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8f7edc25d94b47/Thesis/Final/"/>
    </mc:Choice>
  </mc:AlternateContent>
  <bookViews>
    <workbookView xWindow="0" yWindow="0" windowWidth="28800" windowHeight="12210"/>
  </bookViews>
  <sheets>
    <sheet name="Cover" sheetId="12" r:id="rId1"/>
    <sheet name="Mean Adj Return" sheetId="1" r:id="rId2"/>
    <sheet name="Market Adj Return" sheetId="6" r:id="rId3"/>
    <sheet name="CAPM Adj Return" sheetId="7" r:id="rId4"/>
    <sheet name="SAR" sheetId="4" r:id="rId5"/>
    <sheet name="SCAR" sheetId="5" r:id="rId6"/>
    <sheet name="Cross-Section" sheetId="8" r:id="rId7"/>
    <sheet name="tGRANK" sheetId="13" r:id="rId8"/>
    <sheet name="SCAR() 1" sheetId="10" r:id="rId9"/>
    <sheet name="SCAR() 2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6" i="7" l="1"/>
  <c r="L37" i="7" s="1"/>
  <c r="K36" i="7"/>
  <c r="K37" i="7" s="1"/>
  <c r="J36" i="7"/>
  <c r="J37" i="7" s="1"/>
  <c r="I36" i="7"/>
  <c r="I37" i="7" s="1"/>
  <c r="H36" i="7"/>
  <c r="H37" i="7" s="1"/>
  <c r="G36" i="7"/>
  <c r="G37" i="7" s="1"/>
  <c r="F36" i="7"/>
  <c r="F37" i="7" s="1"/>
  <c r="E36" i="7"/>
  <c r="E37" i="7" s="1"/>
  <c r="D36" i="7"/>
  <c r="D37" i="7" s="1"/>
  <c r="L29" i="7"/>
  <c r="L30" i="7" s="1"/>
  <c r="K29" i="7"/>
  <c r="K30" i="7" s="1"/>
  <c r="J29" i="7"/>
  <c r="J30" i="7" s="1"/>
  <c r="I29" i="7"/>
  <c r="I30" i="7" s="1"/>
  <c r="H29" i="7"/>
  <c r="H30" i="7" s="1"/>
  <c r="G29" i="7"/>
  <c r="G30" i="7" s="1"/>
  <c r="F29" i="7"/>
  <c r="F30" i="7" s="1"/>
  <c r="E29" i="7"/>
  <c r="E30" i="7" s="1"/>
  <c r="D29" i="7"/>
  <c r="D30" i="7" s="1"/>
  <c r="B5" i="12" l="1"/>
  <c r="M35" i="6" l="1"/>
  <c r="M36" i="6" s="1"/>
  <c r="L35" i="6"/>
  <c r="L36" i="6" s="1"/>
  <c r="K35" i="6"/>
  <c r="K36" i="6" s="1"/>
  <c r="J35" i="6"/>
  <c r="J36" i="6" s="1"/>
  <c r="I35" i="6"/>
  <c r="I36" i="6" s="1"/>
  <c r="G35" i="6"/>
  <c r="G36" i="6" s="1"/>
  <c r="F35" i="6"/>
  <c r="F36" i="6" s="1"/>
  <c r="D35" i="6"/>
  <c r="D36" i="6" s="1"/>
  <c r="C35" i="6"/>
  <c r="C36" i="6" s="1"/>
  <c r="M28" i="6"/>
  <c r="M29" i="6" s="1"/>
  <c r="L28" i="6"/>
  <c r="L29" i="6" s="1"/>
  <c r="K28" i="6"/>
  <c r="K29" i="6" s="1"/>
  <c r="J28" i="6"/>
  <c r="J29" i="6" s="1"/>
  <c r="I28" i="6"/>
  <c r="I29" i="6" s="1"/>
  <c r="G28" i="6"/>
  <c r="G29" i="6" s="1"/>
  <c r="F28" i="6"/>
  <c r="F29" i="6" s="1"/>
  <c r="D28" i="6"/>
  <c r="D29" i="6" s="1"/>
  <c r="C28" i="6"/>
  <c r="C29" i="6" s="1"/>
  <c r="E35" i="1" l="1"/>
  <c r="E36" i="1" s="1"/>
  <c r="F35" i="1"/>
  <c r="F36" i="1" s="1"/>
  <c r="H35" i="1"/>
  <c r="H36" i="1" s="1"/>
  <c r="I35" i="1"/>
  <c r="I36" i="1" s="1"/>
  <c r="J35" i="1"/>
  <c r="J36" i="1" s="1"/>
  <c r="K35" i="1"/>
  <c r="K36" i="1" s="1"/>
  <c r="L35" i="1"/>
  <c r="L36" i="1" s="1"/>
  <c r="M35" i="1"/>
  <c r="M36" i="1" s="1"/>
  <c r="E28" i="1"/>
  <c r="E29" i="1" s="1"/>
  <c r="F28" i="1"/>
  <c r="F29" i="1" s="1"/>
  <c r="H28" i="1"/>
  <c r="H29" i="1" s="1"/>
  <c r="I28" i="1"/>
  <c r="I29" i="1" s="1"/>
  <c r="J28" i="1"/>
  <c r="J29" i="1" s="1"/>
  <c r="K28" i="1"/>
  <c r="K29" i="1" s="1"/>
  <c r="L28" i="1"/>
  <c r="L29" i="1" s="1"/>
  <c r="M28" i="1"/>
  <c r="M29" i="1" s="1"/>
  <c r="D28" i="1" l="1"/>
  <c r="D29" i="1" s="1"/>
  <c r="D35" i="1" l="1"/>
  <c r="D36" i="1" s="1"/>
  <c r="C14" i="7" l="1"/>
  <c r="J16" i="7" s="1"/>
  <c r="C13" i="7"/>
  <c r="L15" i="7" s="1"/>
  <c r="C14" i="6"/>
  <c r="K16" i="6" s="1"/>
  <c r="C13" i="6"/>
  <c r="L15" i="6" s="1"/>
  <c r="F16" i="7" l="1"/>
  <c r="M16" i="6"/>
  <c r="D16" i="6"/>
  <c r="I16" i="6"/>
  <c r="H16" i="6"/>
  <c r="E16" i="6"/>
  <c r="J16" i="6"/>
  <c r="F16" i="6"/>
  <c r="L16" i="6"/>
  <c r="E15" i="7"/>
  <c r="I15" i="7"/>
  <c r="M15" i="7"/>
  <c r="F15" i="7"/>
  <c r="J15" i="7"/>
  <c r="C16" i="7"/>
  <c r="G16" i="7"/>
  <c r="K16" i="7"/>
  <c r="C15" i="7"/>
  <c r="G15" i="7"/>
  <c r="K15" i="7"/>
  <c r="D16" i="7"/>
  <c r="H16" i="7"/>
  <c r="L16" i="7"/>
  <c r="D15" i="7"/>
  <c r="H15" i="7"/>
  <c r="E16" i="7"/>
  <c r="I16" i="7"/>
  <c r="M16" i="7"/>
  <c r="E15" i="6"/>
  <c r="F15" i="6"/>
  <c r="J15" i="6"/>
  <c r="C16" i="6"/>
  <c r="G16" i="6"/>
  <c r="C15" i="6"/>
  <c r="G15" i="6"/>
  <c r="K15" i="6"/>
  <c r="I15" i="6"/>
  <c r="M15" i="6"/>
  <c r="D15" i="6"/>
  <c r="H15" i="6"/>
  <c r="C18" i="6" l="1"/>
  <c r="C20" i="6" s="1"/>
  <c r="C18" i="7"/>
  <c r="C17" i="7"/>
  <c r="C17" i="6"/>
  <c r="D18" i="6" l="1"/>
  <c r="D20" i="6" s="1"/>
  <c r="C19" i="7"/>
  <c r="D17" i="7"/>
  <c r="D18" i="7"/>
  <c r="C20" i="7"/>
  <c r="C19" i="6"/>
  <c r="D17" i="6"/>
  <c r="E18" i="6"/>
  <c r="D20" i="7" l="1"/>
  <c r="E18" i="7"/>
  <c r="D19" i="7"/>
  <c r="E17" i="7"/>
  <c r="E20" i="6"/>
  <c r="F18" i="6"/>
  <c r="D19" i="6"/>
  <c r="E17" i="6"/>
  <c r="E19" i="7" l="1"/>
  <c r="F17" i="7"/>
  <c r="E20" i="7"/>
  <c r="F18" i="7"/>
  <c r="F17" i="6"/>
  <c r="E19" i="6"/>
  <c r="G18" i="6"/>
  <c r="F20" i="6"/>
  <c r="F20" i="7" l="1"/>
  <c r="G18" i="7"/>
  <c r="G17" i="7"/>
  <c r="F19" i="7"/>
  <c r="G20" i="6"/>
  <c r="H18" i="6"/>
  <c r="G17" i="6"/>
  <c r="F19" i="6"/>
  <c r="C29" i="7" l="1"/>
  <c r="C30" i="7" s="1"/>
  <c r="C36" i="7"/>
  <c r="C37" i="7" s="1"/>
  <c r="G19" i="7"/>
  <c r="H17" i="7"/>
  <c r="H18" i="7"/>
  <c r="G20" i="7"/>
  <c r="G19" i="6"/>
  <c r="H17" i="6"/>
  <c r="H20" i="6"/>
  <c r="I18" i="6"/>
  <c r="H20" i="7" l="1"/>
  <c r="I18" i="7"/>
  <c r="H19" i="7"/>
  <c r="I17" i="7"/>
  <c r="I20" i="6"/>
  <c r="J18" i="6"/>
  <c r="H19" i="6"/>
  <c r="I17" i="6"/>
  <c r="E35" i="6" l="1"/>
  <c r="E36" i="6" s="1"/>
  <c r="E28" i="6"/>
  <c r="E29" i="6" s="1"/>
  <c r="I19" i="7"/>
  <c r="J17" i="7"/>
  <c r="I20" i="7"/>
  <c r="J18" i="7"/>
  <c r="J17" i="6"/>
  <c r="I19" i="6"/>
  <c r="K18" i="6"/>
  <c r="J20" i="6"/>
  <c r="J20" i="7" l="1"/>
  <c r="K18" i="7"/>
  <c r="K17" i="7"/>
  <c r="J19" i="7"/>
  <c r="K20" i="6"/>
  <c r="L18" i="6"/>
  <c r="J19" i="6"/>
  <c r="K17" i="6"/>
  <c r="K19" i="7" l="1"/>
  <c r="L17" i="7"/>
  <c r="L18" i="7"/>
  <c r="K20" i="7"/>
  <c r="K19" i="6"/>
  <c r="L17" i="6"/>
  <c r="L20" i="6"/>
  <c r="M18" i="6"/>
  <c r="M20" i="6" s="1"/>
  <c r="L20" i="7" l="1"/>
  <c r="M18" i="7"/>
  <c r="M20" i="7" s="1"/>
  <c r="L19" i="7"/>
  <c r="M17" i="7"/>
  <c r="M19" i="7" s="1"/>
  <c r="L19" i="6"/>
  <c r="M17" i="6"/>
  <c r="M19" i="6" s="1"/>
  <c r="C13" i="1" l="1"/>
  <c r="I15" i="1" s="1"/>
  <c r="C14" i="1"/>
  <c r="J16" i="1" s="1"/>
  <c r="J15" i="1" l="1"/>
  <c r="H15" i="1"/>
  <c r="H16" i="1"/>
  <c r="G16" i="1"/>
  <c r="E16" i="1"/>
  <c r="E15" i="1"/>
  <c r="K16" i="1"/>
  <c r="L16" i="1"/>
  <c r="L15" i="1"/>
  <c r="M15" i="1"/>
  <c r="C15" i="1"/>
  <c r="F16" i="1"/>
  <c r="M16" i="1"/>
  <c r="F15" i="1"/>
  <c r="D15" i="1"/>
  <c r="G15" i="1"/>
  <c r="C16" i="1"/>
  <c r="D16" i="1"/>
  <c r="I16" i="1"/>
  <c r="K15" i="1"/>
  <c r="M36" i="7" l="1"/>
  <c r="M37" i="7" s="1"/>
  <c r="M29" i="7"/>
  <c r="M30" i="7" s="1"/>
  <c r="C18" i="1"/>
  <c r="C17" i="1"/>
  <c r="D17" i="1" l="1"/>
  <c r="C19" i="1"/>
  <c r="D18" i="1"/>
  <c r="C20" i="1"/>
  <c r="D20" i="1" l="1"/>
  <c r="E18" i="1"/>
  <c r="E17" i="1"/>
  <c r="D19" i="1"/>
  <c r="E19" i="1" l="1"/>
  <c r="F17" i="1"/>
  <c r="F18" i="1"/>
  <c r="E20" i="1"/>
  <c r="G18" i="1" l="1"/>
  <c r="F20" i="1"/>
  <c r="G17" i="1"/>
  <c r="F19" i="1"/>
  <c r="G19" i="1" l="1"/>
  <c r="H17" i="1"/>
  <c r="H18" i="1"/>
  <c r="G20" i="1"/>
  <c r="I18" i="1" l="1"/>
  <c r="H20" i="1"/>
  <c r="I17" i="1"/>
  <c r="H19" i="1"/>
  <c r="C28" i="1" l="1"/>
  <c r="C29" i="1" s="1"/>
  <c r="C35" i="1"/>
  <c r="C36" i="1" s="1"/>
  <c r="I19" i="1"/>
  <c r="J17" i="1"/>
  <c r="J18" i="1"/>
  <c r="I20" i="1"/>
  <c r="J20" i="1" l="1"/>
  <c r="K18" i="1"/>
  <c r="J19" i="1"/>
  <c r="K17" i="1"/>
  <c r="L17" i="1" l="1"/>
  <c r="K19" i="1"/>
  <c r="K20" i="1"/>
  <c r="L18" i="1"/>
  <c r="G28" i="1" l="1"/>
  <c r="G29" i="1" s="1"/>
  <c r="G35" i="1"/>
  <c r="G36" i="1" s="1"/>
  <c r="L20" i="1"/>
  <c r="M18" i="1"/>
  <c r="M20" i="1" s="1"/>
  <c r="L19" i="1"/>
  <c r="M17" i="1"/>
  <c r="M19" i="1" s="1"/>
  <c r="H28" i="6" l="1"/>
  <c r="H29" i="6" s="1"/>
  <c r="H35" i="6"/>
  <c r="H36" i="6" s="1"/>
</calcChain>
</file>

<file path=xl/sharedStrings.xml><?xml version="1.0" encoding="utf-8"?>
<sst xmlns="http://schemas.openxmlformats.org/spreadsheetml/2006/main" count="274" uniqueCount="60">
  <si>
    <t>Security Name</t>
  </si>
  <si>
    <t>BankAtlantic Corp.</t>
  </si>
  <si>
    <t>Chesapeake Energy Corp</t>
  </si>
  <si>
    <t>Cliffs Natural Resources Inc</t>
  </si>
  <si>
    <t>EnteroMedics Inc</t>
  </si>
  <si>
    <t>EP Energy Corp</t>
  </si>
  <si>
    <t>JC Penney</t>
  </si>
  <si>
    <t>Nokia OYJ</t>
  </si>
  <si>
    <t>Quidel Corp</t>
  </si>
  <si>
    <t>Rexx Energy Corp</t>
  </si>
  <si>
    <t>Tesla Motors Inc.</t>
  </si>
  <si>
    <t>Volkswagen AG</t>
  </si>
  <si>
    <t>Variance Estimation Window</t>
  </si>
  <si>
    <t>Standard Dev Estimation Window</t>
  </si>
  <si>
    <t>CAR 1</t>
  </si>
  <si>
    <t>CAR 2</t>
  </si>
  <si>
    <t>Scar 1</t>
  </si>
  <si>
    <t>Scar 2</t>
  </si>
  <si>
    <t>SCAR 1</t>
  </si>
  <si>
    <t>SCAR 2</t>
  </si>
  <si>
    <t>SCAR* 1</t>
  </si>
  <si>
    <t>SCAR* 2</t>
  </si>
  <si>
    <t>Cross Sectional &amp; Re-standardised</t>
  </si>
  <si>
    <t>Standardised CAR</t>
  </si>
  <si>
    <t>GRANK-T</t>
  </si>
  <si>
    <t>Z</t>
  </si>
  <si>
    <t>tGRANK</t>
  </si>
  <si>
    <t>T (estimation period +1)</t>
  </si>
  <si>
    <t>Security</t>
  </si>
  <si>
    <t>Mean Adjusted Return</t>
  </si>
  <si>
    <t>Market Adjusted Return</t>
  </si>
  <si>
    <t>CAPM Adjusted Return</t>
  </si>
  <si>
    <t>Event Windows</t>
  </si>
  <si>
    <t>SCAR* 1 (Mean Adjusted Returns)</t>
  </si>
  <si>
    <t>SCAR* 1 (Market Adjusted Returns)</t>
  </si>
  <si>
    <t>SCAR* 1 (CAPM Adjusted Returns)</t>
  </si>
  <si>
    <t>SCAR* 2 (Mean Adjusted Returns)</t>
  </si>
  <si>
    <t>SCAR* 2 (Market Adjusted Returns)</t>
  </si>
  <si>
    <t>SCAR* 2 (CAPM Adjusted Returns)</t>
  </si>
  <si>
    <t>Stdev of Average U(t)</t>
  </si>
  <si>
    <t>Sum of (nt/n*U(t))</t>
  </si>
  <si>
    <t>Average U(t) at t=0</t>
  </si>
  <si>
    <t>Analysis &amp; Calculations</t>
  </si>
  <si>
    <t>Arthur Vryghem</t>
  </si>
  <si>
    <t>tGRANK 1 (Mean Adjusted Returns)</t>
  </si>
  <si>
    <t>tGRANK 2 (Mean Adjusted Returns)</t>
  </si>
  <si>
    <t>tGRANK 1 (Market Adjusted Returns)</t>
  </si>
  <si>
    <t>tGRANK 2 (Market Adjusted Returns)</t>
  </si>
  <si>
    <t>tGRANK 1 (CAPM Adjusted Returns)</t>
  </si>
  <si>
    <t>tGRANK 2 (CAPM Adjusted Returns)</t>
  </si>
  <si>
    <t>SAR (Mean Adjusted Returns)</t>
  </si>
  <si>
    <t>SAR (Market Adjusted Returns)</t>
  </si>
  <si>
    <t>SAR (CAPM Adjusted Returns)</t>
  </si>
  <si>
    <t>SCAR 1 (Mean Adjusted Returns)</t>
  </si>
  <si>
    <t>SCAR 2 (Mean Adjusted Returns)</t>
  </si>
  <si>
    <t>SCAR 1 (Market Adjusted Returns)</t>
  </si>
  <si>
    <t>SCAR 2 (Market Adjusted Returns)</t>
  </si>
  <si>
    <t>SCAR 1 (CAPM Adjusted Returns)</t>
  </si>
  <si>
    <t>SCAR 2 (CAPM Adjusted Returns)</t>
  </si>
  <si>
    <t>Data originating from additional appendices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</si>
</sst>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000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1"/>
      <charset val="1"/>
      <scheme val="minor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/>
    <xf numFmtId="0" fontId="0" fillId="0" borderId="0" xfId="0" applyFill="1"/>
    <xf numFmtId="0" fontId="2" fillId="2" borderId="0" xfId="0" applyFont="1" applyFill="1" applyBorder="1"/>
    <xf numFmtId="0" fontId="0" fillId="2" borderId="0" xfId="0" applyFill="1" applyBorder="1"/>
    <xf numFmtId="0" fontId="0" fillId="2" borderId="0" xfId="0" applyFill="1"/>
    <xf numFmtId="164" fontId="2" fillId="2" borderId="0" xfId="0" applyNumberFormat="1" applyFont="1" applyFill="1" applyBorder="1"/>
    <xf numFmtId="164" fontId="0" fillId="2" borderId="0" xfId="0" applyNumberFormat="1" applyFill="1" applyBorder="1"/>
    <xf numFmtId="0" fontId="2" fillId="2" borderId="5" xfId="0" applyFont="1" applyFill="1" applyBorder="1"/>
    <xf numFmtId="0" fontId="3" fillId="2" borderId="5" xfId="0" applyFont="1" applyFill="1" applyBorder="1" applyAlignment="1"/>
    <xf numFmtId="0" fontId="0" fillId="2" borderId="5" xfId="0" applyFill="1" applyBorder="1"/>
    <xf numFmtId="0" fontId="0" fillId="2" borderId="0" xfId="0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0" applyFont="1" applyFill="1"/>
    <xf numFmtId="14" fontId="0" fillId="2" borderId="0" xfId="0" applyNumberFormat="1" applyFill="1"/>
    <xf numFmtId="0" fontId="4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5" fontId="3" fillId="2" borderId="0" xfId="0" applyNumberFormat="1" applyFont="1" applyFill="1" applyBorder="1" applyAlignment="1">
      <alignment horizontal="center"/>
    </xf>
    <xf numFmtId="165" fontId="4" fillId="2" borderId="0" xfId="0" applyNumberFormat="1" applyFon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</xdr:col>
      <xdr:colOff>428625</xdr:colOff>
      <xdr:row>13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C3A081-8B68-40B2-9063-4554A1A2C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286000"/>
          <a:ext cx="4286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428625</xdr:colOff>
      <xdr:row>17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29EAC13-C6B7-4883-AB30-5987A27C3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667000"/>
          <a:ext cx="4286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428625</xdr:colOff>
      <xdr:row>18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0DC713-85A0-4390-A9F2-3A0293A2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57500"/>
          <a:ext cx="4286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428625</xdr:colOff>
      <xdr:row>14</xdr:row>
      <xdr:rowOff>19050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0685A50-D5B9-4C16-AFAE-8A0A33FC0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286000"/>
          <a:ext cx="4286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19050</xdr:colOff>
      <xdr:row>14</xdr:row>
      <xdr:rowOff>0</xdr:rowOff>
    </xdr:from>
    <xdr:ext cx="1194173" cy="17966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14361542-8ADC-4F6B-8758-56F7B49F4A77}"/>
                </a:ext>
              </a:extLst>
            </xdr:cNvPr>
            <xdr:cNvSpPr txBox="1"/>
          </xdr:nvSpPr>
          <xdr:spPr>
            <a:xfrm>
              <a:off x="161925" y="2667000"/>
              <a:ext cx="11941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𝑆𝐶𝐴𝑅</m:t>
                                </m:r>
                              </m:e>
                              <m:sub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𝜏</m:t>
                                </m:r>
                              </m:sub>
                            </m:sSub>
                            <m: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sSub>
                                  <m:sSubPr>
                                    <m:ctrlP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𝑆𝐶𝐴𝑅</m:t>
                                    </m:r>
                                  </m:e>
                                  <m:sub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𝜏</m:t>
                                    </m:r>
                                  </m:sub>
                                </m:sSub>
                              </m:e>
                            </m:acc>
                          </m:e>
                        </m:d>
                      </m:e>
                      <m:sup>
                        <m: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14361542-8ADC-4F6B-8758-56F7B49F4A77}"/>
                </a:ext>
              </a:extLst>
            </xdr:cNvPr>
            <xdr:cNvSpPr txBox="1"/>
          </xdr:nvSpPr>
          <xdr:spPr>
            <a:xfrm>
              <a:off x="161925" y="2667000"/>
              <a:ext cx="11941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(〖𝑆𝐶𝐴𝑅〗_𝑖𝜏−(〖𝑆𝐶𝐴𝑅〗_𝜏 ) ̅ )^2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</xdr:col>
      <xdr:colOff>28575</xdr:colOff>
      <xdr:row>15</xdr:row>
      <xdr:rowOff>0</xdr:rowOff>
    </xdr:from>
    <xdr:ext cx="1194173" cy="17966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D3B2013F-42AD-414A-824C-7449545D92C6}"/>
                </a:ext>
              </a:extLst>
            </xdr:cNvPr>
            <xdr:cNvSpPr txBox="1"/>
          </xdr:nvSpPr>
          <xdr:spPr>
            <a:xfrm>
              <a:off x="171450" y="2857500"/>
              <a:ext cx="11941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𝑆𝐶𝐴𝑅</m:t>
                                </m:r>
                              </m:e>
                              <m:sub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𝜏</m:t>
                                </m:r>
                              </m:sub>
                            </m:sSub>
                            <m: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sSub>
                                  <m:sSubPr>
                                    <m:ctrlP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𝑆𝐶𝐴𝑅</m:t>
                                    </m:r>
                                  </m:e>
                                  <m:sub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𝜏</m:t>
                                    </m:r>
                                  </m:sub>
                                </m:sSub>
                              </m:e>
                            </m:acc>
                          </m:e>
                        </m:d>
                      </m:e>
                      <m:sup>
                        <m: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D3B2013F-42AD-414A-824C-7449545D92C6}"/>
                </a:ext>
              </a:extLst>
            </xdr:cNvPr>
            <xdr:cNvSpPr txBox="1"/>
          </xdr:nvSpPr>
          <xdr:spPr>
            <a:xfrm>
              <a:off x="171450" y="2857500"/>
              <a:ext cx="11941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(〖𝑆𝐶𝐴𝑅〗_𝑖𝜏−(〖𝑆𝐶𝐴𝑅〗_𝜏 ) ̅ )^2</a:t>
              </a:r>
              <a:endParaRPr lang="en-GB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</xdr:col>
      <xdr:colOff>428625</xdr:colOff>
      <xdr:row>13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059916-B56F-4834-B394-A4DE7AE0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286000"/>
          <a:ext cx="4286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428625</xdr:colOff>
      <xdr:row>17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54A03C-4830-4D52-9C1F-7066A8A4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48000"/>
          <a:ext cx="4286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428625</xdr:colOff>
      <xdr:row>18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D51C60-A5B9-4429-B2BF-4B45A5B51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238500"/>
          <a:ext cx="4286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428625</xdr:colOff>
      <xdr:row>14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03493AB-308D-4F59-B458-914A946B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476500"/>
          <a:ext cx="4286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19050</xdr:colOff>
      <xdr:row>14</xdr:row>
      <xdr:rowOff>0</xdr:rowOff>
    </xdr:from>
    <xdr:ext cx="1194173" cy="17966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6E27E7E2-6AB6-4BF6-BBA9-E52299729AEB}"/>
                </a:ext>
              </a:extLst>
            </xdr:cNvPr>
            <xdr:cNvSpPr txBox="1"/>
          </xdr:nvSpPr>
          <xdr:spPr>
            <a:xfrm>
              <a:off x="161925" y="2667000"/>
              <a:ext cx="11941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𝑆𝐶𝐴𝑅</m:t>
                                </m:r>
                              </m:e>
                              <m:sub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𝜏</m:t>
                                </m:r>
                              </m:sub>
                            </m:sSub>
                            <m: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sSub>
                                  <m:sSubPr>
                                    <m:ctrlP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𝑆𝐶𝐴𝑅</m:t>
                                    </m:r>
                                  </m:e>
                                  <m:sub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𝜏</m:t>
                                    </m:r>
                                  </m:sub>
                                </m:sSub>
                              </m:e>
                            </m:acc>
                          </m:e>
                        </m:d>
                      </m:e>
                      <m:sup>
                        <m: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6E27E7E2-6AB6-4BF6-BBA9-E52299729AEB}"/>
                </a:ext>
              </a:extLst>
            </xdr:cNvPr>
            <xdr:cNvSpPr txBox="1"/>
          </xdr:nvSpPr>
          <xdr:spPr>
            <a:xfrm>
              <a:off x="161925" y="2667000"/>
              <a:ext cx="11941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(〖𝑆𝐶𝐴𝑅〗_𝑖𝜏−(〖𝑆𝐶𝐴𝑅〗_𝜏 ) ̅ )^2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</xdr:col>
      <xdr:colOff>28575</xdr:colOff>
      <xdr:row>15</xdr:row>
      <xdr:rowOff>0</xdr:rowOff>
    </xdr:from>
    <xdr:ext cx="1194173" cy="17966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27746438-EAF2-4896-8338-AA1C527C126B}"/>
                </a:ext>
              </a:extLst>
            </xdr:cNvPr>
            <xdr:cNvSpPr txBox="1"/>
          </xdr:nvSpPr>
          <xdr:spPr>
            <a:xfrm>
              <a:off x="171450" y="2857500"/>
              <a:ext cx="11941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𝑆𝐶𝐴𝑅</m:t>
                                </m:r>
                              </m:e>
                              <m:sub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𝜏</m:t>
                                </m:r>
                              </m:sub>
                            </m:sSub>
                            <m: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sSub>
                                  <m:sSubPr>
                                    <m:ctrlP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𝑆𝐶𝐴𝑅</m:t>
                                    </m:r>
                                  </m:e>
                                  <m:sub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𝜏</m:t>
                                    </m:r>
                                  </m:sub>
                                </m:sSub>
                              </m:e>
                            </m:acc>
                          </m:e>
                        </m:d>
                      </m:e>
                      <m:sup>
                        <m: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27746438-EAF2-4896-8338-AA1C527C126B}"/>
                </a:ext>
              </a:extLst>
            </xdr:cNvPr>
            <xdr:cNvSpPr txBox="1"/>
          </xdr:nvSpPr>
          <xdr:spPr>
            <a:xfrm>
              <a:off x="171450" y="2857500"/>
              <a:ext cx="11941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(〖𝑆𝐶𝐴𝑅〗_𝑖𝜏−(〖𝑆𝐶𝐴𝑅〗_𝜏 ) ̅ )^2</a:t>
              </a:r>
              <a:endParaRPr lang="en-GB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</xdr:col>
      <xdr:colOff>428625</xdr:colOff>
      <xdr:row>13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37B8F2-ABAC-4FAA-8195-A42194D4C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286000"/>
          <a:ext cx="4286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428625</xdr:colOff>
      <xdr:row>17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C15780-B1BD-4A77-9EF9-3A4C347C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48000"/>
          <a:ext cx="4286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428625</xdr:colOff>
      <xdr:row>18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EA301C-746B-41EB-9F8B-5991C8CD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238500"/>
          <a:ext cx="4286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428625</xdr:colOff>
      <xdr:row>14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6516301-E8B5-498E-9263-9135144B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476500"/>
          <a:ext cx="4286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19050</xdr:colOff>
      <xdr:row>14</xdr:row>
      <xdr:rowOff>0</xdr:rowOff>
    </xdr:from>
    <xdr:ext cx="1194173" cy="17966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6C326375-B876-4A3E-9975-8EFD90E6E843}"/>
                </a:ext>
              </a:extLst>
            </xdr:cNvPr>
            <xdr:cNvSpPr txBox="1"/>
          </xdr:nvSpPr>
          <xdr:spPr>
            <a:xfrm>
              <a:off x="161925" y="2667000"/>
              <a:ext cx="11941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𝑆𝐶𝐴𝑅</m:t>
                                </m:r>
                              </m:e>
                              <m:sub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𝜏</m:t>
                                </m:r>
                              </m:sub>
                            </m:sSub>
                            <m: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sSub>
                                  <m:sSubPr>
                                    <m:ctrlP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𝑆𝐶𝐴𝑅</m:t>
                                    </m:r>
                                  </m:e>
                                  <m:sub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𝜏</m:t>
                                    </m:r>
                                  </m:sub>
                                </m:sSub>
                              </m:e>
                            </m:acc>
                          </m:e>
                        </m:d>
                      </m:e>
                      <m:sup>
                        <m: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6C326375-B876-4A3E-9975-8EFD90E6E843}"/>
                </a:ext>
              </a:extLst>
            </xdr:cNvPr>
            <xdr:cNvSpPr txBox="1"/>
          </xdr:nvSpPr>
          <xdr:spPr>
            <a:xfrm>
              <a:off x="161925" y="2667000"/>
              <a:ext cx="11941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(〖𝑆𝐶𝐴𝑅〗_𝑖𝜏−(〖𝑆𝐶𝐴𝑅〗_𝜏 ) ̅ )^2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</xdr:col>
      <xdr:colOff>28575</xdr:colOff>
      <xdr:row>15</xdr:row>
      <xdr:rowOff>0</xdr:rowOff>
    </xdr:from>
    <xdr:ext cx="1194173" cy="17966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4694B789-8AC2-4B85-B21A-1960EA551524}"/>
                </a:ext>
              </a:extLst>
            </xdr:cNvPr>
            <xdr:cNvSpPr txBox="1"/>
          </xdr:nvSpPr>
          <xdr:spPr>
            <a:xfrm>
              <a:off x="171450" y="2857500"/>
              <a:ext cx="11941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𝑆𝐶𝐴𝑅</m:t>
                                </m:r>
                              </m:e>
                              <m:sub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𝜏</m:t>
                                </m:r>
                              </m:sub>
                            </m:sSub>
                            <m: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sSub>
                                  <m:sSubPr>
                                    <m:ctrlP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𝑆𝐶𝐴𝑅</m:t>
                                    </m:r>
                                  </m:e>
                                  <m:sub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𝜏</m:t>
                                    </m:r>
                                  </m:sub>
                                </m:sSub>
                              </m:e>
                            </m:acc>
                          </m:e>
                        </m:d>
                      </m:e>
                      <m:sup>
                        <m: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4694B789-8AC2-4B85-B21A-1960EA551524}"/>
                </a:ext>
              </a:extLst>
            </xdr:cNvPr>
            <xdr:cNvSpPr txBox="1"/>
          </xdr:nvSpPr>
          <xdr:spPr>
            <a:xfrm>
              <a:off x="171450" y="2857500"/>
              <a:ext cx="11941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(〖𝑆𝐶𝐴𝑅〗_𝑖𝜏−(〖𝑆𝐶𝐴𝑅〗_𝜏 ) ̅ )^2</a:t>
              </a:r>
              <a:endParaRPr lang="en-GB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1</xdr:row>
      <xdr:rowOff>38100</xdr:rowOff>
    </xdr:from>
    <xdr:ext cx="46512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E092941-965D-4F3A-A562-50FA69CA399E}"/>
                </a:ext>
              </a:extLst>
            </xdr:cNvPr>
            <xdr:cNvSpPr txBox="1"/>
          </xdr:nvSpPr>
          <xdr:spPr>
            <a:xfrm>
              <a:off x="2314575" y="133350"/>
              <a:ext cx="46512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0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E092941-965D-4F3A-A562-50FA69CA399E}"/>
                </a:ext>
              </a:extLst>
            </xdr:cNvPr>
            <xdr:cNvSpPr txBox="1"/>
          </xdr:nvSpPr>
          <xdr:spPr>
            <a:xfrm>
              <a:off x="2314575" y="133350"/>
              <a:ext cx="46512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𝑇_0−𝑇_1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5</xdr:col>
      <xdr:colOff>104775</xdr:colOff>
      <xdr:row>1</xdr:row>
      <xdr:rowOff>38100</xdr:rowOff>
    </xdr:from>
    <xdr:ext cx="46839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5D3E8D9E-D50F-4318-B0DA-D630252C8BBD}"/>
                </a:ext>
              </a:extLst>
            </xdr:cNvPr>
            <xdr:cNvSpPr txBox="1"/>
          </xdr:nvSpPr>
          <xdr:spPr>
            <a:xfrm>
              <a:off x="3533775" y="133350"/>
              <a:ext cx="46839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0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5D3E8D9E-D50F-4318-B0DA-D630252C8BBD}"/>
                </a:ext>
              </a:extLst>
            </xdr:cNvPr>
            <xdr:cNvSpPr txBox="1"/>
          </xdr:nvSpPr>
          <xdr:spPr>
            <a:xfrm>
              <a:off x="3533775" y="133350"/>
              <a:ext cx="46839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𝑇_0−𝑇_2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1</xdr:col>
      <xdr:colOff>642938</xdr:colOff>
      <xdr:row>4</xdr:row>
      <xdr:rowOff>38100</xdr:rowOff>
    </xdr:from>
    <xdr:to>
      <xdr:col>1</xdr:col>
      <xdr:colOff>1071563</xdr:colOff>
      <xdr:row>5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1D1DEE6-3941-4440-870B-5840266C3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8" y="571500"/>
          <a:ext cx="4286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642938</xdr:colOff>
      <xdr:row>5</xdr:row>
      <xdr:rowOff>76200</xdr:rowOff>
    </xdr:from>
    <xdr:to>
      <xdr:col>1</xdr:col>
      <xdr:colOff>1071563</xdr:colOff>
      <xdr:row>6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80A6489-E4A1-441A-AE4A-4374948AE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8" y="809625"/>
          <a:ext cx="4286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642938</xdr:colOff>
      <xdr:row>9</xdr:row>
      <xdr:rowOff>57150</xdr:rowOff>
    </xdr:from>
    <xdr:to>
      <xdr:col>1</xdr:col>
      <xdr:colOff>1071563</xdr:colOff>
      <xdr:row>10</xdr:row>
      <xdr:rowOff>66675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03CD95A-EC55-44CE-9388-9F9B9EC18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8" y="1381125"/>
          <a:ext cx="4286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642938</xdr:colOff>
      <xdr:row>11</xdr:row>
      <xdr:rowOff>19050</xdr:rowOff>
    </xdr:from>
    <xdr:to>
      <xdr:col>1</xdr:col>
      <xdr:colOff>1071563</xdr:colOff>
      <xdr:row>12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28E50D5-38F5-4BEF-810A-84FE6D1EB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8" y="1638300"/>
          <a:ext cx="4286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642938</xdr:colOff>
      <xdr:row>14</xdr:row>
      <xdr:rowOff>47625</xdr:rowOff>
    </xdr:from>
    <xdr:to>
      <xdr:col>1</xdr:col>
      <xdr:colOff>1071563</xdr:colOff>
      <xdr:row>15</xdr:row>
      <xdr:rowOff>57150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448E991-3952-4352-9FA4-7D4C8A85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8" y="2162175"/>
          <a:ext cx="4286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642938</xdr:colOff>
      <xdr:row>16</xdr:row>
      <xdr:rowOff>19050</xdr:rowOff>
    </xdr:from>
    <xdr:to>
      <xdr:col>1</xdr:col>
      <xdr:colOff>1071563</xdr:colOff>
      <xdr:row>17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EEFD520-4C96-4172-A11D-8475DD60C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8" y="2428875"/>
          <a:ext cx="4286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workbookViewId="0">
      <selection activeCell="B9" sqref="B9"/>
    </sheetView>
  </sheetViews>
  <sheetFormatPr defaultRowHeight="15" x14ac:dyDescent="0.25"/>
  <cols>
    <col min="2" max="2" width="10.7109375" bestFit="1" customWidth="1"/>
  </cols>
  <sheetData>
    <row r="1" spans="1:20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26.25" x14ac:dyDescent="0.4">
      <c r="A3" s="17"/>
      <c r="B3" s="36" t="s">
        <v>42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x14ac:dyDescent="0.25">
      <c r="A5" s="17"/>
      <c r="B5" s="37">
        <f ca="1">TODAY()</f>
        <v>42885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x14ac:dyDescent="0.25">
      <c r="A6" s="17"/>
      <c r="B6" s="17" t="s">
        <v>43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x14ac:dyDescent="0.25">
      <c r="A9" s="17"/>
      <c r="B9" s="17" t="s">
        <v>59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B30" sqref="B30"/>
    </sheetView>
  </sheetViews>
  <sheetFormatPr defaultRowHeight="15" x14ac:dyDescent="0.25"/>
  <cols>
    <col min="1" max="1" width="2.5703125" style="17" customWidth="1"/>
    <col min="2" max="2" width="30.28515625" customWidth="1"/>
    <col min="3" max="3" width="5.28515625" customWidth="1"/>
    <col min="4" max="4" width="19.85546875" customWidth="1"/>
    <col min="5" max="5" width="26.5703125" customWidth="1"/>
    <col min="6" max="6" width="29.140625" customWidth="1"/>
    <col min="7" max="7" width="2.5703125" style="17" customWidth="1"/>
    <col min="8" max="8" width="15.140625" customWidth="1"/>
    <col min="9" max="10" width="10.28515625" customWidth="1"/>
    <col min="11" max="11" width="12" customWidth="1"/>
    <col min="12" max="12" width="17.42578125" customWidth="1"/>
    <col min="13" max="13" width="17.28515625" customWidth="1"/>
    <col min="14" max="14" width="15.5703125" customWidth="1"/>
  </cols>
  <sheetData>
    <row r="1" spans="1:14" s="17" customFormat="1" ht="7.5" customHeight="1" x14ac:dyDescent="0.25">
      <c r="A1" s="16"/>
      <c r="B1" s="16"/>
      <c r="C1" s="16"/>
      <c r="D1" s="16"/>
      <c r="E1" s="16"/>
      <c r="F1" s="16"/>
      <c r="G1" s="16"/>
    </row>
    <row r="2" spans="1:14" ht="15.75" x14ac:dyDescent="0.25">
      <c r="A2" s="16"/>
      <c r="B2" s="20" t="s">
        <v>28</v>
      </c>
      <c r="C2" s="20"/>
      <c r="D2" s="21" t="s">
        <v>1</v>
      </c>
      <c r="E2" s="21" t="s">
        <v>2</v>
      </c>
      <c r="F2" s="21" t="s">
        <v>3</v>
      </c>
      <c r="G2" s="16"/>
    </row>
    <row r="3" spans="1:14" x14ac:dyDescent="0.25">
      <c r="A3" s="16"/>
      <c r="B3" s="15" t="s">
        <v>36</v>
      </c>
      <c r="C3" s="15"/>
      <c r="D3" s="18">
        <v>3.2852548453878989</v>
      </c>
      <c r="E3" s="18">
        <v>1.4432160879291358</v>
      </c>
      <c r="F3" s="18">
        <v>1.6057177144816392</v>
      </c>
      <c r="G3" s="16"/>
    </row>
    <row r="4" spans="1:14" x14ac:dyDescent="0.25">
      <c r="A4" s="16"/>
      <c r="B4" s="15" t="s">
        <v>37</v>
      </c>
      <c r="C4" s="15"/>
      <c r="D4" s="18">
        <v>2.7738205449788764</v>
      </c>
      <c r="E4" s="18">
        <v>1.0079439728002255</v>
      </c>
      <c r="F4" s="18">
        <v>1.5291019648162889</v>
      </c>
      <c r="G4" s="16"/>
    </row>
    <row r="5" spans="1:14" x14ac:dyDescent="0.25">
      <c r="A5" s="16"/>
      <c r="B5" s="15" t="s">
        <v>38</v>
      </c>
      <c r="C5" s="15"/>
      <c r="D5" s="18">
        <v>2.7812550845230941</v>
      </c>
      <c r="E5" s="18">
        <v>0.97505927700683392</v>
      </c>
      <c r="F5" s="18">
        <v>1.5203733437467657</v>
      </c>
      <c r="G5" s="16"/>
    </row>
    <row r="6" spans="1:14" x14ac:dyDescent="0.25">
      <c r="A6" s="16"/>
      <c r="B6" s="16"/>
      <c r="C6" s="16"/>
      <c r="D6" s="16"/>
      <c r="E6" s="16"/>
      <c r="F6" s="16"/>
      <c r="G6" s="16"/>
      <c r="H6" s="1"/>
      <c r="I6" s="1"/>
      <c r="J6" s="1"/>
      <c r="K6" s="1"/>
      <c r="L6" s="1"/>
      <c r="M6" s="1"/>
      <c r="N6" s="1"/>
    </row>
    <row r="7" spans="1:14" ht="15.75" x14ac:dyDescent="0.25">
      <c r="A7" s="16"/>
      <c r="B7" s="20" t="s">
        <v>28</v>
      </c>
      <c r="C7" s="20"/>
      <c r="D7" s="21" t="s">
        <v>4</v>
      </c>
      <c r="E7" s="21" t="s">
        <v>5</v>
      </c>
      <c r="F7" s="21" t="s">
        <v>6</v>
      </c>
      <c r="G7" s="16"/>
    </row>
    <row r="8" spans="1:14" x14ac:dyDescent="0.25">
      <c r="A8" s="16"/>
      <c r="B8" s="15" t="s">
        <v>36</v>
      </c>
      <c r="C8" s="15"/>
      <c r="D8" s="18">
        <v>2.5574040532667581</v>
      </c>
      <c r="E8" s="18">
        <v>2.3367003078867823</v>
      </c>
      <c r="F8" s="18">
        <v>2.6513354260829995</v>
      </c>
      <c r="G8" s="16"/>
    </row>
    <row r="9" spans="1:14" x14ac:dyDescent="0.25">
      <c r="A9" s="16"/>
      <c r="B9" s="15" t="s">
        <v>37</v>
      </c>
      <c r="C9" s="15"/>
      <c r="D9" s="18">
        <v>1.8522389184503305</v>
      </c>
      <c r="E9" s="18">
        <v>1.780560510631727</v>
      </c>
      <c r="F9" s="18">
        <v>1.2854673222073598</v>
      </c>
      <c r="G9" s="16"/>
    </row>
    <row r="10" spans="1:14" x14ac:dyDescent="0.25">
      <c r="A10" s="16"/>
      <c r="B10" s="15" t="s">
        <v>38</v>
      </c>
      <c r="C10" s="15"/>
      <c r="D10" s="18">
        <v>1.852506041033914</v>
      </c>
      <c r="E10" s="18">
        <v>1.7506241365174329</v>
      </c>
      <c r="F10" s="18">
        <v>1.2753442779594439</v>
      </c>
      <c r="G10" s="16"/>
    </row>
    <row r="11" spans="1:14" x14ac:dyDescent="0.25">
      <c r="A11" s="16"/>
      <c r="B11" s="16"/>
      <c r="C11" s="16"/>
      <c r="D11" s="16"/>
      <c r="E11" s="16"/>
      <c r="F11" s="16"/>
      <c r="G11" s="16"/>
    </row>
    <row r="12" spans="1:14" ht="15.75" x14ac:dyDescent="0.25">
      <c r="A12" s="16"/>
      <c r="B12" s="20" t="s">
        <v>28</v>
      </c>
      <c r="C12" s="20"/>
      <c r="D12" s="21" t="s">
        <v>7</v>
      </c>
      <c r="E12" s="21" t="s">
        <v>8</v>
      </c>
      <c r="F12" s="21" t="s">
        <v>9</v>
      </c>
      <c r="G12" s="16"/>
    </row>
    <row r="13" spans="1:14" x14ac:dyDescent="0.25">
      <c r="A13" s="16"/>
      <c r="B13" s="15" t="s">
        <v>36</v>
      </c>
      <c r="C13" s="15"/>
      <c r="D13" s="18">
        <v>2.0909710124549719</v>
      </c>
      <c r="E13" s="18">
        <v>-0.2730890923609024</v>
      </c>
      <c r="F13" s="18">
        <v>0.60497967258939256</v>
      </c>
      <c r="G13" s="16"/>
    </row>
    <row r="14" spans="1:14" x14ac:dyDescent="0.25">
      <c r="A14" s="16"/>
      <c r="B14" s="15" t="s">
        <v>37</v>
      </c>
      <c r="C14" s="15"/>
      <c r="D14" s="18">
        <v>2.6224482514680965</v>
      </c>
      <c r="E14" s="18">
        <v>0.31252739422713988</v>
      </c>
      <c r="F14" s="18">
        <v>0.21191595808716635</v>
      </c>
      <c r="G14" s="16"/>
    </row>
    <row r="15" spans="1:14" x14ac:dyDescent="0.25">
      <c r="A15" s="16"/>
      <c r="B15" s="15" t="s">
        <v>38</v>
      </c>
      <c r="C15" s="15"/>
      <c r="D15" s="18">
        <v>2.5427487862150144</v>
      </c>
      <c r="E15" s="18">
        <v>0.29823767011044011</v>
      </c>
      <c r="F15" s="18">
        <v>0.18222051757399266</v>
      </c>
      <c r="G15" s="16"/>
    </row>
    <row r="16" spans="1:14" x14ac:dyDescent="0.25">
      <c r="A16" s="16"/>
      <c r="B16" s="16"/>
      <c r="C16" s="16"/>
      <c r="D16" s="19"/>
      <c r="E16" s="19"/>
      <c r="F16" s="19"/>
      <c r="G16" s="16"/>
    </row>
    <row r="17" spans="1:7" ht="15.75" x14ac:dyDescent="0.25">
      <c r="A17" s="16"/>
      <c r="B17" s="20" t="s">
        <v>28</v>
      </c>
      <c r="C17" s="20"/>
      <c r="D17" s="21" t="s">
        <v>10</v>
      </c>
      <c r="E17" s="21" t="s">
        <v>11</v>
      </c>
      <c r="F17" s="22"/>
      <c r="G17" s="16"/>
    </row>
    <row r="18" spans="1:7" x14ac:dyDescent="0.25">
      <c r="A18" s="16"/>
      <c r="B18" s="15" t="s">
        <v>36</v>
      </c>
      <c r="C18" s="15"/>
      <c r="D18" s="18">
        <v>1.5586554301831672</v>
      </c>
      <c r="E18" s="18">
        <v>1.3464367776513826</v>
      </c>
      <c r="F18" s="16"/>
      <c r="G18" s="16"/>
    </row>
    <row r="19" spans="1:7" x14ac:dyDescent="0.25">
      <c r="A19" s="16"/>
      <c r="B19" s="15" t="s">
        <v>37</v>
      </c>
      <c r="C19" s="15"/>
      <c r="D19" s="18">
        <v>3.4537185913137245</v>
      </c>
      <c r="E19" s="18">
        <v>1.9687481710103942</v>
      </c>
      <c r="F19" s="16"/>
      <c r="G19" s="16"/>
    </row>
    <row r="20" spans="1:7" x14ac:dyDescent="0.25">
      <c r="A20" s="16"/>
      <c r="B20" s="15" t="s">
        <v>38</v>
      </c>
      <c r="C20" s="15"/>
      <c r="D20" s="18">
        <v>3.4349634013832073</v>
      </c>
      <c r="E20" s="18">
        <v>1.9811163301885963</v>
      </c>
      <c r="F20" s="16"/>
      <c r="G20" s="16"/>
    </row>
    <row r="21" spans="1:7" ht="7.5" customHeight="1" x14ac:dyDescent="0.25">
      <c r="A21" s="16"/>
      <c r="B21" s="16"/>
      <c r="C21" s="16"/>
      <c r="D21" s="19"/>
      <c r="E21" s="19"/>
      <c r="F21" s="16"/>
      <c r="G21" s="16"/>
    </row>
    <row r="22" spans="1:7" s="14" customFormat="1" x14ac:dyDescent="0.25"/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6"/>
  <sheetViews>
    <sheetView workbookViewId="0">
      <pane ySplit="1" topLeftCell="A2" activePane="bottomLeft" state="frozen"/>
      <selection pane="bottomLeft" activeCell="C32" sqref="C32:M34"/>
    </sheetView>
  </sheetViews>
  <sheetFormatPr defaultRowHeight="15" x14ac:dyDescent="0.25"/>
  <cols>
    <col min="1" max="1" width="2.140625" customWidth="1"/>
    <col min="2" max="2" width="50.85546875" bestFit="1" customWidth="1"/>
    <col min="3" max="3" width="18.42578125" bestFit="1" customWidth="1"/>
    <col min="4" max="4" width="24.42578125" bestFit="1" customWidth="1"/>
    <col min="5" max="5" width="27.28515625" bestFit="1" customWidth="1"/>
    <col min="6" max="6" width="17.28515625" bestFit="1" customWidth="1"/>
    <col min="7" max="7" width="15.140625" bestFit="1" customWidth="1"/>
    <col min="8" max="8" width="12.7109375" bestFit="1" customWidth="1"/>
    <col min="9" max="9" width="12" bestFit="1" customWidth="1"/>
    <col min="10" max="10" width="12.7109375" bestFit="1" customWidth="1"/>
    <col min="11" max="11" width="17.42578125" bestFit="1" customWidth="1"/>
    <col min="12" max="12" width="17.28515625" bestFit="1" customWidth="1"/>
    <col min="13" max="13" width="15.5703125" bestFit="1" customWidth="1"/>
  </cols>
  <sheetData>
    <row r="1" spans="1:13" ht="15" customHeight="1" x14ac:dyDescent="0.25">
      <c r="B1" s="13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 ht="15" customHeight="1" x14ac:dyDescent="0.25">
      <c r="A2" s="4" t="s">
        <v>23</v>
      </c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7"/>
    </row>
    <row r="3" spans="1:13" x14ac:dyDescent="0.25">
      <c r="B3" s="8" t="s">
        <v>12</v>
      </c>
      <c r="C3" s="1">
        <v>2.2119148589752956E-3</v>
      </c>
      <c r="D3" s="1">
        <v>5.8784134314748956E-3</v>
      </c>
      <c r="E3" s="1">
        <v>4.6546701024572064E-3</v>
      </c>
      <c r="F3" s="1">
        <v>1.7588468440943566E-2</v>
      </c>
      <c r="G3" s="1">
        <v>5.9563318343718152E-3</v>
      </c>
      <c r="H3" s="1">
        <v>1.9680756897242748E-3</v>
      </c>
      <c r="I3" s="1">
        <v>5.4282714558354431E-4</v>
      </c>
      <c r="J3" s="1">
        <v>6.6069361615166112E-4</v>
      </c>
      <c r="K3" s="1">
        <v>1.1864603305946478E-2</v>
      </c>
      <c r="L3" s="1">
        <v>8.9452240633310022E-4</v>
      </c>
      <c r="M3" s="9">
        <v>2.3311062083099686E-3</v>
      </c>
    </row>
    <row r="4" spans="1:13" x14ac:dyDescent="0.25">
      <c r="B4" s="8" t="s">
        <v>13</v>
      </c>
      <c r="C4" s="1">
        <v>4.7030998915346199E-2</v>
      </c>
      <c r="D4" s="1">
        <v>7.667081212218177E-2</v>
      </c>
      <c r="E4" s="1">
        <v>6.8225142744132133E-2</v>
      </c>
      <c r="F4" s="1">
        <v>0.13262152329446214</v>
      </c>
      <c r="G4" s="1">
        <v>7.7177275375409665E-2</v>
      </c>
      <c r="H4" s="1">
        <v>4.4362999106510766E-2</v>
      </c>
      <c r="I4" s="1">
        <v>2.3298651153737297E-2</v>
      </c>
      <c r="J4" s="1">
        <v>2.5703961098470039E-2</v>
      </c>
      <c r="K4" s="1">
        <v>0.10892475983882856</v>
      </c>
      <c r="L4" s="1">
        <v>2.9908567440335557E-2</v>
      </c>
      <c r="M4" s="9">
        <v>4.828153071630982E-2</v>
      </c>
    </row>
    <row r="5" spans="1:13" x14ac:dyDescent="0.25">
      <c r="B5" s="8" t="s">
        <v>14</v>
      </c>
      <c r="C5" s="1">
        <v>1.0272681885302981</v>
      </c>
      <c r="D5" s="1">
        <v>0.39233646701064334</v>
      </c>
      <c r="E5" s="1">
        <v>-9.3691985152532326E-2</v>
      </c>
      <c r="F5" s="1">
        <v>3.8335552590525381</v>
      </c>
      <c r="G5" s="1">
        <v>1.1486482817661645</v>
      </c>
      <c r="H5" s="1">
        <v>0.53564694499808019</v>
      </c>
      <c r="I5" s="1">
        <v>0.40327109997585525</v>
      </c>
      <c r="J5" s="1">
        <v>4.6904462199608005E-2</v>
      </c>
      <c r="K5" s="1">
        <v>0.73470902057652188</v>
      </c>
      <c r="L5" s="1">
        <v>0.4345305820658496</v>
      </c>
      <c r="M5" s="9">
        <v>1.6015520180714187</v>
      </c>
    </row>
    <row r="6" spans="1:13" x14ac:dyDescent="0.25">
      <c r="B6" s="8" t="s">
        <v>15</v>
      </c>
      <c r="C6" s="1">
        <v>1.8819042412372597</v>
      </c>
      <c r="D6" s="1">
        <v>1.3309262686356851</v>
      </c>
      <c r="E6" s="1">
        <v>1.3561890277838609</v>
      </c>
      <c r="F6" s="1">
        <v>3.5824952691193692</v>
      </c>
      <c r="G6" s="1">
        <v>2.2055857228701528</v>
      </c>
      <c r="H6" s="1">
        <v>1.4207269611766762</v>
      </c>
      <c r="I6" s="2">
        <v>0.58844223993767375</v>
      </c>
      <c r="J6" s="1">
        <v>-8.5849128931361054E-2</v>
      </c>
      <c r="K6" s="1">
        <v>0.80262308562800955</v>
      </c>
      <c r="L6" s="1">
        <v>0.56779293207180992</v>
      </c>
      <c r="M6" s="9">
        <v>0.78522125209503901</v>
      </c>
    </row>
    <row r="7" spans="1:13" x14ac:dyDescent="0.25">
      <c r="B7" s="8" t="s">
        <v>16</v>
      </c>
      <c r="C7" s="1">
        <v>0.11520194943598729</v>
      </c>
      <c r="D7" s="1">
        <v>0.1878043678641404</v>
      </c>
      <c r="E7" s="1">
        <v>0.16711678735166985</v>
      </c>
      <c r="F7" s="1">
        <v>0.32485506098206535</v>
      </c>
      <c r="G7" s="1">
        <v>0.18904494440801872</v>
      </c>
      <c r="H7" s="1">
        <v>0.10866671127049742</v>
      </c>
      <c r="I7" s="1">
        <v>5.7069807021762967E-2</v>
      </c>
      <c r="J7" s="1">
        <v>6.2961589059600184E-2</v>
      </c>
      <c r="K7" s="1">
        <v>0.26681008196033162</v>
      </c>
      <c r="L7" s="1">
        <v>7.3260729166440886E-2</v>
      </c>
      <c r="M7" s="9">
        <v>0.11826511425547186</v>
      </c>
    </row>
    <row r="8" spans="1:13" x14ac:dyDescent="0.25">
      <c r="B8" s="8" t="s">
        <v>17</v>
      </c>
      <c r="C8" s="1">
        <v>0.51734098806880824</v>
      </c>
      <c r="D8" s="1">
        <v>0.83285820216531314</v>
      </c>
      <c r="E8" s="1">
        <v>0.76278028475253001</v>
      </c>
      <c r="F8" s="1">
        <v>1.2651287002221807</v>
      </c>
      <c r="G8" s="1">
        <v>0.85245086884427623</v>
      </c>
      <c r="H8" s="1">
        <v>0.48394318579476731</v>
      </c>
      <c r="I8" s="1">
        <v>0.25415827809544544</v>
      </c>
      <c r="J8" s="1">
        <v>0.28390952990433882</v>
      </c>
      <c r="K8" s="1">
        <v>1.1981723582271142</v>
      </c>
      <c r="L8" s="1">
        <v>0.32899424184369114</v>
      </c>
      <c r="M8" s="9">
        <v>0.52668931903816529</v>
      </c>
    </row>
    <row r="9" spans="1:13" x14ac:dyDescent="0.25">
      <c r="B9" s="8" t="s">
        <v>18</v>
      </c>
      <c r="C9" s="1">
        <v>8.9171076840249679</v>
      </c>
      <c r="D9" s="1">
        <v>2.0890699799616139</v>
      </c>
      <c r="E9" s="1">
        <v>-0.56063778293782607</v>
      </c>
      <c r="F9" s="1">
        <v>11.80081740904194</v>
      </c>
      <c r="G9" s="1">
        <v>6.0760592427535043</v>
      </c>
      <c r="H9" s="1">
        <v>4.9292643417239983</v>
      </c>
      <c r="I9" s="1">
        <v>7.0662776172008446</v>
      </c>
      <c r="J9" s="1">
        <v>0.74496947901374733</v>
      </c>
      <c r="K9" s="1">
        <v>2.7536778789556977</v>
      </c>
      <c r="L9" s="1">
        <v>5.9312893416422403</v>
      </c>
      <c r="M9" s="9">
        <v>13.542049387546408</v>
      </c>
    </row>
    <row r="10" spans="1:13" x14ac:dyDescent="0.25">
      <c r="B10" s="10" t="s">
        <v>19</v>
      </c>
      <c r="C10" s="11">
        <v>3.6376476726931206</v>
      </c>
      <c r="D10" s="11">
        <v>1.59802264680286</v>
      </c>
      <c r="E10" s="11">
        <v>1.7779550086613098</v>
      </c>
      <c r="F10" s="11">
        <v>2.8317239728181129</v>
      </c>
      <c r="G10" s="11">
        <v>2.5873464424529362</v>
      </c>
      <c r="H10" s="11">
        <v>2.9357308933763644</v>
      </c>
      <c r="I10" s="11">
        <v>2.3152589966662145</v>
      </c>
      <c r="J10" s="11">
        <v>-0.30238199105287966</v>
      </c>
      <c r="K10" s="11">
        <v>0.66987281096654372</v>
      </c>
      <c r="L10" s="11">
        <v>1.7258445889201146</v>
      </c>
      <c r="M10" s="12">
        <v>1.4908623048004888</v>
      </c>
    </row>
    <row r="12" spans="1:13" x14ac:dyDescent="0.25">
      <c r="A12" t="s">
        <v>22</v>
      </c>
    </row>
    <row r="13" spans="1:13" x14ac:dyDescent="0.25">
      <c r="B13">
        <v>1</v>
      </c>
      <c r="C13">
        <f>SUM(C9:M9)/11</f>
        <v>5.7536313253570128</v>
      </c>
    </row>
    <row r="14" spans="1:13" x14ac:dyDescent="0.25">
      <c r="B14">
        <v>2</v>
      </c>
      <c r="C14">
        <f>SUM(C10:M10)/11</f>
        <v>1.9334439406459263</v>
      </c>
    </row>
    <row r="15" spans="1:13" x14ac:dyDescent="0.25">
      <c r="B15">
        <v>1</v>
      </c>
      <c r="C15">
        <f>(C9-$C$13)^2</f>
        <v>10.007582671851065</v>
      </c>
      <c r="D15">
        <f t="shared" ref="D15:M15" si="0">(D9-$C$13)^2</f>
        <v>13.429009854166136</v>
      </c>
      <c r="E15">
        <f t="shared" si="0"/>
        <v>39.869994371966506</v>
      </c>
      <c r="F15">
        <f t="shared" si="0"/>
        <v>36.568459530712651</v>
      </c>
      <c r="G15">
        <f t="shared" si="0"/>
        <v>0.10395976191663872</v>
      </c>
      <c r="H15">
        <f t="shared" si="0"/>
        <v>0.67958092370419487</v>
      </c>
      <c r="I15">
        <f t="shared" si="0"/>
        <v>1.723040287491362</v>
      </c>
      <c r="J15">
        <f t="shared" si="0"/>
        <v>25.086693491014731</v>
      </c>
      <c r="K15">
        <f t="shared" si="0"/>
        <v>8.9997206805751286</v>
      </c>
      <c r="L15">
        <f t="shared" si="0"/>
        <v>3.1562370750402156E-2</v>
      </c>
      <c r="M15">
        <f t="shared" si="0"/>
        <v>60.659455911438009</v>
      </c>
    </row>
    <row r="16" spans="1:13" x14ac:dyDescent="0.25">
      <c r="B16">
        <v>2</v>
      </c>
      <c r="C16">
        <f>(C10-$C$14)^2</f>
        <v>2.9043103603235854</v>
      </c>
      <c r="D16">
        <f t="shared" ref="D16:M16" si="1">(D10-$C$14)^2</f>
        <v>0.11250744436335662</v>
      </c>
      <c r="E16">
        <f t="shared" si="1"/>
        <v>2.4176807969716677E-2</v>
      </c>
      <c r="F16">
        <f t="shared" si="1"/>
        <v>0.80690701619926475</v>
      </c>
      <c r="G16">
        <f t="shared" si="1"/>
        <v>0.42758848186946663</v>
      </c>
      <c r="H16">
        <f t="shared" si="1"/>
        <v>1.0045791356136675</v>
      </c>
      <c r="I16">
        <f t="shared" si="1"/>
        <v>0.14578273700377581</v>
      </c>
      <c r="J16">
        <f t="shared" si="1"/>
        <v>4.9989175968568329</v>
      </c>
      <c r="K16">
        <f t="shared" si="1"/>
        <v>1.596611999759231</v>
      </c>
      <c r="L16">
        <f t="shared" si="1"/>
        <v>4.3097490836977267E-2</v>
      </c>
      <c r="M16">
        <f t="shared" si="1"/>
        <v>0.19587850438762347</v>
      </c>
    </row>
    <row r="17" spans="1:13" x14ac:dyDescent="0.25">
      <c r="B17">
        <v>1</v>
      </c>
      <c r="C17">
        <f>SQRT(SUM(C15:M15)*(1/10))</f>
        <v>4.4402596754647901</v>
      </c>
      <c r="D17">
        <f>C17</f>
        <v>4.4402596754647901</v>
      </c>
      <c r="E17">
        <f t="shared" ref="E17:M17" si="2">D17</f>
        <v>4.4402596754647901</v>
      </c>
      <c r="F17">
        <f t="shared" si="2"/>
        <v>4.4402596754647901</v>
      </c>
      <c r="G17">
        <f t="shared" si="2"/>
        <v>4.4402596754647901</v>
      </c>
      <c r="H17">
        <f t="shared" si="2"/>
        <v>4.4402596754647901</v>
      </c>
      <c r="I17">
        <f t="shared" si="2"/>
        <v>4.4402596754647901</v>
      </c>
      <c r="J17">
        <f t="shared" si="2"/>
        <v>4.4402596754647901</v>
      </c>
      <c r="K17">
        <f t="shared" si="2"/>
        <v>4.4402596754647901</v>
      </c>
      <c r="L17">
        <f t="shared" si="2"/>
        <v>4.4402596754647901</v>
      </c>
      <c r="M17">
        <f t="shared" si="2"/>
        <v>4.4402596754647901</v>
      </c>
    </row>
    <row r="18" spans="1:13" x14ac:dyDescent="0.25">
      <c r="B18">
        <v>2</v>
      </c>
      <c r="C18">
        <f>SQRT(SUM(C16:M16)*(1/10))</f>
        <v>1.107264989746515</v>
      </c>
      <c r="D18">
        <f>C18</f>
        <v>1.107264989746515</v>
      </c>
      <c r="E18">
        <f t="shared" ref="E18:M18" si="3">D18</f>
        <v>1.107264989746515</v>
      </c>
      <c r="F18">
        <f t="shared" si="3"/>
        <v>1.107264989746515</v>
      </c>
      <c r="G18">
        <f t="shared" si="3"/>
        <v>1.107264989746515</v>
      </c>
      <c r="H18">
        <f t="shared" si="3"/>
        <v>1.107264989746515</v>
      </c>
      <c r="I18">
        <f t="shared" si="3"/>
        <v>1.107264989746515</v>
      </c>
      <c r="J18">
        <f t="shared" si="3"/>
        <v>1.107264989746515</v>
      </c>
      <c r="K18">
        <f t="shared" si="3"/>
        <v>1.107264989746515</v>
      </c>
      <c r="L18">
        <f t="shared" si="3"/>
        <v>1.107264989746515</v>
      </c>
      <c r="M18">
        <f t="shared" si="3"/>
        <v>1.107264989746515</v>
      </c>
    </row>
    <row r="19" spans="1:13" x14ac:dyDescent="0.25">
      <c r="B19" s="1" t="s">
        <v>20</v>
      </c>
      <c r="C19">
        <f>C9/C17</f>
        <v>2.0082401336339766</v>
      </c>
      <c r="D19">
        <f t="shared" ref="D19:M19" si="4">D9/D17</f>
        <v>0.47048374028776546</v>
      </c>
      <c r="E19">
        <f t="shared" si="4"/>
        <v>-0.12626238641755577</v>
      </c>
      <c r="F19">
        <f t="shared" si="4"/>
        <v>2.6576863227727046</v>
      </c>
      <c r="G19">
        <f t="shared" si="4"/>
        <v>1.3684017798165116</v>
      </c>
      <c r="H19">
        <f t="shared" si="4"/>
        <v>1.1101297451050587</v>
      </c>
      <c r="I19">
        <f t="shared" si="4"/>
        <v>1.5914108934318516</v>
      </c>
      <c r="J19">
        <f t="shared" si="4"/>
        <v>0.16777610623319381</v>
      </c>
      <c r="K19">
        <f t="shared" si="4"/>
        <v>0.62016145005470946</v>
      </c>
      <c r="L19">
        <f t="shared" si="4"/>
        <v>1.3357978530887102</v>
      </c>
      <c r="M19">
        <f t="shared" si="4"/>
        <v>3.0498327524344342</v>
      </c>
    </row>
    <row r="20" spans="1:13" ht="14.25" customHeight="1" x14ac:dyDescent="0.25">
      <c r="B20" s="2" t="s">
        <v>21</v>
      </c>
      <c r="C20">
        <f>C10/C18</f>
        <v>3.2852548453878989</v>
      </c>
      <c r="D20">
        <f t="shared" ref="D20:M20" si="5">D10/D18</f>
        <v>1.4432160879291358</v>
      </c>
      <c r="E20">
        <f t="shared" si="5"/>
        <v>1.6057177144816392</v>
      </c>
      <c r="F20">
        <f t="shared" si="5"/>
        <v>2.5574040532667581</v>
      </c>
      <c r="G20">
        <f t="shared" si="5"/>
        <v>2.3367003078867823</v>
      </c>
      <c r="H20">
        <f t="shared" si="5"/>
        <v>2.6513354260829995</v>
      </c>
      <c r="I20">
        <f t="shared" si="5"/>
        <v>2.0909710124549719</v>
      </c>
      <c r="J20">
        <f t="shared" si="5"/>
        <v>-0.2730890923609024</v>
      </c>
      <c r="K20">
        <f t="shared" si="5"/>
        <v>0.60497967258939256</v>
      </c>
      <c r="L20">
        <f t="shared" si="5"/>
        <v>1.5586554301831672</v>
      </c>
      <c r="M20">
        <f t="shared" si="5"/>
        <v>1.3464367776513826</v>
      </c>
    </row>
    <row r="22" spans="1:13" x14ac:dyDescent="0.25">
      <c r="A22" t="s">
        <v>24</v>
      </c>
    </row>
    <row r="23" spans="1:13" x14ac:dyDescent="0.25">
      <c r="B23" t="s">
        <v>27</v>
      </c>
      <c r="C23">
        <v>121</v>
      </c>
      <c r="D23">
        <v>120</v>
      </c>
      <c r="E23">
        <v>121</v>
      </c>
      <c r="F23">
        <v>121</v>
      </c>
      <c r="G23">
        <v>120</v>
      </c>
      <c r="H23">
        <v>123</v>
      </c>
      <c r="I23">
        <v>118</v>
      </c>
      <c r="J23">
        <v>120</v>
      </c>
      <c r="K23">
        <v>120</v>
      </c>
      <c r="L23">
        <v>119</v>
      </c>
      <c r="M23">
        <v>121</v>
      </c>
    </row>
    <row r="24" spans="1:13" x14ac:dyDescent="0.25">
      <c r="A24">
        <v>1</v>
      </c>
    </row>
    <row r="25" spans="1:13" x14ac:dyDescent="0.25">
      <c r="B25" t="s">
        <v>41</v>
      </c>
      <c r="C25">
        <v>-4.0644899065167322E-4</v>
      </c>
      <c r="D25">
        <v>4.1633363423443369E-18</v>
      </c>
      <c r="E25">
        <v>-6.7741498441952034E-5</v>
      </c>
      <c r="F25">
        <v>-5.50523813863714E-18</v>
      </c>
      <c r="G25">
        <v>-2.0661157024792811E-4</v>
      </c>
      <c r="H25">
        <v>-5.8670322439540796E-18</v>
      </c>
      <c r="I25">
        <v>-4.2728955989175088E-4</v>
      </c>
      <c r="J25">
        <v>-6.8870523415968943E-5</v>
      </c>
      <c r="K25">
        <v>-6.8870523415977269E-4</v>
      </c>
      <c r="L25">
        <v>-3.731842099580358E-18</v>
      </c>
      <c r="M25">
        <v>1.5598174726138563E-17</v>
      </c>
    </row>
    <row r="26" spans="1:13" x14ac:dyDescent="0.25">
      <c r="B26" s="1" t="s">
        <v>40</v>
      </c>
      <c r="C26">
        <v>0.20927549368319448</v>
      </c>
      <c r="D26">
        <v>0.20086259347558122</v>
      </c>
      <c r="E26">
        <v>0.34178992732535474</v>
      </c>
      <c r="F26">
        <v>0.71388586083579342</v>
      </c>
      <c r="G26">
        <v>0.18157557524625165</v>
      </c>
      <c r="H26">
        <v>0.71820677153895529</v>
      </c>
      <c r="I26">
        <v>0.34352224381991497</v>
      </c>
      <c r="J26">
        <v>0.1237444109887008</v>
      </c>
      <c r="K26">
        <v>4.3209088797816344</v>
      </c>
      <c r="L26">
        <v>0.88317034349211154</v>
      </c>
      <c r="M26">
        <v>3.2578964510724941</v>
      </c>
    </row>
    <row r="27" spans="1:13" x14ac:dyDescent="0.25">
      <c r="B27" t="s">
        <v>39</v>
      </c>
      <c r="C27">
        <v>4.1587853209463163E-2</v>
      </c>
      <c r="D27">
        <v>4.0912772402146538E-2</v>
      </c>
      <c r="E27">
        <v>5.3148002250176345E-2</v>
      </c>
      <c r="F27">
        <v>7.6810696829303998E-2</v>
      </c>
      <c r="G27">
        <v>3.8898969057274045E-2</v>
      </c>
      <c r="H27">
        <v>7.6413869444009574E-2</v>
      </c>
      <c r="I27">
        <v>5.3955587811652786E-2</v>
      </c>
      <c r="J27">
        <v>3.2112356265242198E-2</v>
      </c>
      <c r="K27">
        <v>0.18975661779811603</v>
      </c>
      <c r="L27">
        <v>8.614870588200263E-2</v>
      </c>
      <c r="M27">
        <v>0.16408767186614101</v>
      </c>
    </row>
    <row r="28" spans="1:13" x14ac:dyDescent="0.25">
      <c r="B28" t="s">
        <v>25</v>
      </c>
      <c r="C28">
        <f>C25/C27</f>
        <v>-9.7732621254705034E-3</v>
      </c>
      <c r="D28">
        <f t="shared" ref="D28:M28" si="6">D25/D27</f>
        <v>1.0176128621696393E-16</v>
      </c>
      <c r="E28">
        <f t="shared" si="6"/>
        <v>-1.2745822152087996E-3</v>
      </c>
      <c r="F28">
        <f t="shared" si="6"/>
        <v>-7.1672805558207617E-17</v>
      </c>
      <c r="G28">
        <f t="shared" si="6"/>
        <v>-5.3114921874591959E-3</v>
      </c>
      <c r="H28">
        <f t="shared" si="6"/>
        <v>-7.677967738897199E-17</v>
      </c>
      <c r="I28">
        <f t="shared" si="6"/>
        <v>-7.9192828254105157E-3</v>
      </c>
      <c r="J28">
        <f t="shared" si="6"/>
        <v>-2.1446736218018697E-3</v>
      </c>
      <c r="K28">
        <f t="shared" si="6"/>
        <v>-3.6294135200728183E-3</v>
      </c>
      <c r="L28">
        <f t="shared" si="6"/>
        <v>-4.3318608925963904E-17</v>
      </c>
      <c r="M28">
        <f t="shared" si="6"/>
        <v>9.5060003891475767E-17</v>
      </c>
    </row>
    <row r="29" spans="1:13" x14ac:dyDescent="0.25">
      <c r="B29" t="s">
        <v>26</v>
      </c>
      <c r="C29">
        <f t="shared" ref="C29:M29" si="7">SQRT(((C23-2)/(C23-1-(C28^2))))*C28</f>
        <v>-9.7324588806456981E-3</v>
      </c>
      <c r="D29">
        <f t="shared" si="7"/>
        <v>1.0133281574036581E-16</v>
      </c>
      <c r="E29">
        <f t="shared" si="7"/>
        <v>-1.2692603541468003E-3</v>
      </c>
      <c r="F29">
        <f t="shared" si="7"/>
        <v>-7.1373544102697916E-17</v>
      </c>
      <c r="G29">
        <f t="shared" si="7"/>
        <v>-5.2891285374574307E-3</v>
      </c>
      <c r="H29">
        <f t="shared" si="7"/>
        <v>-7.6464359106459181E-17</v>
      </c>
      <c r="I29">
        <f t="shared" si="7"/>
        <v>-7.88536922480579E-3</v>
      </c>
      <c r="J29">
        <f t="shared" si="7"/>
        <v>-2.1356434182444083E-3</v>
      </c>
      <c r="K29">
        <f t="shared" si="7"/>
        <v>-3.6141319110936879E-3</v>
      </c>
      <c r="L29">
        <f t="shared" si="7"/>
        <v>-4.3134664957335785E-17</v>
      </c>
      <c r="M29">
        <f t="shared" si="7"/>
        <v>9.4663091912047008E-17</v>
      </c>
    </row>
    <row r="31" spans="1:13" x14ac:dyDescent="0.25">
      <c r="A31">
        <v>2</v>
      </c>
    </row>
    <row r="32" spans="1:13" x14ac:dyDescent="0.25">
      <c r="B32" t="s">
        <v>41</v>
      </c>
      <c r="C32">
        <v>-4.0644899065167322E-4</v>
      </c>
      <c r="D32">
        <v>1.0177044392397268E-17</v>
      </c>
      <c r="E32">
        <v>-6.7741498441941937E-5</v>
      </c>
      <c r="F32">
        <v>-5.50523813863714E-18</v>
      </c>
      <c r="G32">
        <v>-2.0661157024792811E-4</v>
      </c>
      <c r="H32">
        <v>-5.8670322439540796E-18</v>
      </c>
      <c r="I32">
        <v>-4.2728955989175088E-4</v>
      </c>
      <c r="J32">
        <v>-6.8870523415977264E-5</v>
      </c>
      <c r="K32">
        <v>-6.8870523415977269E-4</v>
      </c>
      <c r="L32">
        <v>-3.731842099580358E-18</v>
      </c>
      <c r="M32">
        <v>1.5598174726138563E-17</v>
      </c>
    </row>
    <row r="33" spans="2:13" x14ac:dyDescent="0.25">
      <c r="B33" s="1" t="s">
        <v>40</v>
      </c>
      <c r="C33">
        <v>0.20929434389039894</v>
      </c>
      <c r="D33">
        <v>0.2080875655908464</v>
      </c>
      <c r="E33">
        <v>0.34492935709741018</v>
      </c>
      <c r="F33">
        <v>0.71388586083579342</v>
      </c>
      <c r="G33">
        <v>0.18009747681016475</v>
      </c>
      <c r="H33">
        <v>0.71820677153895529</v>
      </c>
      <c r="I33">
        <v>0.34352224381991497</v>
      </c>
      <c r="J33">
        <v>0.13095987901938716</v>
      </c>
      <c r="K33">
        <v>4.3209088797816344</v>
      </c>
      <c r="L33">
        <v>0.88317034349211154</v>
      </c>
      <c r="M33">
        <v>3.2578964510724941</v>
      </c>
    </row>
    <row r="34" spans="2:13" x14ac:dyDescent="0.25">
      <c r="B34" t="s">
        <v>39</v>
      </c>
      <c r="C34">
        <v>4.1589726152119054E-2</v>
      </c>
      <c r="D34">
        <v>4.1642082639925526E-2</v>
      </c>
      <c r="E34">
        <v>5.3391533446607894E-2</v>
      </c>
      <c r="F34">
        <v>7.6810696829303998E-2</v>
      </c>
      <c r="G34">
        <v>3.8740318877770907E-2</v>
      </c>
      <c r="H34">
        <v>7.6413869444009574E-2</v>
      </c>
      <c r="I34">
        <v>5.3955587811652786E-2</v>
      </c>
      <c r="J34">
        <v>3.3035319359158009E-2</v>
      </c>
      <c r="K34">
        <v>0.18975661779811603</v>
      </c>
      <c r="L34">
        <v>8.614870588200263E-2</v>
      </c>
      <c r="M34">
        <v>0.16408767186614101</v>
      </c>
    </row>
    <row r="35" spans="2:13" x14ac:dyDescent="0.25">
      <c r="B35" t="s">
        <v>25</v>
      </c>
      <c r="C35">
        <f>C32/C34</f>
        <v>-9.7728219985157103E-3</v>
      </c>
      <c r="D35">
        <f t="shared" ref="D35:M35" si="8">D32/D34</f>
        <v>2.443932615089654E-16</v>
      </c>
      <c r="E35">
        <f t="shared" si="8"/>
        <v>-1.2687685494121304E-3</v>
      </c>
      <c r="F35">
        <f t="shared" si="8"/>
        <v>-7.1672805558207617E-17</v>
      </c>
      <c r="G35">
        <f t="shared" si="8"/>
        <v>-5.3332439234639673E-3</v>
      </c>
      <c r="H35">
        <f t="shared" si="8"/>
        <v>-7.677967738897199E-17</v>
      </c>
      <c r="I35">
        <f t="shared" si="8"/>
        <v>-7.9192828254105157E-3</v>
      </c>
      <c r="J35">
        <f t="shared" si="8"/>
        <v>-2.084754279721684E-3</v>
      </c>
      <c r="K35">
        <f t="shared" si="8"/>
        <v>-3.6294135200728183E-3</v>
      </c>
      <c r="L35">
        <f t="shared" si="8"/>
        <v>-4.3318608925963904E-17</v>
      </c>
      <c r="M35">
        <f t="shared" si="8"/>
        <v>9.5060003891475767E-17</v>
      </c>
    </row>
    <row r="36" spans="2:13" x14ac:dyDescent="0.25">
      <c r="B36" t="s">
        <v>26</v>
      </c>
      <c r="C36">
        <f t="shared" ref="C36:M36" si="9">SQRT(((C23-2)/(C23-1-(C35^2))))*C35</f>
        <v>-9.7320205908664904E-3</v>
      </c>
      <c r="D36">
        <f t="shared" si="9"/>
        <v>2.4336423267954543E-16</v>
      </c>
      <c r="E36">
        <f t="shared" si="9"/>
        <v>-1.2634709625178122E-3</v>
      </c>
      <c r="F36">
        <f t="shared" si="9"/>
        <v>-7.1373544102697916E-17</v>
      </c>
      <c r="G36">
        <f t="shared" si="9"/>
        <v>-5.3107886945327736E-3</v>
      </c>
      <c r="H36">
        <f t="shared" si="9"/>
        <v>-7.6464359106459181E-17</v>
      </c>
      <c r="I36">
        <f t="shared" si="9"/>
        <v>-7.88536922480579E-3</v>
      </c>
      <c r="J36">
        <f t="shared" si="9"/>
        <v>-2.0759763658877838E-3</v>
      </c>
      <c r="K36">
        <f t="shared" si="9"/>
        <v>-3.6141319110936879E-3</v>
      </c>
      <c r="L36">
        <f t="shared" si="9"/>
        <v>-4.3134664957335785E-17</v>
      </c>
      <c r="M36">
        <f t="shared" si="9"/>
        <v>9.4663091912047008E-17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pane ySplit="1" topLeftCell="A2" activePane="bottomLeft" state="frozen"/>
      <selection pane="bottomLeft" activeCell="C32" sqref="C32:M34"/>
    </sheetView>
  </sheetViews>
  <sheetFormatPr defaultRowHeight="15" x14ac:dyDescent="0.25"/>
  <cols>
    <col min="1" max="1" width="2.140625" customWidth="1"/>
    <col min="2" max="2" width="43" customWidth="1"/>
    <col min="3" max="3" width="18.42578125" customWidth="1"/>
    <col min="4" max="4" width="24.42578125" customWidth="1"/>
    <col min="5" max="5" width="27.28515625" customWidth="1"/>
    <col min="6" max="6" width="17.28515625" customWidth="1"/>
    <col min="7" max="7" width="15.140625" customWidth="1"/>
    <col min="8" max="10" width="12" customWidth="1"/>
    <col min="11" max="11" width="17.42578125" customWidth="1"/>
    <col min="12" max="12" width="17.28515625" customWidth="1"/>
    <col min="13" max="13" width="15.5703125" customWidth="1"/>
  </cols>
  <sheetData>
    <row r="1" spans="1:13" ht="15" customHeight="1" x14ac:dyDescent="0.25">
      <c r="B1" s="13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 ht="15" customHeight="1" x14ac:dyDescent="0.25">
      <c r="A2" s="4" t="s">
        <v>23</v>
      </c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7"/>
    </row>
    <row r="3" spans="1:13" x14ac:dyDescent="0.25">
      <c r="B3" s="8" t="s">
        <v>12</v>
      </c>
      <c r="C3" s="1">
        <v>2.2240106376779974E-3</v>
      </c>
      <c r="D3" s="1">
        <v>5.8949259365201172E-3</v>
      </c>
      <c r="E3" s="1">
        <v>4.6564510471034676E-3</v>
      </c>
      <c r="F3" s="1">
        <v>1.7760024347977233E-2</v>
      </c>
      <c r="G3" s="1">
        <v>5.9858113472549511E-3</v>
      </c>
      <c r="H3" s="1">
        <v>2.0118943958954967E-3</v>
      </c>
      <c r="I3" s="1">
        <v>5.4345590516050675E-4</v>
      </c>
      <c r="J3" s="1">
        <v>6.6281734411213669E-4</v>
      </c>
      <c r="K3" s="1">
        <v>1.1885096115233357E-2</v>
      </c>
      <c r="L3" s="1">
        <v>9.2005842669625653E-4</v>
      </c>
      <c r="M3" s="9">
        <v>2.3361848902946885E-3</v>
      </c>
    </row>
    <row r="4" spans="1:13" x14ac:dyDescent="0.25">
      <c r="B4" s="8" t="s">
        <v>13</v>
      </c>
      <c r="C4" s="1">
        <v>4.7159417274580458E-2</v>
      </c>
      <c r="D4" s="1">
        <v>7.6778421034299202E-2</v>
      </c>
      <c r="E4" s="1">
        <v>6.8238193463070723E-2</v>
      </c>
      <c r="F4" s="1">
        <v>0.13326674134223149</v>
      </c>
      <c r="G4" s="1">
        <v>7.7368025354502559E-2</v>
      </c>
      <c r="H4" s="1">
        <v>4.4854145804992168E-2</v>
      </c>
      <c r="I4" s="1">
        <v>2.3312140724534646E-2</v>
      </c>
      <c r="J4" s="1">
        <v>2.574523925140601E-2</v>
      </c>
      <c r="K4" s="1">
        <v>0.10901878790022093</v>
      </c>
      <c r="L4" s="1">
        <v>3.0332464896481073E-2</v>
      </c>
      <c r="M4" s="9">
        <v>4.8334096560240875E-2</v>
      </c>
    </row>
    <row r="5" spans="1:13" x14ac:dyDescent="0.25">
      <c r="B5" s="8" t="s">
        <v>14</v>
      </c>
      <c r="C5" s="1">
        <v>1.0066739627217829</v>
      </c>
      <c r="D5" s="1">
        <v>0.3681807503530925</v>
      </c>
      <c r="E5" s="1">
        <v>-0.10182566139075487</v>
      </c>
      <c r="F5" s="1">
        <v>3.755586815667423</v>
      </c>
      <c r="G5" s="1">
        <v>1.1163876703918976</v>
      </c>
      <c r="H5" s="1">
        <v>0.49629967820544968</v>
      </c>
      <c r="I5" s="1">
        <v>0.40791273654471411</v>
      </c>
      <c r="J5" s="1">
        <v>5.5567506099832693E-2</v>
      </c>
      <c r="K5" s="1">
        <v>0.70770252952297408</v>
      </c>
      <c r="L5" s="1">
        <v>0.4646305404472148</v>
      </c>
      <c r="M5" s="9">
        <v>1.6151993647954339</v>
      </c>
    </row>
    <row r="6" spans="1:13" x14ac:dyDescent="0.25">
      <c r="B6" s="8" t="s">
        <v>15</v>
      </c>
      <c r="C6" s="1">
        <v>1.4666550866090966</v>
      </c>
      <c r="D6" s="1">
        <v>0.8568505688688699</v>
      </c>
      <c r="E6" s="1">
        <v>1.1890701877297987</v>
      </c>
      <c r="F6" s="1">
        <v>2.4000925934813684</v>
      </c>
      <c r="G6" s="1">
        <v>1.5509103072180941</v>
      </c>
      <c r="H6" s="1">
        <v>0.6410997818217955</v>
      </c>
      <c r="I6" s="2">
        <v>0.67975291836487484</v>
      </c>
      <c r="J6" s="1">
        <v>9.0584409030226451E-2</v>
      </c>
      <c r="K6" s="1">
        <v>0.2590277023516902</v>
      </c>
      <c r="L6" s="1">
        <v>1.1745617511292308</v>
      </c>
      <c r="M6" s="9">
        <v>1.0580489747972162</v>
      </c>
    </row>
    <row r="7" spans="1:13" x14ac:dyDescent="0.25">
      <c r="B7" s="8" t="s">
        <v>16</v>
      </c>
      <c r="C7" s="1">
        <v>0.11551650888971665</v>
      </c>
      <c r="D7" s="1">
        <v>0.18806795479060409</v>
      </c>
      <c r="E7" s="1">
        <v>0.16714875495384585</v>
      </c>
      <c r="F7" s="1">
        <v>0.32643551597193499</v>
      </c>
      <c r="G7" s="1">
        <v>0.18951218452524288</v>
      </c>
      <c r="H7" s="1">
        <v>0.10986977007062944</v>
      </c>
      <c r="I7" s="1">
        <v>5.7102849587065622E-2</v>
      </c>
      <c r="J7" s="1">
        <v>6.306269947181789E-2</v>
      </c>
      <c r="K7" s="1">
        <v>0.267040402732246</v>
      </c>
      <c r="L7" s="1">
        <v>7.4299061637261202E-2</v>
      </c>
      <c r="M7" s="9">
        <v>0.1183938737510017</v>
      </c>
    </row>
    <row r="8" spans="1:13" x14ac:dyDescent="0.25">
      <c r="B8" s="8" t="s">
        <v>17</v>
      </c>
      <c r="C8" s="1">
        <v>0.51875359002038501</v>
      </c>
      <c r="D8" s="1">
        <v>0.83402713415654162</v>
      </c>
      <c r="E8" s="1">
        <v>0.76292619622603952</v>
      </c>
      <c r="F8" s="1">
        <v>1.2712836881144696</v>
      </c>
      <c r="G8" s="1">
        <v>0.85455777122737819</v>
      </c>
      <c r="H8" s="1">
        <v>0.48930096373455478</v>
      </c>
      <c r="I8" s="1">
        <v>0.25430543193982369</v>
      </c>
      <c r="J8" s="1">
        <v>0.28436546200563928</v>
      </c>
      <c r="K8" s="1">
        <v>1.1992066669024302</v>
      </c>
      <c r="L8" s="1">
        <v>0.33365711386129177</v>
      </c>
      <c r="M8" s="9">
        <v>0.527262744696672</v>
      </c>
    </row>
    <row r="9" spans="1:13" x14ac:dyDescent="0.25">
      <c r="B9" s="8" t="s">
        <v>18</v>
      </c>
      <c r="C9" s="1">
        <v>8.7145462791197428</v>
      </c>
      <c r="D9" s="1">
        <v>1.9577006128610639</v>
      </c>
      <c r="E9" s="1">
        <v>-0.60919186277439885</v>
      </c>
      <c r="F9" s="1">
        <v>11.504835203012366</v>
      </c>
      <c r="G9" s="1">
        <v>5.890849040596625</v>
      </c>
      <c r="H9" s="1">
        <v>4.5171631640478083</v>
      </c>
      <c r="I9" s="1">
        <v>7.1434742660742891</v>
      </c>
      <c r="J9" s="1">
        <v>0.88114696270915704</v>
      </c>
      <c r="K9" s="1">
        <v>2.6501702449594031</v>
      </c>
      <c r="L9" s="1">
        <v>6.25351828419595</v>
      </c>
      <c r="M9" s="9">
        <v>13.642592421567489</v>
      </c>
    </row>
    <row r="10" spans="1:13" x14ac:dyDescent="0.25">
      <c r="B10" s="10" t="s">
        <v>19</v>
      </c>
      <c r="C10" s="11">
        <v>2.82726734778156</v>
      </c>
      <c r="D10" s="11">
        <v>1.0273653383416714</v>
      </c>
      <c r="E10" s="11">
        <v>1.558565158218137</v>
      </c>
      <c r="F10" s="11">
        <v>1.8879284111960211</v>
      </c>
      <c r="G10" s="11">
        <v>1.8148688824051808</v>
      </c>
      <c r="H10" s="11">
        <v>1.3102360905415902</v>
      </c>
      <c r="I10" s="11">
        <v>2.6729783677044101</v>
      </c>
      <c r="J10" s="11">
        <v>0.31854926541124767</v>
      </c>
      <c r="K10" s="11">
        <v>0.21599921806702665</v>
      </c>
      <c r="L10" s="11">
        <v>3.5202658727591842</v>
      </c>
      <c r="M10" s="12">
        <v>2.0066825988358028</v>
      </c>
    </row>
    <row r="12" spans="1:13" x14ac:dyDescent="0.25">
      <c r="A12" t="s">
        <v>22</v>
      </c>
    </row>
    <row r="13" spans="1:13" x14ac:dyDescent="0.25">
      <c r="B13">
        <v>1</v>
      </c>
      <c r="C13">
        <f>SUM(C9:M9)/11</f>
        <v>5.6860731469426815</v>
      </c>
    </row>
    <row r="14" spans="1:13" x14ac:dyDescent="0.25">
      <c r="B14">
        <v>2</v>
      </c>
      <c r="C14">
        <f>SUM(C10:M10)/11</f>
        <v>1.7418824137510756</v>
      </c>
    </row>
    <row r="15" spans="1:13" x14ac:dyDescent="0.25">
      <c r="B15">
        <v>1</v>
      </c>
      <c r="C15">
        <f>(C9-$C$13)^2</f>
        <v>9.1716495123183392</v>
      </c>
      <c r="D15">
        <f t="shared" ref="D15:M15" si="0">(D9-$C$13)^2</f>
        <v>13.900761752894182</v>
      </c>
      <c r="E15">
        <f t="shared" si="0"/>
        <v>39.630361542568188</v>
      </c>
      <c r="F15">
        <f t="shared" si="0"/>
        <v>33.857991865156301</v>
      </c>
      <c r="G15">
        <f t="shared" si="0"/>
        <v>4.1933166621771156E-2</v>
      </c>
      <c r="H15">
        <f t="shared" si="0"/>
        <v>1.366350548111293</v>
      </c>
      <c r="I15">
        <f t="shared" si="0"/>
        <v>2.1240180220460623</v>
      </c>
      <c r="J15">
        <f t="shared" si="0"/>
        <v>23.087315635932939</v>
      </c>
      <c r="K15">
        <f t="shared" si="0"/>
        <v>9.2167064302704915</v>
      </c>
      <c r="L15">
        <f t="shared" si="0"/>
        <v>0.32199398379238076</v>
      </c>
      <c r="M15">
        <f t="shared" si="0"/>
        <v>63.306198967476071</v>
      </c>
    </row>
    <row r="16" spans="1:13" x14ac:dyDescent="0.25">
      <c r="B16">
        <v>2</v>
      </c>
      <c r="C16">
        <f>(C10-$C$14)^2</f>
        <v>1.1780604550203591</v>
      </c>
      <c r="D16">
        <f t="shared" ref="D16:M16" si="1">(D10-$C$14)^2</f>
        <v>0.51053465105160811</v>
      </c>
      <c r="E16">
        <f t="shared" si="1"/>
        <v>3.3605216176128688E-2</v>
      </c>
      <c r="F16">
        <f t="shared" si="1"/>
        <v>2.1329433369689031E-2</v>
      </c>
      <c r="G16">
        <f t="shared" si="1"/>
        <v>5.3270246065966953E-3</v>
      </c>
      <c r="H16">
        <f t="shared" si="1"/>
        <v>0.18631854834026751</v>
      </c>
      <c r="I16">
        <f t="shared" si="1"/>
        <v>0.86693967546827011</v>
      </c>
      <c r="J16">
        <f t="shared" si="1"/>
        <v>2.0258772511629668</v>
      </c>
      <c r="K16">
        <f t="shared" si="1"/>
        <v>2.3283195268709651</v>
      </c>
      <c r="L16">
        <f t="shared" si="1"/>
        <v>3.1626477272736455</v>
      </c>
      <c r="M16">
        <f t="shared" si="1"/>
        <v>7.0119138020905802E-2</v>
      </c>
    </row>
    <row r="17" spans="1:13" x14ac:dyDescent="0.25">
      <c r="B17">
        <v>1</v>
      </c>
      <c r="C17">
        <f>SQRT(SUM(C15:M15)*(1/10))</f>
        <v>4.427474239644857</v>
      </c>
      <c r="D17">
        <f>C17</f>
        <v>4.427474239644857</v>
      </c>
      <c r="E17">
        <f t="shared" ref="E17:M18" si="2">D17</f>
        <v>4.427474239644857</v>
      </c>
      <c r="F17">
        <f t="shared" si="2"/>
        <v>4.427474239644857</v>
      </c>
      <c r="G17">
        <f t="shared" si="2"/>
        <v>4.427474239644857</v>
      </c>
      <c r="H17">
        <f t="shared" si="2"/>
        <v>4.427474239644857</v>
      </c>
      <c r="I17">
        <f t="shared" si="2"/>
        <v>4.427474239644857</v>
      </c>
      <c r="J17">
        <f t="shared" si="2"/>
        <v>4.427474239644857</v>
      </c>
      <c r="K17">
        <f t="shared" si="2"/>
        <v>4.427474239644857</v>
      </c>
      <c r="L17">
        <f t="shared" si="2"/>
        <v>4.427474239644857</v>
      </c>
      <c r="M17">
        <f t="shared" si="2"/>
        <v>4.427474239644857</v>
      </c>
    </row>
    <row r="18" spans="1:13" x14ac:dyDescent="0.25">
      <c r="B18">
        <v>2</v>
      </c>
      <c r="C18">
        <f>SQRT(SUM(C16:M16)*(1/10))</f>
        <v>1.0192682987006612</v>
      </c>
      <c r="D18">
        <f>C18</f>
        <v>1.0192682987006612</v>
      </c>
      <c r="E18">
        <f t="shared" si="2"/>
        <v>1.0192682987006612</v>
      </c>
      <c r="F18">
        <f t="shared" si="2"/>
        <v>1.0192682987006612</v>
      </c>
      <c r="G18">
        <f t="shared" si="2"/>
        <v>1.0192682987006612</v>
      </c>
      <c r="H18">
        <f t="shared" si="2"/>
        <v>1.0192682987006612</v>
      </c>
      <c r="I18">
        <f t="shared" si="2"/>
        <v>1.0192682987006612</v>
      </c>
      <c r="J18">
        <f t="shared" si="2"/>
        <v>1.0192682987006612</v>
      </c>
      <c r="K18">
        <f t="shared" si="2"/>
        <v>1.0192682987006612</v>
      </c>
      <c r="L18">
        <f t="shared" si="2"/>
        <v>1.0192682987006612</v>
      </c>
      <c r="M18">
        <f t="shared" si="2"/>
        <v>1.0192682987006612</v>
      </c>
    </row>
    <row r="19" spans="1:13" x14ac:dyDescent="0.25">
      <c r="B19" s="1" t="s">
        <v>20</v>
      </c>
      <c r="C19">
        <f>C9/C17</f>
        <v>1.9682884207630684</v>
      </c>
      <c r="D19">
        <f t="shared" ref="D19:M20" si="3">D9/D17</f>
        <v>0.44217097760417412</v>
      </c>
      <c r="E19">
        <f t="shared" si="3"/>
        <v>-0.13759354200630294</v>
      </c>
      <c r="F19">
        <f t="shared" si="3"/>
        <v>2.5985098004624887</v>
      </c>
      <c r="G19">
        <f t="shared" si="3"/>
        <v>1.3305213586221001</v>
      </c>
      <c r="H19">
        <f t="shared" si="3"/>
        <v>1.020257356575867</v>
      </c>
      <c r="I19">
        <f t="shared" si="3"/>
        <v>1.6134423103153486</v>
      </c>
      <c r="J19">
        <f t="shared" si="3"/>
        <v>0.19901797616779288</v>
      </c>
      <c r="K19">
        <f t="shared" si="3"/>
        <v>0.59857383725218072</v>
      </c>
      <c r="L19">
        <f t="shared" si="3"/>
        <v>1.4124347078522057</v>
      </c>
      <c r="M19">
        <f t="shared" si="3"/>
        <v>3.0813487968846562</v>
      </c>
    </row>
    <row r="20" spans="1:13" ht="14.25" customHeight="1" x14ac:dyDescent="0.25">
      <c r="B20" s="2" t="s">
        <v>21</v>
      </c>
      <c r="C20">
        <f>C10/C18</f>
        <v>2.7738205449788764</v>
      </c>
      <c r="D20">
        <f t="shared" si="3"/>
        <v>1.0079439728002255</v>
      </c>
      <c r="E20">
        <f t="shared" si="3"/>
        <v>1.5291019648162889</v>
      </c>
      <c r="F20">
        <f t="shared" si="3"/>
        <v>1.8522389184503305</v>
      </c>
      <c r="G20">
        <f t="shared" si="3"/>
        <v>1.780560510631727</v>
      </c>
      <c r="H20">
        <f t="shared" si="3"/>
        <v>1.2854673222073598</v>
      </c>
      <c r="I20">
        <f t="shared" si="3"/>
        <v>2.6224482514680965</v>
      </c>
      <c r="J20">
        <f t="shared" si="3"/>
        <v>0.31252739422713988</v>
      </c>
      <c r="K20">
        <f t="shared" si="3"/>
        <v>0.21191595808716635</v>
      </c>
      <c r="L20">
        <f t="shared" si="3"/>
        <v>3.4537185913137245</v>
      </c>
      <c r="M20">
        <f t="shared" si="3"/>
        <v>1.9687481710103942</v>
      </c>
    </row>
    <row r="22" spans="1:13" x14ac:dyDescent="0.25">
      <c r="A22" t="s">
        <v>24</v>
      </c>
    </row>
    <row r="23" spans="1:13" x14ac:dyDescent="0.25">
      <c r="B23" t="s">
        <v>27</v>
      </c>
      <c r="C23">
        <v>121</v>
      </c>
      <c r="D23">
        <v>120</v>
      </c>
      <c r="E23">
        <v>121</v>
      </c>
      <c r="F23">
        <v>121</v>
      </c>
      <c r="G23">
        <v>120</v>
      </c>
      <c r="H23">
        <v>123</v>
      </c>
      <c r="I23">
        <v>118</v>
      </c>
      <c r="J23">
        <v>120</v>
      </c>
      <c r="K23">
        <v>120</v>
      </c>
      <c r="L23">
        <v>119</v>
      </c>
      <c r="M23">
        <v>121</v>
      </c>
    </row>
    <row r="24" spans="1:13" x14ac:dyDescent="0.25">
      <c r="A24">
        <v>1</v>
      </c>
    </row>
    <row r="25" spans="1:13" x14ac:dyDescent="0.25">
      <c r="B25" t="s">
        <v>41</v>
      </c>
      <c r="C25">
        <v>0</v>
      </c>
      <c r="D25">
        <v>4.1633363423443369E-18</v>
      </c>
      <c r="E25">
        <v>-6.774149844194561E-5</v>
      </c>
      <c r="F25">
        <v>1.1469246122160708E-17</v>
      </c>
      <c r="G25">
        <v>-2.0661157024792811E-4</v>
      </c>
      <c r="H25">
        <v>-8.1235831070133401E-18</v>
      </c>
      <c r="I25">
        <v>-4.2728955989175744E-4</v>
      </c>
      <c r="J25">
        <v>-6.8870523415972182E-5</v>
      </c>
      <c r="K25">
        <v>-6.8870523415977822E-4</v>
      </c>
      <c r="L25">
        <v>0</v>
      </c>
      <c r="M25">
        <v>4.1322314049586943E-3</v>
      </c>
    </row>
    <row r="26" spans="1:13" x14ac:dyDescent="0.25">
      <c r="B26" s="1" t="s">
        <v>40</v>
      </c>
      <c r="C26">
        <v>0.20736840933155268</v>
      </c>
      <c r="D26">
        <v>0.20086259347558122</v>
      </c>
      <c r="E26">
        <v>0.99455706438925073</v>
      </c>
      <c r="F26">
        <v>0.34370256043059738</v>
      </c>
      <c r="G26">
        <v>0.18157557524625165</v>
      </c>
      <c r="H26">
        <v>0.38109130578964112</v>
      </c>
      <c r="I26">
        <v>0.19472684081578889</v>
      </c>
      <c r="J26">
        <v>0.12489886327326481</v>
      </c>
      <c r="K26">
        <v>0.21253917633804437</v>
      </c>
      <c r="L26">
        <v>0.37939640566961769</v>
      </c>
      <c r="M26">
        <v>0.89001586155182366</v>
      </c>
    </row>
    <row r="27" spans="1:13" x14ac:dyDescent="0.25">
      <c r="B27" t="s">
        <v>39</v>
      </c>
      <c r="C27">
        <v>4.139792877514932E-2</v>
      </c>
      <c r="D27">
        <v>4.0912772402146538E-2</v>
      </c>
      <c r="E27">
        <v>9.0661347171689124E-2</v>
      </c>
      <c r="F27">
        <v>5.3296501089208893E-2</v>
      </c>
      <c r="G27">
        <v>3.8898969057274045E-2</v>
      </c>
      <c r="H27">
        <v>5.5662404719009163E-2</v>
      </c>
      <c r="I27">
        <v>4.0622991821634508E-2</v>
      </c>
      <c r="J27">
        <v>3.2261801881025495E-2</v>
      </c>
      <c r="K27">
        <v>4.2085149433226873E-2</v>
      </c>
      <c r="L27">
        <v>5.6464192986889074E-2</v>
      </c>
      <c r="M27">
        <v>8.5764229070350778E-2</v>
      </c>
    </row>
    <row r="28" spans="1:13" x14ac:dyDescent="0.25">
      <c r="B28" t="s">
        <v>25</v>
      </c>
      <c r="C28">
        <f>C25/C27</f>
        <v>0</v>
      </c>
      <c r="D28">
        <f t="shared" ref="D28:M28" si="4">D25/D27</f>
        <v>1.0176128621696393E-16</v>
      </c>
      <c r="E28">
        <f t="shared" si="4"/>
        <v>-7.4719271834402308E-4</v>
      </c>
      <c r="F28">
        <f t="shared" si="4"/>
        <v>2.151969808104893E-16</v>
      </c>
      <c r="G28">
        <f t="shared" si="4"/>
        <v>-5.3114921874591959E-3</v>
      </c>
      <c r="H28">
        <f t="shared" si="4"/>
        <v>-1.4594380440482606E-16</v>
      </c>
      <c r="I28">
        <f t="shared" si="4"/>
        <v>-1.0518416806124966E-2</v>
      </c>
      <c r="J28">
        <f t="shared" si="4"/>
        <v>-2.1347388986502269E-3</v>
      </c>
      <c r="K28">
        <f t="shared" si="4"/>
        <v>-1.6364566680522104E-2</v>
      </c>
      <c r="L28">
        <f t="shared" si="4"/>
        <v>0</v>
      </c>
      <c r="M28">
        <f t="shared" si="4"/>
        <v>4.8181292477649428E-2</v>
      </c>
    </row>
    <row r="29" spans="1:13" x14ac:dyDescent="0.25">
      <c r="B29" t="s">
        <v>26</v>
      </c>
      <c r="C29">
        <f t="shared" ref="C29:M29" si="5">SQRT(((C23-2)/(C23-1-(C28^2))))*C28</f>
        <v>0</v>
      </c>
      <c r="D29">
        <f t="shared" si="5"/>
        <v>1.0133281574036581E-16</v>
      </c>
      <c r="E29">
        <f t="shared" si="5"/>
        <v>-7.4407290386712885E-4</v>
      </c>
      <c r="F29">
        <f t="shared" si="5"/>
        <v>2.142984508701992E-16</v>
      </c>
      <c r="G29">
        <f t="shared" si="5"/>
        <v>-5.2891285374574307E-3</v>
      </c>
      <c r="H29">
        <f t="shared" si="5"/>
        <v>-1.4534444333281762E-16</v>
      </c>
      <c r="I29">
        <f t="shared" si="5"/>
        <v>-1.0473374798108101E-2</v>
      </c>
      <c r="J29">
        <f t="shared" si="5"/>
        <v>-2.1257505251209047E-3</v>
      </c>
      <c r="K29">
        <f t="shared" si="5"/>
        <v>-1.629568127184073E-2</v>
      </c>
      <c r="L29">
        <f t="shared" si="5"/>
        <v>0</v>
      </c>
      <c r="M29">
        <f t="shared" si="5"/>
        <v>4.7980581201944053E-2</v>
      </c>
    </row>
    <row r="31" spans="1:13" x14ac:dyDescent="0.25">
      <c r="A31">
        <v>2</v>
      </c>
    </row>
    <row r="32" spans="1:13" x14ac:dyDescent="0.25">
      <c r="B32" t="s">
        <v>41</v>
      </c>
      <c r="C32">
        <v>0</v>
      </c>
      <c r="D32">
        <v>1.0177044392397268E-17</v>
      </c>
      <c r="E32">
        <v>-6.7741498441960748E-5</v>
      </c>
      <c r="F32">
        <v>1.0092936587501423E-17</v>
      </c>
      <c r="G32">
        <v>-2.0661157024793041E-4</v>
      </c>
      <c r="H32">
        <v>-1.0380133970072601E-17</v>
      </c>
      <c r="I32">
        <v>-4.2728955989175885E-4</v>
      </c>
      <c r="J32">
        <v>-6.8870523415970325E-5</v>
      </c>
      <c r="K32">
        <v>-6.8870523415978061E-4</v>
      </c>
      <c r="L32">
        <v>5.5977631493705373E-18</v>
      </c>
      <c r="M32">
        <v>4.1322314049586925E-3</v>
      </c>
    </row>
    <row r="33" spans="2:13" x14ac:dyDescent="0.25">
      <c r="B33" s="1" t="s">
        <v>40</v>
      </c>
      <c r="C33">
        <v>0.20738973382080467</v>
      </c>
      <c r="D33">
        <v>0.20495597566992024</v>
      </c>
      <c r="E33">
        <v>1.1009896669581345</v>
      </c>
      <c r="F33">
        <v>0.34612005436752763</v>
      </c>
      <c r="G33">
        <v>0.1808118779282874</v>
      </c>
      <c r="H33">
        <v>0.37995214585570874</v>
      </c>
      <c r="I33">
        <v>0.18944176824017808</v>
      </c>
      <c r="J33">
        <v>0.12375161856435526</v>
      </c>
      <c r="K33">
        <v>0.20311959977951355</v>
      </c>
      <c r="L33">
        <v>0.38442070342594686</v>
      </c>
      <c r="M33">
        <v>0.88997949217656169</v>
      </c>
    </row>
    <row r="34" spans="2:13" x14ac:dyDescent="0.25">
      <c r="B34" t="s">
        <v>39</v>
      </c>
      <c r="C34">
        <v>4.1400057274364972E-2</v>
      </c>
      <c r="D34">
        <v>4.1327550906338523E-2</v>
      </c>
      <c r="E34">
        <v>9.5389140664327174E-2</v>
      </c>
      <c r="F34">
        <v>5.3483607928850548E-2</v>
      </c>
      <c r="G34">
        <v>3.881707935178013E-2</v>
      </c>
      <c r="H34">
        <v>5.5579149293824875E-2</v>
      </c>
      <c r="I34">
        <v>4.0067926249056293E-2</v>
      </c>
      <c r="J34">
        <v>3.2113291454416409E-2</v>
      </c>
      <c r="K34">
        <v>4.114198988255121E-2</v>
      </c>
      <c r="L34">
        <v>5.6836837343483826E-2</v>
      </c>
      <c r="M34">
        <v>8.5762476728942064E-2</v>
      </c>
    </row>
    <row r="35" spans="2:13" x14ac:dyDescent="0.25">
      <c r="B35" t="s">
        <v>25</v>
      </c>
      <c r="C35">
        <f>C32/C34</f>
        <v>0</v>
      </c>
      <c r="D35">
        <f t="shared" ref="D35:M35" si="6">D32/D34</f>
        <v>2.4625326614349136E-16</v>
      </c>
      <c r="E35">
        <f t="shared" si="6"/>
        <v>-7.1015943712442046E-4</v>
      </c>
      <c r="F35">
        <f t="shared" si="6"/>
        <v>1.8871084016860074E-16</v>
      </c>
      <c r="G35">
        <f t="shared" si="6"/>
        <v>-5.3226974748798381E-3</v>
      </c>
      <c r="H35">
        <f t="shared" si="6"/>
        <v>-1.8676309554860147E-16</v>
      </c>
      <c r="I35">
        <f t="shared" si="6"/>
        <v>-1.0664129639148036E-2</v>
      </c>
      <c r="J35">
        <f t="shared" si="6"/>
        <v>-2.1446111655583299E-3</v>
      </c>
      <c r="K35">
        <f t="shared" si="6"/>
        <v>-1.6739716190826939E-2</v>
      </c>
      <c r="L35">
        <f t="shared" si="6"/>
        <v>9.8488294053756042E-17</v>
      </c>
      <c r="M35">
        <f t="shared" si="6"/>
        <v>4.8182276941684893E-2</v>
      </c>
    </row>
    <row r="36" spans="2:13" x14ac:dyDescent="0.25">
      <c r="B36" t="s">
        <v>26</v>
      </c>
      <c r="C36">
        <f t="shared" ref="C36:M36" si="7">SQRT(((C23-2)/(C23-1-(C35^2))))*C35</f>
        <v>0</v>
      </c>
      <c r="D36">
        <f t="shared" si="7"/>
        <v>2.4521640568082599E-16</v>
      </c>
      <c r="E36">
        <f t="shared" si="7"/>
        <v>-7.0719425055704914E-4</v>
      </c>
      <c r="F36">
        <f t="shared" si="7"/>
        <v>1.8792290002506263E-16</v>
      </c>
      <c r="G36">
        <f t="shared" si="7"/>
        <v>-5.3002866484873042E-3</v>
      </c>
      <c r="H36">
        <f t="shared" si="7"/>
        <v>-1.8599609807573086E-16</v>
      </c>
      <c r="I36">
        <f t="shared" si="7"/>
        <v>-1.0618463799096634E-2</v>
      </c>
      <c r="J36">
        <f t="shared" si="7"/>
        <v>-2.1355812249720879E-3</v>
      </c>
      <c r="K36">
        <f t="shared" si="7"/>
        <v>-1.6669252488406869E-2</v>
      </c>
      <c r="L36">
        <f t="shared" si="7"/>
        <v>9.8070082847975537E-17</v>
      </c>
      <c r="M36">
        <f t="shared" si="7"/>
        <v>4.798156158391368E-2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pane ySplit="1" topLeftCell="A2" activePane="bottomLeft" state="frozen"/>
      <selection pane="bottomLeft" activeCell="C33" sqref="C33:M35"/>
    </sheetView>
  </sheetViews>
  <sheetFormatPr defaultRowHeight="15" x14ac:dyDescent="0.25"/>
  <cols>
    <col min="1" max="1" width="2.140625" customWidth="1"/>
    <col min="2" max="2" width="43" customWidth="1"/>
    <col min="3" max="3" width="18.42578125" customWidth="1"/>
    <col min="4" max="4" width="24.42578125" customWidth="1"/>
    <col min="5" max="5" width="27.28515625" customWidth="1"/>
    <col min="6" max="6" width="17.28515625" customWidth="1"/>
    <col min="7" max="7" width="15.140625" customWidth="1"/>
    <col min="8" max="10" width="12" customWidth="1"/>
    <col min="11" max="11" width="17.42578125" customWidth="1"/>
    <col min="12" max="12" width="17.28515625" customWidth="1"/>
    <col min="13" max="13" width="15.5703125" customWidth="1"/>
  </cols>
  <sheetData>
    <row r="1" spans="1:13" ht="15" customHeight="1" x14ac:dyDescent="0.25">
      <c r="B1" s="13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 ht="15" customHeight="1" x14ac:dyDescent="0.25">
      <c r="A2" s="4" t="s">
        <v>23</v>
      </c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7"/>
    </row>
    <row r="3" spans="1:13" x14ac:dyDescent="0.25">
      <c r="B3" s="8" t="s">
        <v>12</v>
      </c>
      <c r="C3" s="1">
        <v>2.2243153238501174E-3</v>
      </c>
      <c r="D3" s="1">
        <v>5.8959085938756041E-3</v>
      </c>
      <c r="E3" s="1">
        <v>4.6571075623165663E-3</v>
      </c>
      <c r="F3" s="1">
        <v>1.7763165364228332E-2</v>
      </c>
      <c r="G3" s="1">
        <v>5.9883947662684196E-3</v>
      </c>
      <c r="H3" s="1">
        <v>2.0130081030223452E-3</v>
      </c>
      <c r="I3" s="1">
        <v>5.4330811406433062E-4</v>
      </c>
      <c r="J3" s="1">
        <v>6.6271332218550115E-4</v>
      </c>
      <c r="K3" s="1">
        <v>1.1887440199413429E-2</v>
      </c>
      <c r="L3" s="1">
        <v>9.1889873584928691E-4</v>
      </c>
      <c r="M3" s="9">
        <v>2.3357752106598568E-3</v>
      </c>
    </row>
    <row r="4" spans="1:13" x14ac:dyDescent="0.25">
      <c r="B4" s="8" t="s">
        <v>13</v>
      </c>
      <c r="C4" s="1">
        <v>4.7162647549200604E-2</v>
      </c>
      <c r="D4" s="1">
        <v>7.6784820074514759E-2</v>
      </c>
      <c r="E4" s="1">
        <v>6.8243003760946566E-2</v>
      </c>
      <c r="F4" s="1">
        <v>0.13327852551791056</v>
      </c>
      <c r="G4" s="1">
        <v>7.7384719203912725E-2</v>
      </c>
      <c r="H4" s="1">
        <v>4.4866558849797532E-2</v>
      </c>
      <c r="I4" s="1">
        <v>2.3308970677924212E-2</v>
      </c>
      <c r="J4" s="1">
        <v>2.5743218955396802E-2</v>
      </c>
      <c r="K4" s="1">
        <v>0.10902953819682733</v>
      </c>
      <c r="L4" s="1">
        <v>3.031334253838212E-2</v>
      </c>
      <c r="M4" s="9">
        <v>4.8329858376161799E-2</v>
      </c>
    </row>
    <row r="5" spans="1:13" x14ac:dyDescent="0.25">
      <c r="B5" s="8" t="s">
        <v>14</v>
      </c>
      <c r="C5" s="1">
        <v>1.0063744012527809</v>
      </c>
      <c r="D5" s="1">
        <v>0.36681906973332179</v>
      </c>
      <c r="E5" s="1">
        <v>-0.10249275149785529</v>
      </c>
      <c r="F5" s="1">
        <v>3.7547557076123836</v>
      </c>
      <c r="G5" s="1">
        <v>1.1145462540834392</v>
      </c>
      <c r="H5" s="1">
        <v>0.49576773880306929</v>
      </c>
      <c r="I5" s="1">
        <v>0.40683525143092697</v>
      </c>
      <c r="J5" s="1">
        <v>5.5304958422731261E-2</v>
      </c>
      <c r="K5" s="1">
        <v>0.70571532535232595</v>
      </c>
      <c r="L5" s="1">
        <v>0.46394188004146247</v>
      </c>
      <c r="M5" s="9">
        <v>1.6152510659531676</v>
      </c>
    </row>
    <row r="6" spans="1:13" x14ac:dyDescent="0.25">
      <c r="B6" s="8" t="s">
        <v>15</v>
      </c>
      <c r="C6" s="1">
        <v>1.4633429386484735</v>
      </c>
      <c r="D6" s="1">
        <v>0.82482501792911767</v>
      </c>
      <c r="E6" s="1">
        <v>1.1764617709267022</v>
      </c>
      <c r="F6" s="1">
        <v>2.3886633183992654</v>
      </c>
      <c r="G6" s="1">
        <v>1.517548117215237</v>
      </c>
      <c r="H6" s="1">
        <v>0.63305014424618766</v>
      </c>
      <c r="I6" s="2">
        <v>0.65571401131798324</v>
      </c>
      <c r="J6" s="1">
        <v>8.6004206969175864E-2</v>
      </c>
      <c r="K6" s="1">
        <v>0.22164021639115755</v>
      </c>
      <c r="L6" s="1">
        <v>1.1616172647669989</v>
      </c>
      <c r="M6" s="9">
        <v>1.0592864400942243</v>
      </c>
    </row>
    <row r="7" spans="1:13" x14ac:dyDescent="0.25">
      <c r="B7" s="8" t="s">
        <v>16</v>
      </c>
      <c r="C7" s="1">
        <v>0.11552442141426505</v>
      </c>
      <c r="D7" s="1">
        <v>0.18808362917397575</v>
      </c>
      <c r="E7" s="1">
        <v>0.16716053772915246</v>
      </c>
      <c r="F7" s="1">
        <v>0.32646438118938792</v>
      </c>
      <c r="G7" s="1">
        <v>0.18955307593814066</v>
      </c>
      <c r="H7" s="1">
        <v>0.10990017569655687</v>
      </c>
      <c r="I7" s="1">
        <v>5.7095084590409212E-2</v>
      </c>
      <c r="J7" s="1">
        <v>6.3057750777465948E-2</v>
      </c>
      <c r="K7" s="1">
        <v>0.26706673547351528</v>
      </c>
      <c r="L7" s="1">
        <v>7.4252221617239988E-2</v>
      </c>
      <c r="M7" s="9">
        <v>0.11838349236257199</v>
      </c>
    </row>
    <row r="8" spans="1:13" x14ac:dyDescent="0.25">
      <c r="B8" s="8" t="s">
        <v>17</v>
      </c>
      <c r="C8" s="1">
        <v>0.51878912304120661</v>
      </c>
      <c r="D8" s="1">
        <v>0.83409664552575757</v>
      </c>
      <c r="E8" s="1">
        <v>0.76297997699125164</v>
      </c>
      <c r="F8" s="1">
        <v>1.271396101985836</v>
      </c>
      <c r="G8" s="1">
        <v>0.85474216082088006</v>
      </c>
      <c r="H8" s="1">
        <v>0.48943637406680257</v>
      </c>
      <c r="I8" s="1">
        <v>0.2542708508139605</v>
      </c>
      <c r="J8" s="1">
        <v>0.28434314710685599</v>
      </c>
      <c r="K8" s="1">
        <v>1.1993249201651006</v>
      </c>
      <c r="L8" s="1">
        <v>0.33344676792220329</v>
      </c>
      <c r="M8" s="9">
        <v>0.5272165115666646</v>
      </c>
    </row>
    <row r="9" spans="1:13" x14ac:dyDescent="0.25">
      <c r="B9" s="8" t="s">
        <v>18</v>
      </c>
      <c r="C9" s="1">
        <v>8.7113563429499496</v>
      </c>
      <c r="D9" s="1">
        <v>1.9502977018484542</v>
      </c>
      <c r="E9" s="1">
        <v>-0.6131396374419581</v>
      </c>
      <c r="F9" s="1">
        <v>11.501272187590295</v>
      </c>
      <c r="G9" s="1">
        <v>5.8798637192633247</v>
      </c>
      <c r="H9" s="1">
        <v>4.5110732140403806</v>
      </c>
      <c r="I9" s="1">
        <v>7.1255740200666384</v>
      </c>
      <c r="J9" s="1">
        <v>0.87705250727868977</v>
      </c>
      <c r="K9" s="1">
        <v>2.6424680861174155</v>
      </c>
      <c r="L9" s="1">
        <v>6.2481885381560591</v>
      </c>
      <c r="M9" s="9">
        <v>13.64422550575002</v>
      </c>
    </row>
    <row r="10" spans="1:13" x14ac:dyDescent="0.25">
      <c r="B10" s="10" t="s">
        <v>19</v>
      </c>
      <c r="C10" s="11">
        <v>2.8206893199112861</v>
      </c>
      <c r="D10" s="11">
        <v>0.98888422864859293</v>
      </c>
      <c r="E10" s="11">
        <v>1.5419300720917759</v>
      </c>
      <c r="F10" s="11">
        <v>1.8787719379258223</v>
      </c>
      <c r="G10" s="11">
        <v>1.7754454931272012</v>
      </c>
      <c r="H10" s="11">
        <v>1.2934268431789735</v>
      </c>
      <c r="I10" s="11">
        <v>2.578801342029339</v>
      </c>
      <c r="J10" s="11">
        <v>0.30246625545315337</v>
      </c>
      <c r="K10" s="11">
        <v>0.18480414495235059</v>
      </c>
      <c r="L10" s="11">
        <v>3.4836662895410542</v>
      </c>
      <c r="M10" s="12">
        <v>2.0092057377840327</v>
      </c>
    </row>
    <row r="12" spans="1:13" x14ac:dyDescent="0.25">
      <c r="A12" t="s">
        <v>22</v>
      </c>
    </row>
    <row r="13" spans="1:13" x14ac:dyDescent="0.25">
      <c r="B13">
        <v>1</v>
      </c>
      <c r="C13">
        <f>SUM(C9:M9)/11</f>
        <v>5.6798392896017518</v>
      </c>
    </row>
    <row r="14" spans="1:13" x14ac:dyDescent="0.25">
      <c r="B14">
        <v>2</v>
      </c>
      <c r="C14">
        <f>SUM(C10:M10)/11</f>
        <v>1.7143719695130528</v>
      </c>
    </row>
    <row r="15" spans="1:13" x14ac:dyDescent="0.25">
      <c r="B15">
        <v>1</v>
      </c>
      <c r="C15">
        <f>(C9-$C$13)^2</f>
        <v>9.190095644740941</v>
      </c>
      <c r="D15">
        <f t="shared" ref="D15:M15" si="0">(D9-$C$13)^2</f>
        <v>13.90948045478139</v>
      </c>
      <c r="E15">
        <f t="shared" si="0"/>
        <v>39.601583776216202</v>
      </c>
      <c r="F15">
        <f t="shared" si="0"/>
        <v>33.889080985783295</v>
      </c>
      <c r="G15">
        <f t="shared" si="0"/>
        <v>4.0009772461437554E-2</v>
      </c>
      <c r="H15">
        <f t="shared" si="0"/>
        <v>1.3660141393831287</v>
      </c>
      <c r="I15">
        <f t="shared" si="0"/>
        <v>2.0901489108723785</v>
      </c>
      <c r="J15">
        <f t="shared" si="0"/>
        <v>23.066760876457106</v>
      </c>
      <c r="K15">
        <f t="shared" si="0"/>
        <v>9.2256238277558857</v>
      </c>
      <c r="L15">
        <f t="shared" si="0"/>
        <v>0.32302086833224586</v>
      </c>
      <c r="M15">
        <f t="shared" si="0"/>
        <v>63.431447799972531</v>
      </c>
    </row>
    <row r="16" spans="1:13" x14ac:dyDescent="0.25">
      <c r="B16">
        <v>2</v>
      </c>
      <c r="C16">
        <f>(C10-$C$14)^2</f>
        <v>1.2239380797921673</v>
      </c>
      <c r="D16">
        <f t="shared" ref="D16:M16" si="1">(D10-$C$14)^2</f>
        <v>0.52633246214461771</v>
      </c>
      <c r="E16">
        <f t="shared" si="1"/>
        <v>2.973620798625019E-2</v>
      </c>
      <c r="F16">
        <f t="shared" si="1"/>
        <v>2.7027349614119608E-2</v>
      </c>
      <c r="G16">
        <f t="shared" si="1"/>
        <v>3.7299752866479445E-3</v>
      </c>
      <c r="H16">
        <f t="shared" si="1"/>
        <v>0.17719479938441401</v>
      </c>
      <c r="I16">
        <f t="shared" si="1"/>
        <v>0.74723814006890021</v>
      </c>
      <c r="J16">
        <f t="shared" si="1"/>
        <v>1.9934777453949943</v>
      </c>
      <c r="K16">
        <f t="shared" si="1"/>
        <v>2.3395777299313592</v>
      </c>
      <c r="L16">
        <f t="shared" si="1"/>
        <v>3.1304023908833476</v>
      </c>
      <c r="M16">
        <f t="shared" si="1"/>
        <v>8.6926950912865841E-2</v>
      </c>
    </row>
    <row r="17" spans="1:13" x14ac:dyDescent="0.25">
      <c r="B17">
        <v>1</v>
      </c>
      <c r="C17">
        <f>SQRT(SUM(C15:M15)*(1/10))</f>
        <v>4.428693566468068</v>
      </c>
      <c r="D17">
        <f>C17</f>
        <v>4.428693566468068</v>
      </c>
      <c r="E17">
        <f t="shared" ref="E17:M18" si="2">D17</f>
        <v>4.428693566468068</v>
      </c>
      <c r="F17">
        <f t="shared" si="2"/>
        <v>4.428693566468068</v>
      </c>
      <c r="G17">
        <f t="shared" si="2"/>
        <v>4.428693566468068</v>
      </c>
      <c r="H17">
        <f t="shared" si="2"/>
        <v>4.428693566468068</v>
      </c>
      <c r="I17">
        <f t="shared" si="2"/>
        <v>4.428693566468068</v>
      </c>
      <c r="J17">
        <f t="shared" si="2"/>
        <v>4.428693566468068</v>
      </c>
      <c r="K17">
        <f t="shared" si="2"/>
        <v>4.428693566468068</v>
      </c>
      <c r="L17">
        <f t="shared" si="2"/>
        <v>4.428693566468068</v>
      </c>
      <c r="M17">
        <f t="shared" si="2"/>
        <v>4.428693566468068</v>
      </c>
    </row>
    <row r="18" spans="1:13" x14ac:dyDescent="0.25">
      <c r="B18">
        <v>2</v>
      </c>
      <c r="C18">
        <f>SQRT(SUM(C16:M16)*(1/10))</f>
        <v>1.0141785755674237</v>
      </c>
      <c r="D18">
        <f>C18</f>
        <v>1.0141785755674237</v>
      </c>
      <c r="E18">
        <f t="shared" si="2"/>
        <v>1.0141785755674237</v>
      </c>
      <c r="F18">
        <f t="shared" si="2"/>
        <v>1.0141785755674237</v>
      </c>
      <c r="G18">
        <f t="shared" si="2"/>
        <v>1.0141785755674237</v>
      </c>
      <c r="H18">
        <f t="shared" si="2"/>
        <v>1.0141785755674237</v>
      </c>
      <c r="I18">
        <f t="shared" si="2"/>
        <v>1.0141785755674237</v>
      </c>
      <c r="J18">
        <f t="shared" si="2"/>
        <v>1.0141785755674237</v>
      </c>
      <c r="K18">
        <f t="shared" si="2"/>
        <v>1.0141785755674237</v>
      </c>
      <c r="L18">
        <f t="shared" si="2"/>
        <v>1.0141785755674237</v>
      </c>
      <c r="M18">
        <f t="shared" si="2"/>
        <v>1.0141785755674237</v>
      </c>
    </row>
    <row r="19" spans="1:13" x14ac:dyDescent="0.25">
      <c r="B19" s="1" t="s">
        <v>20</v>
      </c>
      <c r="C19">
        <f>C9/C17</f>
        <v>1.9670262148883226</v>
      </c>
      <c r="D19">
        <f t="shared" ref="D19:M20" si="3">D9/D17</f>
        <v>0.44037765823654357</v>
      </c>
      <c r="E19">
        <f t="shared" si="3"/>
        <v>-0.13844706756962274</v>
      </c>
      <c r="F19">
        <f t="shared" si="3"/>
        <v>2.5969898379676533</v>
      </c>
      <c r="G19">
        <f t="shared" si="3"/>
        <v>1.3276745457809087</v>
      </c>
      <c r="H19">
        <f t="shared" si="3"/>
        <v>1.0186013428872234</v>
      </c>
      <c r="I19">
        <f t="shared" si="3"/>
        <v>1.6089562109282178</v>
      </c>
      <c r="J19">
        <f t="shared" si="3"/>
        <v>0.19803865273481741</v>
      </c>
      <c r="K19">
        <f t="shared" si="3"/>
        <v>0.59666988615444283</v>
      </c>
      <c r="L19">
        <f t="shared" si="3"/>
        <v>1.4108423724468835</v>
      </c>
      <c r="M19">
        <f t="shared" si="3"/>
        <v>3.0808691775510311</v>
      </c>
    </row>
    <row r="20" spans="1:13" ht="14.25" customHeight="1" x14ac:dyDescent="0.25">
      <c r="B20" s="2" t="s">
        <v>21</v>
      </c>
      <c r="C20">
        <f>C10/C18</f>
        <v>2.7812550845230941</v>
      </c>
      <c r="D20">
        <f t="shared" si="3"/>
        <v>0.97505927700683392</v>
      </c>
      <c r="E20">
        <f t="shared" si="3"/>
        <v>1.5203733437467657</v>
      </c>
      <c r="F20">
        <f t="shared" si="3"/>
        <v>1.852506041033914</v>
      </c>
      <c r="G20">
        <f t="shared" si="3"/>
        <v>1.7506241365174329</v>
      </c>
      <c r="H20">
        <f t="shared" si="3"/>
        <v>1.2753442779594439</v>
      </c>
      <c r="I20">
        <f t="shared" si="3"/>
        <v>2.5427487862150144</v>
      </c>
      <c r="J20">
        <f t="shared" si="3"/>
        <v>0.29823767011044011</v>
      </c>
      <c r="K20">
        <f t="shared" si="3"/>
        <v>0.18222051757399266</v>
      </c>
      <c r="L20">
        <f t="shared" si="3"/>
        <v>3.4349634013832073</v>
      </c>
      <c r="M20">
        <f t="shared" si="3"/>
        <v>1.9811163301885963</v>
      </c>
    </row>
    <row r="22" spans="1:13" x14ac:dyDescent="0.25">
      <c r="A22" t="s">
        <v>24</v>
      </c>
    </row>
    <row r="24" spans="1:13" x14ac:dyDescent="0.25">
      <c r="B24" t="s">
        <v>27</v>
      </c>
      <c r="C24">
        <v>121</v>
      </c>
      <c r="D24">
        <v>120</v>
      </c>
      <c r="E24">
        <v>121</v>
      </c>
      <c r="F24">
        <v>121</v>
      </c>
      <c r="G24">
        <v>120</v>
      </c>
      <c r="H24">
        <v>123</v>
      </c>
      <c r="I24">
        <v>118</v>
      </c>
      <c r="J24">
        <v>120</v>
      </c>
      <c r="K24">
        <v>120</v>
      </c>
      <c r="L24">
        <v>119</v>
      </c>
      <c r="M24">
        <v>121</v>
      </c>
    </row>
    <row r="25" spans="1:13" x14ac:dyDescent="0.25">
      <c r="A25">
        <v>1</v>
      </c>
    </row>
    <row r="26" spans="1:13" x14ac:dyDescent="0.25">
      <c r="B26" t="s">
        <v>41</v>
      </c>
      <c r="C26">
        <v>-4.0644899065167322E-4</v>
      </c>
      <c r="D26">
        <v>4.1633363423443369E-18</v>
      </c>
      <c r="E26">
        <v>-6.774149844194561E-5</v>
      </c>
      <c r="F26">
        <v>1.1469246122160708E-17</v>
      </c>
      <c r="G26">
        <v>-2.0661157024792811E-4</v>
      </c>
      <c r="H26">
        <v>-8.1235831070133401E-18</v>
      </c>
      <c r="I26">
        <v>-4.2728955989175651E-4</v>
      </c>
      <c r="J26">
        <v>-6.8870523415972182E-5</v>
      </c>
      <c r="K26">
        <v>-6.8870523415977822E-4</v>
      </c>
      <c r="L26">
        <v>0</v>
      </c>
      <c r="M26">
        <v>-1.0092936587501423E-17</v>
      </c>
    </row>
    <row r="27" spans="1:13" x14ac:dyDescent="0.25">
      <c r="B27" s="1" t="s">
        <v>40</v>
      </c>
      <c r="C27">
        <v>0.20927549368319448</v>
      </c>
      <c r="D27">
        <v>0.20086259347558122</v>
      </c>
      <c r="E27">
        <v>0.99455706438925073</v>
      </c>
      <c r="F27">
        <v>0.34370256043059738</v>
      </c>
      <c r="G27">
        <v>0.18157557524625165</v>
      </c>
      <c r="H27">
        <v>0.38109130578964112</v>
      </c>
      <c r="I27">
        <v>0.19579173473849076</v>
      </c>
      <c r="J27">
        <v>0.12489886327326481</v>
      </c>
      <c r="K27">
        <v>0.21253917633804437</v>
      </c>
      <c r="L27">
        <v>0.37939640566961769</v>
      </c>
      <c r="M27">
        <v>0.72837027264654275</v>
      </c>
    </row>
    <row r="28" spans="1:13" x14ac:dyDescent="0.25">
      <c r="B28" t="s">
        <v>39</v>
      </c>
      <c r="C28">
        <v>4.1587853209463163E-2</v>
      </c>
      <c r="D28">
        <v>4.0912772402146538E-2</v>
      </c>
      <c r="E28">
        <v>9.0661347171689124E-2</v>
      </c>
      <c r="F28">
        <v>5.3296501089208893E-2</v>
      </c>
      <c r="G28">
        <v>3.8898969057274045E-2</v>
      </c>
      <c r="H28">
        <v>5.5662404719009163E-2</v>
      </c>
      <c r="I28">
        <v>4.0733916940422554E-2</v>
      </c>
      <c r="J28">
        <v>3.2261801881025495E-2</v>
      </c>
      <c r="K28">
        <v>4.2085149433226873E-2</v>
      </c>
      <c r="L28">
        <v>5.6464192986889074E-2</v>
      </c>
      <c r="M28">
        <v>7.758601053113065E-2</v>
      </c>
    </row>
    <row r="29" spans="1:13" x14ac:dyDescent="0.25">
      <c r="B29" t="s">
        <v>25</v>
      </c>
      <c r="C29">
        <f>C26/C28</f>
        <v>-9.7732621254705034E-3</v>
      </c>
      <c r="D29">
        <f t="shared" ref="D29:M29" si="4">D26/D28</f>
        <v>1.0176128621696393E-16</v>
      </c>
      <c r="E29">
        <f t="shared" si="4"/>
        <v>-7.4719271834402308E-4</v>
      </c>
      <c r="F29">
        <f t="shared" si="4"/>
        <v>2.151969808104893E-16</v>
      </c>
      <c r="G29">
        <f t="shared" si="4"/>
        <v>-5.3114921874591959E-3</v>
      </c>
      <c r="H29">
        <f t="shared" si="4"/>
        <v>-1.4594380440482606E-16</v>
      </c>
      <c r="I29">
        <f t="shared" si="4"/>
        <v>-1.0489773436635381E-2</v>
      </c>
      <c r="J29">
        <f t="shared" si="4"/>
        <v>-2.1347388986502269E-3</v>
      </c>
      <c r="K29">
        <f t="shared" si="4"/>
        <v>-1.6364566680522104E-2</v>
      </c>
      <c r="L29">
        <f t="shared" si="4"/>
        <v>0</v>
      </c>
      <c r="M29">
        <f t="shared" si="4"/>
        <v>-1.3008706748044132E-16</v>
      </c>
    </row>
    <row r="30" spans="1:13" x14ac:dyDescent="0.25">
      <c r="B30" t="s">
        <v>26</v>
      </c>
      <c r="C30">
        <f t="shared" ref="C30:M30" si="5">SQRT(((C24-2)/(C24-1-(C29^2))))*C29</f>
        <v>-9.7324588806456981E-3</v>
      </c>
      <c r="D30">
        <f t="shared" si="5"/>
        <v>1.0133281574036581E-16</v>
      </c>
      <c r="E30">
        <f t="shared" si="5"/>
        <v>-7.4407290386712885E-4</v>
      </c>
      <c r="F30">
        <f t="shared" si="5"/>
        <v>2.142984508701992E-16</v>
      </c>
      <c r="G30">
        <f t="shared" si="5"/>
        <v>-5.2891285374574307E-3</v>
      </c>
      <c r="H30">
        <f t="shared" si="5"/>
        <v>-1.4534444333281762E-16</v>
      </c>
      <c r="I30">
        <f t="shared" si="5"/>
        <v>-1.0444854058514384E-2</v>
      </c>
      <c r="J30">
        <f t="shared" si="5"/>
        <v>-2.1257505251209047E-3</v>
      </c>
      <c r="K30">
        <f t="shared" si="5"/>
        <v>-1.629568127184073E-2</v>
      </c>
      <c r="L30">
        <f t="shared" si="5"/>
        <v>0</v>
      </c>
      <c r="M30">
        <f t="shared" si="5"/>
        <v>-1.2954390407482343E-16</v>
      </c>
    </row>
    <row r="32" spans="1:13" x14ac:dyDescent="0.25">
      <c r="A32">
        <v>2</v>
      </c>
    </row>
    <row r="33" spans="2:13" x14ac:dyDescent="0.25">
      <c r="B33" t="s">
        <v>41</v>
      </c>
      <c r="C33">
        <v>-4.0644899065167322E-4</v>
      </c>
      <c r="D33">
        <v>1.0177044392397268E-17</v>
      </c>
      <c r="E33">
        <v>-6.7741498441960748E-5</v>
      </c>
      <c r="F33">
        <v>1.0092936587501423E-17</v>
      </c>
      <c r="G33">
        <v>-2.0661157024793041E-4</v>
      </c>
      <c r="H33">
        <v>-1.0380133970072601E-17</v>
      </c>
      <c r="I33">
        <v>-4.2728955989175885E-4</v>
      </c>
      <c r="J33">
        <v>-6.8870523415972182E-5</v>
      </c>
      <c r="K33">
        <v>-6.8870523415977638E-4</v>
      </c>
      <c r="L33">
        <v>5.5977631493705373E-18</v>
      </c>
      <c r="M33">
        <v>-8.7166270528421384E-18</v>
      </c>
    </row>
    <row r="34" spans="2:13" x14ac:dyDescent="0.25">
      <c r="B34" s="1" t="s">
        <v>40</v>
      </c>
      <c r="C34">
        <v>0.20929434389039894</v>
      </c>
      <c r="D34">
        <v>0.20495597566992024</v>
      </c>
      <c r="E34">
        <v>1.1009896669581345</v>
      </c>
      <c r="F34">
        <v>0.34612005436752763</v>
      </c>
      <c r="G34">
        <v>0.1808118779282874</v>
      </c>
      <c r="H34">
        <v>0.37995214585570874</v>
      </c>
      <c r="I34">
        <v>0.18944176824017808</v>
      </c>
      <c r="J34">
        <v>0.12344177276871729</v>
      </c>
      <c r="K34">
        <v>0.20245627691476845</v>
      </c>
      <c r="L34">
        <v>0.38442070342594686</v>
      </c>
      <c r="M34">
        <v>0.72843833032742433</v>
      </c>
    </row>
    <row r="35" spans="2:13" x14ac:dyDescent="0.25">
      <c r="B35" t="s">
        <v>39</v>
      </c>
      <c r="C35">
        <v>4.1589726152119054E-2</v>
      </c>
      <c r="D35">
        <v>4.1327550906338523E-2</v>
      </c>
      <c r="E35">
        <v>9.5389140664327174E-2</v>
      </c>
      <c r="F35">
        <v>5.3483607928850548E-2</v>
      </c>
      <c r="G35">
        <v>3.881707935178013E-2</v>
      </c>
      <c r="H35">
        <v>5.5579149293824875E-2</v>
      </c>
      <c r="I35">
        <v>4.0067926249056293E-2</v>
      </c>
      <c r="J35">
        <v>3.2073064084045831E-2</v>
      </c>
      <c r="K35">
        <v>4.107475673642394E-2</v>
      </c>
      <c r="L35">
        <v>5.6836837343483826E-2</v>
      </c>
      <c r="M35">
        <v>7.7589635198970303E-2</v>
      </c>
    </row>
    <row r="36" spans="2:13" x14ac:dyDescent="0.25">
      <c r="B36" t="s">
        <v>25</v>
      </c>
      <c r="C36">
        <f>C33/C35</f>
        <v>-9.7728219985157103E-3</v>
      </c>
      <c r="D36">
        <f t="shared" ref="D36:M36" si="6">D33/D35</f>
        <v>2.4625326614349136E-16</v>
      </c>
      <c r="E36">
        <f t="shared" si="6"/>
        <v>-7.1015943712442046E-4</v>
      </c>
      <c r="F36">
        <f t="shared" si="6"/>
        <v>1.8871084016860074E-16</v>
      </c>
      <c r="G36">
        <f t="shared" si="6"/>
        <v>-5.3226974748798381E-3</v>
      </c>
      <c r="H36">
        <f t="shared" si="6"/>
        <v>-1.8676309554860147E-16</v>
      </c>
      <c r="I36">
        <f t="shared" si="6"/>
        <v>-1.0664129639148036E-2</v>
      </c>
      <c r="J36">
        <f t="shared" si="6"/>
        <v>-2.1473010260416804E-3</v>
      </c>
      <c r="K36">
        <f t="shared" si="6"/>
        <v>-1.6767116566975354E-2</v>
      </c>
      <c r="L36">
        <f t="shared" si="6"/>
        <v>9.8488294053756042E-17</v>
      </c>
      <c r="M36">
        <f t="shared" si="6"/>
        <v>-1.1234267348324661E-16</v>
      </c>
    </row>
    <row r="37" spans="2:13" x14ac:dyDescent="0.25">
      <c r="B37" t="s">
        <v>26</v>
      </c>
      <c r="C37">
        <f t="shared" ref="C37:M37" si="7">SQRT(((C24-2)/(C24-1-(C36^2))))*C36</f>
        <v>-9.7320205908664904E-3</v>
      </c>
      <c r="D37">
        <f t="shared" si="7"/>
        <v>2.4521640568082599E-16</v>
      </c>
      <c r="E37">
        <f t="shared" si="7"/>
        <v>-7.0719425055704914E-4</v>
      </c>
      <c r="F37">
        <f t="shared" si="7"/>
        <v>1.8792290002506263E-16</v>
      </c>
      <c r="G37">
        <f t="shared" si="7"/>
        <v>-5.3002866484873042E-3</v>
      </c>
      <c r="H37">
        <f t="shared" si="7"/>
        <v>-1.8599609807573086E-16</v>
      </c>
      <c r="I37">
        <f t="shared" si="7"/>
        <v>-1.0618463799096634E-2</v>
      </c>
      <c r="J37">
        <f t="shared" si="7"/>
        <v>-2.138259759832267E-3</v>
      </c>
      <c r="K37">
        <f t="shared" si="7"/>
        <v>-1.6696537590571183E-2</v>
      </c>
      <c r="L37">
        <f t="shared" si="7"/>
        <v>9.8070082847975537E-17</v>
      </c>
      <c r="M37">
        <f t="shared" si="7"/>
        <v>-1.1187359972897389E-16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sqref="A1:G21"/>
    </sheetView>
  </sheetViews>
  <sheetFormatPr defaultRowHeight="15" x14ac:dyDescent="0.25"/>
  <cols>
    <col min="1" max="1" width="2.5703125" style="17" customWidth="1"/>
    <col min="2" max="2" width="30.28515625" bestFit="1" customWidth="1"/>
    <col min="3" max="3" width="5.28515625" customWidth="1"/>
    <col min="4" max="4" width="19.85546875" bestFit="1" customWidth="1"/>
    <col min="5" max="5" width="26.5703125" bestFit="1" customWidth="1"/>
    <col min="6" max="6" width="29.140625" bestFit="1" customWidth="1"/>
    <col min="7" max="7" width="2.5703125" style="17" customWidth="1"/>
    <col min="8" max="8" width="15.140625" bestFit="1" customWidth="1"/>
    <col min="9" max="10" width="10.28515625" bestFit="1" customWidth="1"/>
    <col min="11" max="11" width="12" bestFit="1" customWidth="1"/>
    <col min="12" max="12" width="17.42578125" bestFit="1" customWidth="1"/>
    <col min="13" max="13" width="17.28515625" bestFit="1" customWidth="1"/>
    <col min="14" max="14" width="15.5703125" bestFit="1" customWidth="1"/>
  </cols>
  <sheetData>
    <row r="1" spans="1:14" s="17" customFormat="1" ht="7.5" customHeight="1" x14ac:dyDescent="0.25">
      <c r="A1" s="16"/>
      <c r="B1" s="16"/>
      <c r="C1" s="16"/>
      <c r="D1" s="16"/>
      <c r="E1" s="16"/>
      <c r="F1" s="16"/>
      <c r="G1" s="16"/>
    </row>
    <row r="2" spans="1:14" ht="15.75" x14ac:dyDescent="0.25">
      <c r="A2" s="16"/>
      <c r="B2" s="20" t="s">
        <v>28</v>
      </c>
      <c r="C2" s="20"/>
      <c r="D2" s="21" t="s">
        <v>1</v>
      </c>
      <c r="E2" s="21" t="s">
        <v>2</v>
      </c>
      <c r="F2" s="21" t="s">
        <v>3</v>
      </c>
      <c r="G2" s="16"/>
    </row>
    <row r="3" spans="1:14" x14ac:dyDescent="0.25">
      <c r="A3" s="16"/>
      <c r="B3" s="15" t="s">
        <v>50</v>
      </c>
      <c r="C3" s="15"/>
      <c r="D3" s="18">
        <v>23.662139242189909</v>
      </c>
      <c r="E3" s="18">
        <v>3.3866013572739866</v>
      </c>
      <c r="F3" s="18">
        <v>2.7548758478104469</v>
      </c>
      <c r="G3" s="16"/>
    </row>
    <row r="4" spans="1:14" x14ac:dyDescent="0.25">
      <c r="A4" s="16"/>
      <c r="B4" s="15" t="s">
        <v>51</v>
      </c>
      <c r="C4" s="15"/>
      <c r="D4" s="18">
        <v>23.524869287612567</v>
      </c>
      <c r="E4" s="18">
        <v>3.3327378903359599</v>
      </c>
      <c r="F4" s="18">
        <v>2.7382203658979463</v>
      </c>
      <c r="G4" s="16"/>
    </row>
    <row r="5" spans="1:14" x14ac:dyDescent="0.25">
      <c r="A5" s="16"/>
      <c r="B5" s="15" t="s">
        <v>52</v>
      </c>
      <c r="C5" s="15"/>
      <c r="D5" s="18">
        <v>23.529311839259123</v>
      </c>
      <c r="E5" s="18">
        <v>3.3324601489312462</v>
      </c>
      <c r="F5" s="18">
        <v>2.7380273548215901</v>
      </c>
      <c r="G5" s="16"/>
    </row>
    <row r="6" spans="1:14" x14ac:dyDescent="0.25">
      <c r="A6" s="16"/>
      <c r="B6" s="16"/>
      <c r="C6" s="16"/>
      <c r="D6" s="16"/>
      <c r="E6" s="16"/>
      <c r="F6" s="16"/>
      <c r="G6" s="16"/>
      <c r="H6" s="1"/>
      <c r="I6" s="1"/>
      <c r="J6" s="1"/>
      <c r="K6" s="1"/>
      <c r="L6" s="1"/>
      <c r="M6" s="1"/>
      <c r="N6" s="1"/>
    </row>
    <row r="7" spans="1:14" ht="15.75" x14ac:dyDescent="0.25">
      <c r="A7" s="16"/>
      <c r="B7" s="20" t="s">
        <v>28</v>
      </c>
      <c r="C7" s="20"/>
      <c r="D7" s="21" t="s">
        <v>4</v>
      </c>
      <c r="E7" s="21" t="s">
        <v>5</v>
      </c>
      <c r="F7" s="21" t="s">
        <v>6</v>
      </c>
      <c r="G7" s="16"/>
    </row>
    <row r="8" spans="1:14" x14ac:dyDescent="0.25">
      <c r="A8" s="16"/>
      <c r="B8" s="15" t="s">
        <v>50</v>
      </c>
      <c r="C8" s="15"/>
      <c r="D8" s="18">
        <v>10.010517683397875</v>
      </c>
      <c r="E8" s="18">
        <v>9.660615134205111</v>
      </c>
      <c r="F8" s="18">
        <v>5.8528514500016806</v>
      </c>
      <c r="G8" s="16"/>
    </row>
    <row r="9" spans="1:14" x14ac:dyDescent="0.25">
      <c r="A9" s="16"/>
      <c r="B9" s="15" t="s">
        <v>51</v>
      </c>
      <c r="C9" s="15"/>
      <c r="D9" s="18">
        <v>9.8663886256555937</v>
      </c>
      <c r="E9" s="18">
        <v>9.5705947240397453</v>
      </c>
      <c r="F9" s="18">
        <v>5.6484345014499997</v>
      </c>
      <c r="G9" s="16"/>
    </row>
    <row r="10" spans="1:14" x14ac:dyDescent="0.25">
      <c r="A10" s="16"/>
      <c r="B10" s="15" t="s">
        <v>52</v>
      </c>
      <c r="C10" s="15"/>
      <c r="D10" s="18">
        <v>9.8655162626366391</v>
      </c>
      <c r="E10" s="18">
        <v>9.568530103676288</v>
      </c>
      <c r="F10" s="18">
        <v>5.6468717724967634</v>
      </c>
      <c r="G10" s="16"/>
    </row>
    <row r="11" spans="1:14" x14ac:dyDescent="0.25">
      <c r="A11" s="16"/>
      <c r="B11" s="16"/>
      <c r="C11" s="16"/>
      <c r="D11" s="16"/>
      <c r="E11" s="16"/>
      <c r="F11" s="16"/>
      <c r="G11" s="16"/>
    </row>
    <row r="12" spans="1:14" ht="15.75" x14ac:dyDescent="0.25">
      <c r="A12" s="16"/>
      <c r="B12" s="20" t="s">
        <v>28</v>
      </c>
      <c r="C12" s="20"/>
      <c r="D12" s="21" t="s">
        <v>7</v>
      </c>
      <c r="E12" s="21" t="s">
        <v>8</v>
      </c>
      <c r="F12" s="21" t="s">
        <v>9</v>
      </c>
      <c r="G12" s="16"/>
    </row>
    <row r="13" spans="1:14" x14ac:dyDescent="0.25">
      <c r="A13" s="16"/>
      <c r="B13" s="15" t="s">
        <v>50</v>
      </c>
      <c r="C13" s="15"/>
      <c r="D13" s="18">
        <v>14.523349924935204</v>
      </c>
      <c r="E13" s="18">
        <v>5.2446114879857753</v>
      </c>
      <c r="F13" s="18">
        <v>4.9874183383421142</v>
      </c>
      <c r="G13" s="16"/>
    </row>
    <row r="14" spans="1:14" x14ac:dyDescent="0.25">
      <c r="A14" s="16"/>
      <c r="B14" s="15" t="s">
        <v>51</v>
      </c>
      <c r="C14" s="15"/>
      <c r="D14" s="18">
        <v>14.559203800192209</v>
      </c>
      <c r="E14" s="18">
        <v>5.3033506120508669</v>
      </c>
      <c r="F14" s="18">
        <v>4.9441669879131833</v>
      </c>
      <c r="G14" s="16"/>
    </row>
    <row r="15" spans="1:14" x14ac:dyDescent="0.25">
      <c r="A15" s="16"/>
      <c r="B15" s="15" t="s">
        <v>52</v>
      </c>
      <c r="C15" s="15"/>
      <c r="D15" s="18">
        <v>14.561183868522775</v>
      </c>
      <c r="E15" s="18">
        <v>5.3037668124528263</v>
      </c>
      <c r="F15" s="18">
        <v>4.9436794937673714</v>
      </c>
      <c r="G15" s="16"/>
    </row>
    <row r="16" spans="1:14" x14ac:dyDescent="0.25">
      <c r="A16" s="16"/>
      <c r="B16" s="16"/>
      <c r="C16" s="16"/>
      <c r="D16" s="19"/>
      <c r="E16" s="19"/>
      <c r="F16" s="19"/>
      <c r="G16" s="16"/>
    </row>
    <row r="17" spans="1:7" ht="15.75" x14ac:dyDescent="0.25">
      <c r="A17" s="16"/>
      <c r="B17" s="20" t="s">
        <v>28</v>
      </c>
      <c r="C17" s="20"/>
      <c r="D17" s="21" t="s">
        <v>10</v>
      </c>
      <c r="E17" s="21" t="s">
        <v>11</v>
      </c>
      <c r="F17" s="22"/>
      <c r="G17" s="16"/>
    </row>
    <row r="18" spans="1:7" x14ac:dyDescent="0.25">
      <c r="A18" s="16"/>
      <c r="B18" s="15" t="s">
        <v>50</v>
      </c>
      <c r="C18" s="15"/>
      <c r="D18" s="18">
        <v>7.9823474050534555</v>
      </c>
      <c r="E18" s="18">
        <v>25.573670197017204</v>
      </c>
      <c r="F18" s="16"/>
      <c r="G18" s="16"/>
    </row>
    <row r="19" spans="1:7" x14ac:dyDescent="0.25">
      <c r="A19" s="16"/>
      <c r="B19" s="15" t="s">
        <v>51</v>
      </c>
      <c r="C19" s="15"/>
      <c r="D19" s="18">
        <v>8.0447607620034223</v>
      </c>
      <c r="E19" s="18">
        <v>25.599190080382098</v>
      </c>
      <c r="F19" s="16"/>
      <c r="G19" s="16"/>
    </row>
    <row r="20" spans="1:7" x14ac:dyDescent="0.25">
      <c r="A20" s="16"/>
      <c r="B20" s="15" t="s">
        <v>52</v>
      </c>
      <c r="C20" s="15"/>
      <c r="D20" s="18">
        <v>8.0498355832942998</v>
      </c>
      <c r="E20" s="18">
        <v>25.601434946878321</v>
      </c>
      <c r="F20" s="16"/>
      <c r="G20" s="16"/>
    </row>
    <row r="21" spans="1:7" ht="7.5" customHeight="1" x14ac:dyDescent="0.25">
      <c r="A21" s="16"/>
      <c r="B21" s="16"/>
      <c r="C21" s="16"/>
      <c r="D21" s="19"/>
      <c r="E21" s="19"/>
      <c r="F21" s="16"/>
      <c r="G21" s="16"/>
    </row>
    <row r="22" spans="1:7" s="14" customFormat="1" x14ac:dyDescent="0.25"/>
  </sheetData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7" zoomScale="90" zoomScaleNormal="90" workbookViewId="0">
      <selection activeCell="F40" sqref="F40"/>
    </sheetView>
  </sheetViews>
  <sheetFormatPr defaultRowHeight="15" x14ac:dyDescent="0.25"/>
  <cols>
    <col min="1" max="1" width="2.5703125" style="17" customWidth="1"/>
    <col min="2" max="2" width="30.28515625" customWidth="1"/>
    <col min="3" max="3" width="5.28515625" customWidth="1"/>
    <col min="4" max="4" width="19.85546875" customWidth="1"/>
    <col min="5" max="5" width="26.5703125" customWidth="1"/>
    <col min="6" max="6" width="29.140625" customWidth="1"/>
    <col min="7" max="7" width="2.5703125" style="17" customWidth="1"/>
    <col min="8" max="8" width="15.140625" customWidth="1"/>
    <col min="9" max="10" width="10.28515625" customWidth="1"/>
    <col min="11" max="11" width="12" customWidth="1"/>
    <col min="12" max="12" width="17.42578125" customWidth="1"/>
    <col min="13" max="13" width="17.28515625" customWidth="1"/>
    <col min="14" max="14" width="15.5703125" customWidth="1"/>
  </cols>
  <sheetData>
    <row r="1" spans="1:14" s="17" customFormat="1" ht="7.5" customHeight="1" x14ac:dyDescent="0.25">
      <c r="A1" s="23"/>
      <c r="B1" s="23"/>
      <c r="C1" s="23"/>
      <c r="D1" s="23"/>
      <c r="E1" s="23"/>
      <c r="F1" s="23"/>
      <c r="G1" s="23"/>
    </row>
    <row r="2" spans="1:14" ht="15.75" x14ac:dyDescent="0.25">
      <c r="A2" s="23"/>
      <c r="B2" s="24" t="s">
        <v>28</v>
      </c>
      <c r="C2" s="24"/>
      <c r="D2" s="25" t="s">
        <v>1</v>
      </c>
      <c r="E2" s="25" t="s">
        <v>2</v>
      </c>
      <c r="F2" s="25" t="s">
        <v>3</v>
      </c>
      <c r="G2" s="23"/>
    </row>
    <row r="3" spans="1:14" x14ac:dyDescent="0.25">
      <c r="A3" s="23"/>
      <c r="B3" s="26" t="s">
        <v>53</v>
      </c>
      <c r="C3" s="26"/>
      <c r="D3" s="27">
        <v>8.9171076840249679</v>
      </c>
      <c r="E3" s="27">
        <v>2.0890699799616139</v>
      </c>
      <c r="F3" s="27">
        <v>-0.56063778293782607</v>
      </c>
      <c r="G3" s="23"/>
    </row>
    <row r="4" spans="1:14" x14ac:dyDescent="0.25">
      <c r="A4" s="23"/>
      <c r="B4" s="26" t="s">
        <v>54</v>
      </c>
      <c r="C4" s="26"/>
      <c r="D4" s="27">
        <v>3.6376476726931206</v>
      </c>
      <c r="E4" s="27">
        <v>1.59802264680286</v>
      </c>
      <c r="F4" s="27">
        <v>1.7779550086613098</v>
      </c>
      <c r="G4" s="23"/>
    </row>
    <row r="5" spans="1:14" x14ac:dyDescent="0.25">
      <c r="A5" s="23"/>
      <c r="B5" s="26"/>
      <c r="C5" s="26"/>
      <c r="D5" s="27"/>
      <c r="E5" s="27"/>
      <c r="F5" s="27"/>
      <c r="G5" s="23"/>
    </row>
    <row r="6" spans="1:14" x14ac:dyDescent="0.25">
      <c r="A6" s="23"/>
      <c r="B6" s="26" t="s">
        <v>55</v>
      </c>
      <c r="C6" s="26"/>
      <c r="D6" s="27">
        <v>8.7145462791197428</v>
      </c>
      <c r="E6" s="27">
        <v>1.9577006128610639</v>
      </c>
      <c r="F6" s="27">
        <v>-0.60919186277439885</v>
      </c>
      <c r="G6" s="23"/>
    </row>
    <row r="7" spans="1:14" x14ac:dyDescent="0.25">
      <c r="A7" s="23"/>
      <c r="B7" s="26" t="s">
        <v>56</v>
      </c>
      <c r="C7" s="26"/>
      <c r="D7" s="27">
        <v>2.82726734778156</v>
      </c>
      <c r="E7" s="27">
        <v>1.0273653383416714</v>
      </c>
      <c r="F7" s="27">
        <v>1.558565158218137</v>
      </c>
      <c r="G7" s="23"/>
    </row>
    <row r="8" spans="1:14" x14ac:dyDescent="0.25">
      <c r="A8" s="23"/>
      <c r="B8" s="28"/>
      <c r="C8" s="26"/>
      <c r="D8" s="27"/>
      <c r="E8" s="27"/>
      <c r="F8" s="27"/>
      <c r="G8" s="23"/>
    </row>
    <row r="9" spans="1:14" x14ac:dyDescent="0.25">
      <c r="A9" s="23"/>
      <c r="B9" s="26" t="s">
        <v>57</v>
      </c>
      <c r="C9" s="26"/>
      <c r="D9" s="27">
        <v>8.7113563429499496</v>
      </c>
      <c r="E9" s="27">
        <v>1.9502977018484542</v>
      </c>
      <c r="F9" s="27">
        <v>-0.6131396374419581</v>
      </c>
      <c r="G9" s="23"/>
    </row>
    <row r="10" spans="1:14" ht="15.75" x14ac:dyDescent="0.25">
      <c r="A10" s="23"/>
      <c r="B10" s="26" t="s">
        <v>58</v>
      </c>
      <c r="C10" s="23"/>
      <c r="D10" s="29">
        <v>2.8206893199112861</v>
      </c>
      <c r="E10" s="29">
        <v>0.98888422864859293</v>
      </c>
      <c r="F10" s="29">
        <v>1.5419300720917759</v>
      </c>
      <c r="G10" s="23"/>
      <c r="H10" s="1"/>
      <c r="I10" s="1"/>
      <c r="J10" s="1"/>
      <c r="K10" s="1"/>
      <c r="L10" s="1"/>
      <c r="M10" s="1"/>
      <c r="N10" s="1"/>
    </row>
    <row r="11" spans="1:14" x14ac:dyDescent="0.25">
      <c r="A11" s="23"/>
      <c r="B11" s="26"/>
      <c r="C11" s="23"/>
      <c r="D11" s="23"/>
      <c r="E11" s="23"/>
      <c r="F11" s="23"/>
      <c r="G11" s="23"/>
      <c r="H11" s="1"/>
      <c r="I11" s="1"/>
      <c r="J11" s="1"/>
      <c r="K11" s="1"/>
      <c r="L11" s="1"/>
      <c r="M11" s="1"/>
      <c r="N11" s="1"/>
    </row>
    <row r="12" spans="1:14" ht="15.75" x14ac:dyDescent="0.25">
      <c r="A12" s="23"/>
      <c r="B12" s="24" t="s">
        <v>28</v>
      </c>
      <c r="C12" s="24"/>
      <c r="D12" s="25" t="s">
        <v>4</v>
      </c>
      <c r="E12" s="25" t="s">
        <v>5</v>
      </c>
      <c r="F12" s="25" t="s">
        <v>6</v>
      </c>
      <c r="G12" s="23"/>
    </row>
    <row r="13" spans="1:14" x14ac:dyDescent="0.25">
      <c r="A13" s="23"/>
      <c r="B13" s="26" t="s">
        <v>53</v>
      </c>
      <c r="C13" s="26"/>
      <c r="D13" s="27">
        <v>11.80081740904194</v>
      </c>
      <c r="E13" s="27">
        <v>6.0760592427535043</v>
      </c>
      <c r="F13" s="27">
        <v>4.9292643417239983</v>
      </c>
      <c r="G13" s="23"/>
    </row>
    <row r="14" spans="1:14" x14ac:dyDescent="0.25">
      <c r="A14" s="23"/>
      <c r="B14" s="26" t="s">
        <v>54</v>
      </c>
      <c r="C14" s="26"/>
      <c r="D14" s="27">
        <v>2.8317239728181129</v>
      </c>
      <c r="E14" s="27">
        <v>2.5873464424529362</v>
      </c>
      <c r="F14" s="27">
        <v>2.9357308933763644</v>
      </c>
      <c r="G14" s="23"/>
    </row>
    <row r="15" spans="1:14" x14ac:dyDescent="0.25">
      <c r="A15" s="23"/>
      <c r="B15" s="26"/>
      <c r="C15" s="26"/>
      <c r="D15" s="27"/>
      <c r="E15" s="27"/>
      <c r="F15" s="27"/>
      <c r="G15" s="23"/>
    </row>
    <row r="16" spans="1:14" x14ac:dyDescent="0.25">
      <c r="A16" s="23"/>
      <c r="B16" s="26" t="s">
        <v>55</v>
      </c>
      <c r="C16" s="26"/>
      <c r="D16" s="27">
        <v>11.504835203012366</v>
      </c>
      <c r="E16" s="27">
        <v>5.890849040596625</v>
      </c>
      <c r="F16" s="27">
        <v>4.5171631640478083</v>
      </c>
      <c r="G16" s="23"/>
    </row>
    <row r="17" spans="1:7" x14ac:dyDescent="0.25">
      <c r="A17" s="23"/>
      <c r="B17" s="26" t="s">
        <v>56</v>
      </c>
      <c r="C17" s="26"/>
      <c r="D17" s="27">
        <v>1.8879284111960211</v>
      </c>
      <c r="E17" s="27">
        <v>1.8148688824051808</v>
      </c>
      <c r="F17" s="27">
        <v>1.3102360905415902</v>
      </c>
      <c r="G17" s="23"/>
    </row>
    <row r="18" spans="1:7" x14ac:dyDescent="0.25">
      <c r="A18" s="23"/>
      <c r="B18" s="28"/>
      <c r="C18" s="26"/>
      <c r="D18" s="27"/>
      <c r="E18" s="27"/>
      <c r="F18" s="27"/>
      <c r="G18" s="23"/>
    </row>
    <row r="19" spans="1:7" x14ac:dyDescent="0.25">
      <c r="A19" s="23"/>
      <c r="B19" s="26" t="s">
        <v>57</v>
      </c>
      <c r="C19" s="26"/>
      <c r="D19" s="27">
        <v>11.501272187590295</v>
      </c>
      <c r="E19" s="27">
        <v>5.8798637192633247</v>
      </c>
      <c r="F19" s="27">
        <v>4.5110732140403806</v>
      </c>
      <c r="G19" s="23"/>
    </row>
    <row r="20" spans="1:7" ht="15.75" x14ac:dyDescent="0.25">
      <c r="A20" s="23"/>
      <c r="B20" s="26" t="s">
        <v>58</v>
      </c>
      <c r="C20" s="23"/>
      <c r="D20" s="29">
        <v>1.8787719379258223</v>
      </c>
      <c r="E20" s="29">
        <v>1.7754454931272012</v>
      </c>
      <c r="F20" s="29">
        <v>1.2934268431789735</v>
      </c>
      <c r="G20" s="23"/>
    </row>
    <row r="21" spans="1:7" x14ac:dyDescent="0.25">
      <c r="A21" s="23"/>
      <c r="B21" s="26"/>
      <c r="C21" s="23"/>
      <c r="D21" s="23"/>
      <c r="E21" s="23"/>
      <c r="F21" s="23"/>
      <c r="G21" s="23"/>
    </row>
    <row r="22" spans="1:7" ht="15.75" x14ac:dyDescent="0.25">
      <c r="A22" s="23"/>
      <c r="B22" s="24" t="s">
        <v>28</v>
      </c>
      <c r="C22" s="24"/>
      <c r="D22" s="25" t="s">
        <v>7</v>
      </c>
      <c r="E22" s="25" t="s">
        <v>8</v>
      </c>
      <c r="F22" s="25" t="s">
        <v>9</v>
      </c>
      <c r="G22" s="23"/>
    </row>
    <row r="23" spans="1:7" x14ac:dyDescent="0.25">
      <c r="A23" s="23"/>
      <c r="B23" s="26" t="s">
        <v>53</v>
      </c>
      <c r="C23" s="26"/>
      <c r="D23" s="27">
        <v>7.0662776172008446</v>
      </c>
      <c r="E23" s="27">
        <v>0.74496947901374733</v>
      </c>
      <c r="F23" s="27">
        <v>2.7536778789556977</v>
      </c>
      <c r="G23" s="23"/>
    </row>
    <row r="24" spans="1:7" x14ac:dyDescent="0.25">
      <c r="A24" s="23"/>
      <c r="B24" s="26" t="s">
        <v>54</v>
      </c>
      <c r="C24" s="26"/>
      <c r="D24" s="27">
        <v>2.3152589966662145</v>
      </c>
      <c r="E24" s="27">
        <v>-0.30238199105287966</v>
      </c>
      <c r="F24" s="27">
        <v>0.66987281096654372</v>
      </c>
      <c r="G24" s="23"/>
    </row>
    <row r="25" spans="1:7" x14ac:dyDescent="0.25">
      <c r="A25" s="23"/>
      <c r="B25" s="26"/>
      <c r="C25" s="26"/>
      <c r="D25" s="27"/>
      <c r="E25" s="27"/>
      <c r="F25" s="27"/>
      <c r="G25" s="23"/>
    </row>
    <row r="26" spans="1:7" x14ac:dyDescent="0.25">
      <c r="A26" s="23"/>
      <c r="B26" s="26" t="s">
        <v>55</v>
      </c>
      <c r="C26" s="26"/>
      <c r="D26" s="27">
        <v>7.1434742660742891</v>
      </c>
      <c r="E26" s="27">
        <v>0.88114696270915704</v>
      </c>
      <c r="F26" s="27">
        <v>2.6501702449594031</v>
      </c>
      <c r="G26" s="23"/>
    </row>
    <row r="27" spans="1:7" x14ac:dyDescent="0.25">
      <c r="A27" s="23"/>
      <c r="B27" s="26" t="s">
        <v>56</v>
      </c>
      <c r="C27" s="26"/>
      <c r="D27" s="27">
        <v>2.6729783677044101</v>
      </c>
      <c r="E27" s="27">
        <v>0.31854926541124767</v>
      </c>
      <c r="F27" s="27">
        <v>0.21599921806702665</v>
      </c>
      <c r="G27" s="23"/>
    </row>
    <row r="28" spans="1:7" x14ac:dyDescent="0.25">
      <c r="A28" s="23"/>
      <c r="B28" s="28"/>
      <c r="C28" s="26"/>
      <c r="D28" s="27"/>
      <c r="E28" s="27"/>
      <c r="F28" s="27"/>
      <c r="G28" s="23"/>
    </row>
    <row r="29" spans="1:7" x14ac:dyDescent="0.25">
      <c r="A29" s="23"/>
      <c r="B29" s="26" t="s">
        <v>57</v>
      </c>
      <c r="C29" s="26"/>
      <c r="D29" s="27">
        <v>7.1255740200666384</v>
      </c>
      <c r="E29" s="27">
        <v>0.87705250727868977</v>
      </c>
      <c r="F29" s="27">
        <v>2.6424680861174155</v>
      </c>
      <c r="G29" s="23"/>
    </row>
    <row r="30" spans="1:7" x14ac:dyDescent="0.25">
      <c r="A30" s="23"/>
      <c r="B30" s="26" t="s">
        <v>58</v>
      </c>
      <c r="C30" s="26"/>
      <c r="D30" s="27">
        <v>2.578801342029339</v>
      </c>
      <c r="E30" s="27">
        <v>0.30246625545315337</v>
      </c>
      <c r="F30" s="27">
        <v>0.18480414495235059</v>
      </c>
      <c r="G30" s="23"/>
    </row>
    <row r="31" spans="1:7" x14ac:dyDescent="0.25">
      <c r="A31" s="23"/>
      <c r="B31" s="23"/>
      <c r="C31" s="23"/>
      <c r="D31" s="30"/>
      <c r="E31" s="30"/>
      <c r="F31" s="30"/>
      <c r="G31" s="23"/>
    </row>
    <row r="32" spans="1:7" ht="15.75" x14ac:dyDescent="0.25">
      <c r="A32" s="23"/>
      <c r="B32" s="24" t="s">
        <v>28</v>
      </c>
      <c r="C32" s="24"/>
      <c r="D32" s="25" t="s">
        <v>10</v>
      </c>
      <c r="E32" s="25" t="s">
        <v>11</v>
      </c>
      <c r="F32" s="31"/>
      <c r="G32" s="23"/>
    </row>
    <row r="33" spans="1:7" x14ac:dyDescent="0.25">
      <c r="A33" s="23"/>
      <c r="B33" s="26" t="s">
        <v>53</v>
      </c>
      <c r="C33" s="26"/>
      <c r="D33" s="27">
        <v>5.9312893416422403</v>
      </c>
      <c r="E33" s="27">
        <v>13.542049387546408</v>
      </c>
      <c r="F33" s="23"/>
      <c r="G33" s="23"/>
    </row>
    <row r="34" spans="1:7" x14ac:dyDescent="0.25">
      <c r="A34" s="23"/>
      <c r="B34" s="26" t="s">
        <v>54</v>
      </c>
      <c r="C34" s="26"/>
      <c r="D34" s="27">
        <v>1.7258445889201146</v>
      </c>
      <c r="E34" s="27">
        <v>1.4908623048004888</v>
      </c>
      <c r="F34" s="23"/>
      <c r="G34" s="23"/>
    </row>
    <row r="35" spans="1:7" x14ac:dyDescent="0.25">
      <c r="A35" s="23"/>
      <c r="B35" s="26"/>
      <c r="C35" s="26"/>
      <c r="D35" s="27"/>
      <c r="E35" s="27"/>
      <c r="F35" s="23"/>
      <c r="G35" s="23"/>
    </row>
    <row r="36" spans="1:7" x14ac:dyDescent="0.25">
      <c r="A36" s="23"/>
      <c r="B36" s="26" t="s">
        <v>55</v>
      </c>
      <c r="C36" s="26"/>
      <c r="D36" s="27">
        <v>6.25351828419595</v>
      </c>
      <c r="E36" s="27">
        <v>13.642592421567489</v>
      </c>
      <c r="F36" s="23"/>
      <c r="G36" s="23"/>
    </row>
    <row r="37" spans="1:7" x14ac:dyDescent="0.25">
      <c r="A37" s="23"/>
      <c r="B37" s="26" t="s">
        <v>56</v>
      </c>
      <c r="C37" s="26"/>
      <c r="D37" s="27">
        <v>3.5202658727591842</v>
      </c>
      <c r="E37" s="27">
        <v>2.0066825988358028</v>
      </c>
      <c r="F37" s="23"/>
      <c r="G37" s="23"/>
    </row>
    <row r="38" spans="1:7" x14ac:dyDescent="0.25">
      <c r="A38" s="23"/>
      <c r="B38" s="28"/>
      <c r="C38" s="26"/>
      <c r="D38" s="27"/>
      <c r="E38" s="27"/>
      <c r="F38" s="23"/>
      <c r="G38" s="23"/>
    </row>
    <row r="39" spans="1:7" x14ac:dyDescent="0.25">
      <c r="A39" s="23"/>
      <c r="B39" s="26" t="s">
        <v>57</v>
      </c>
      <c r="C39" s="26"/>
      <c r="D39" s="27">
        <v>6.2481885381560591</v>
      </c>
      <c r="E39" s="27">
        <v>13.64422550575002</v>
      </c>
      <c r="F39" s="23"/>
      <c r="G39" s="23"/>
    </row>
    <row r="40" spans="1:7" x14ac:dyDescent="0.25">
      <c r="A40" s="23"/>
      <c r="B40" s="26" t="s">
        <v>58</v>
      </c>
      <c r="C40" s="26"/>
      <c r="D40" s="27">
        <v>3.4836662895410542</v>
      </c>
      <c r="E40" s="27">
        <v>2.0092057377840327</v>
      </c>
      <c r="F40" s="23"/>
      <c r="G40" s="23"/>
    </row>
    <row r="41" spans="1:7" ht="7.5" customHeight="1" x14ac:dyDescent="0.25">
      <c r="A41" s="23"/>
      <c r="B41" s="23"/>
      <c r="C41" s="23"/>
      <c r="D41" s="30"/>
      <c r="E41" s="30"/>
      <c r="F41" s="23"/>
      <c r="G41" s="23"/>
    </row>
    <row r="42" spans="1:7" s="14" customFormat="1" x14ac:dyDescent="0.25"/>
  </sheetData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D12" sqref="D12"/>
    </sheetView>
  </sheetViews>
  <sheetFormatPr defaultRowHeight="15" x14ac:dyDescent="0.25"/>
  <cols>
    <col min="1" max="1" width="1.42578125" customWidth="1"/>
    <col min="2" max="2" width="25.42578125" bestFit="1" customWidth="1"/>
    <col min="3" max="3" width="2.42578125" customWidth="1"/>
    <col min="7" max="7" width="1.42578125" customWidth="1"/>
    <col min="12" max="12" width="1.42578125" customWidth="1"/>
  </cols>
  <sheetData>
    <row r="1" spans="1:12" ht="7.5" customHeight="1" x14ac:dyDescent="0.25">
      <c r="A1" s="35"/>
      <c r="B1" s="35"/>
      <c r="C1" s="35"/>
      <c r="D1" s="35"/>
      <c r="E1" s="35"/>
      <c r="F1" s="35"/>
      <c r="G1" s="35"/>
      <c r="H1" s="17"/>
      <c r="I1" s="17"/>
      <c r="J1" s="17"/>
      <c r="K1" s="17"/>
      <c r="L1" s="17"/>
    </row>
    <row r="2" spans="1:12" ht="15.75" x14ac:dyDescent="0.25">
      <c r="A2" s="34"/>
      <c r="B2" s="34" t="s">
        <v>32</v>
      </c>
      <c r="C2" s="34"/>
      <c r="D2" s="34"/>
      <c r="E2" s="34"/>
      <c r="F2" s="34"/>
      <c r="G2" s="34"/>
      <c r="H2" s="32"/>
      <c r="I2" s="32"/>
      <c r="J2" s="32"/>
      <c r="K2" s="32"/>
      <c r="L2" s="32"/>
    </row>
    <row r="3" spans="1:12" ht="3" customHeight="1" x14ac:dyDescent="0.25">
      <c r="A3" s="34"/>
      <c r="B3" s="25"/>
      <c r="C3" s="25"/>
      <c r="D3" s="25"/>
      <c r="E3" s="25"/>
      <c r="F3" s="25"/>
      <c r="G3" s="34"/>
      <c r="H3" s="32"/>
      <c r="I3" s="32"/>
      <c r="J3" s="32"/>
      <c r="K3" s="32"/>
      <c r="L3" s="32"/>
    </row>
    <row r="4" spans="1:12" ht="15.75" x14ac:dyDescent="0.25">
      <c r="A4" s="34"/>
      <c r="B4" s="34" t="s">
        <v>29</v>
      </c>
      <c r="C4" s="34"/>
      <c r="D4" s="34"/>
      <c r="E4" s="34"/>
      <c r="F4" s="34"/>
      <c r="G4" s="34"/>
      <c r="H4" s="32"/>
      <c r="I4" s="32"/>
      <c r="J4" s="32"/>
      <c r="K4" s="32"/>
      <c r="L4" s="32"/>
    </row>
    <row r="5" spans="1:12" ht="15.75" x14ac:dyDescent="0.25">
      <c r="A5" s="34"/>
      <c r="B5" s="34"/>
      <c r="C5" s="34"/>
      <c r="D5" s="34">
        <v>5.7536313253570128</v>
      </c>
      <c r="E5" s="34"/>
      <c r="F5" s="34">
        <v>1.9334439406459263</v>
      </c>
      <c r="G5" s="34"/>
      <c r="H5" s="32"/>
      <c r="I5" s="32"/>
      <c r="J5" s="32"/>
      <c r="K5" s="32"/>
      <c r="L5" s="32"/>
    </row>
    <row r="6" spans="1:12" ht="7.5" customHeight="1" x14ac:dyDescent="0.25">
      <c r="A6" s="34"/>
      <c r="B6" s="34"/>
      <c r="C6" s="34"/>
      <c r="D6" s="34"/>
      <c r="E6" s="34"/>
      <c r="F6" s="34"/>
      <c r="G6" s="34"/>
      <c r="H6" s="32"/>
      <c r="I6" s="32"/>
      <c r="J6" s="32"/>
      <c r="K6" s="32"/>
      <c r="L6" s="32"/>
    </row>
    <row r="7" spans="1:12" ht="15.75" x14ac:dyDescent="0.25">
      <c r="A7" s="34"/>
      <c r="B7" s="34"/>
      <c r="C7" s="34"/>
      <c r="D7" s="34">
        <v>4.4402596754647901</v>
      </c>
      <c r="E7" s="34"/>
      <c r="F7" s="34">
        <v>1.107264989746515</v>
      </c>
      <c r="G7" s="34"/>
      <c r="H7" s="32"/>
      <c r="I7" s="32"/>
      <c r="J7" s="32"/>
      <c r="K7" s="32"/>
      <c r="L7" s="32"/>
    </row>
    <row r="8" spans="1:12" ht="7.5" customHeight="1" x14ac:dyDescent="0.25">
      <c r="A8" s="34"/>
      <c r="B8" s="34"/>
      <c r="C8" s="34"/>
      <c r="D8" s="34"/>
      <c r="E8" s="34"/>
      <c r="F8" s="34"/>
      <c r="G8" s="34"/>
      <c r="H8" s="32"/>
      <c r="I8" s="32"/>
      <c r="J8" s="32"/>
      <c r="K8" s="32"/>
      <c r="L8" s="32"/>
    </row>
    <row r="9" spans="1:12" ht="15.75" x14ac:dyDescent="0.25">
      <c r="A9" s="34"/>
      <c r="B9" s="34" t="s">
        <v>30</v>
      </c>
      <c r="C9" s="34"/>
      <c r="D9" s="34"/>
      <c r="E9" s="34"/>
      <c r="F9" s="34"/>
      <c r="G9" s="34"/>
      <c r="H9" s="32"/>
      <c r="I9" s="32"/>
      <c r="J9" s="32"/>
      <c r="K9" s="32"/>
      <c r="L9" s="32"/>
    </row>
    <row r="10" spans="1:12" ht="15.75" x14ac:dyDescent="0.25">
      <c r="A10" s="34"/>
      <c r="B10" s="34"/>
      <c r="C10" s="34"/>
      <c r="D10" s="34">
        <v>5.6860731469426815</v>
      </c>
      <c r="E10" s="34"/>
      <c r="F10" s="34">
        <v>1.7418824137510756</v>
      </c>
      <c r="G10" s="34"/>
      <c r="H10" s="32"/>
      <c r="I10" s="32"/>
      <c r="J10" s="32"/>
      <c r="K10" s="32"/>
      <c r="L10" s="32"/>
    </row>
    <row r="11" spans="1:12" ht="7.5" customHeight="1" x14ac:dyDescent="0.25">
      <c r="A11" s="34"/>
      <c r="B11" s="34"/>
      <c r="C11" s="34"/>
      <c r="D11" s="34"/>
      <c r="E11" s="34"/>
      <c r="F11" s="34"/>
      <c r="G11" s="34"/>
      <c r="H11" s="32"/>
      <c r="I11" s="32"/>
      <c r="J11" s="32"/>
      <c r="K11" s="32"/>
      <c r="L11" s="32"/>
    </row>
    <row r="12" spans="1:12" ht="15.75" x14ac:dyDescent="0.25">
      <c r="A12" s="34"/>
      <c r="B12" s="34"/>
      <c r="C12" s="34"/>
      <c r="D12" s="34">
        <v>4.427474239644857</v>
      </c>
      <c r="E12" s="34"/>
      <c r="F12" s="34">
        <v>1.0192682987006612</v>
      </c>
      <c r="G12" s="34"/>
      <c r="H12" s="32"/>
      <c r="I12" s="32"/>
      <c r="J12" s="32"/>
      <c r="K12" s="32"/>
      <c r="L12" s="32"/>
    </row>
    <row r="13" spans="1:12" ht="7.5" customHeight="1" x14ac:dyDescent="0.25">
      <c r="A13" s="34"/>
      <c r="B13" s="34"/>
      <c r="C13" s="34"/>
      <c r="D13" s="34"/>
      <c r="E13" s="34"/>
      <c r="F13" s="34"/>
      <c r="G13" s="34"/>
      <c r="H13" s="32"/>
      <c r="I13" s="32"/>
      <c r="J13" s="32"/>
      <c r="K13" s="32"/>
      <c r="L13" s="32"/>
    </row>
    <row r="14" spans="1:12" ht="15.75" x14ac:dyDescent="0.25">
      <c r="A14" s="34"/>
      <c r="B14" s="34" t="s">
        <v>31</v>
      </c>
      <c r="C14" s="34"/>
      <c r="D14" s="34"/>
      <c r="E14" s="34"/>
      <c r="F14" s="34"/>
      <c r="G14" s="34"/>
      <c r="H14" s="32"/>
      <c r="I14" s="32"/>
      <c r="J14" s="32"/>
      <c r="K14" s="32"/>
      <c r="L14" s="32"/>
    </row>
    <row r="15" spans="1:12" ht="15.75" x14ac:dyDescent="0.25">
      <c r="A15" s="34"/>
      <c r="B15" s="34"/>
      <c r="C15" s="34"/>
      <c r="D15" s="34">
        <v>5.6798392896017518</v>
      </c>
      <c r="E15" s="34"/>
      <c r="F15" s="34">
        <v>1.7143719695130528</v>
      </c>
      <c r="G15" s="34"/>
      <c r="H15" s="32"/>
      <c r="I15" s="32"/>
      <c r="J15" s="32"/>
      <c r="K15" s="32"/>
      <c r="L15" s="32"/>
    </row>
    <row r="16" spans="1:12" ht="7.5" customHeight="1" x14ac:dyDescent="0.25">
      <c r="A16" s="34"/>
      <c r="B16" s="34"/>
      <c r="C16" s="34"/>
      <c r="D16" s="34"/>
      <c r="E16" s="34"/>
      <c r="F16" s="34"/>
      <c r="G16" s="34"/>
      <c r="H16" s="32"/>
      <c r="I16" s="32"/>
      <c r="J16" s="32"/>
      <c r="K16" s="32"/>
      <c r="L16" s="32"/>
    </row>
    <row r="17" spans="1:12" ht="15.75" x14ac:dyDescent="0.25">
      <c r="A17" s="34"/>
      <c r="B17" s="34"/>
      <c r="C17" s="34"/>
      <c r="D17" s="34">
        <v>4.428693566468068</v>
      </c>
      <c r="E17" s="34"/>
      <c r="F17" s="34">
        <v>1.0141785755674237</v>
      </c>
      <c r="G17" s="34"/>
      <c r="H17" s="32"/>
      <c r="I17" s="32"/>
      <c r="J17" s="32"/>
      <c r="K17" s="32"/>
      <c r="L17" s="32"/>
    </row>
    <row r="18" spans="1:12" ht="7.5" customHeight="1" x14ac:dyDescent="0.25">
      <c r="A18" s="34"/>
      <c r="B18" s="34"/>
      <c r="C18" s="34"/>
      <c r="D18" s="34"/>
      <c r="E18" s="34"/>
      <c r="F18" s="34"/>
      <c r="G18" s="34"/>
      <c r="H18" s="32"/>
      <c r="I18" s="32"/>
      <c r="J18" s="32"/>
      <c r="K18" s="32"/>
      <c r="L18" s="32"/>
    </row>
    <row r="19" spans="1:12" ht="15.75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1:12" ht="15.75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15.75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spans="1:12" ht="15.75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1:12" ht="15.75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5.75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 ht="15.75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ht="15.75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5.75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ht="15.75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ht="15.75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ht="15.75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ht="15.75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7.5" customHeigh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spans="1:12" ht="15.75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1:12" ht="15.75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="90" zoomScaleNormal="90" workbookViewId="0">
      <selection activeCell="J18" sqref="J18"/>
    </sheetView>
  </sheetViews>
  <sheetFormatPr defaultRowHeight="15" x14ac:dyDescent="0.25"/>
  <cols>
    <col min="1" max="1" width="2.5703125" style="17" customWidth="1"/>
    <col min="2" max="2" width="30.28515625" customWidth="1"/>
    <col min="3" max="3" width="5.28515625" customWidth="1"/>
    <col min="4" max="4" width="19.85546875" customWidth="1"/>
    <col min="5" max="5" width="26.5703125" customWidth="1"/>
    <col min="6" max="6" width="29.140625" customWidth="1"/>
    <col min="7" max="7" width="2.5703125" style="17" customWidth="1"/>
    <col min="8" max="8" width="15.140625" customWidth="1"/>
    <col min="9" max="10" width="10.28515625" customWidth="1"/>
    <col min="11" max="11" width="12" customWidth="1"/>
    <col min="12" max="12" width="17.42578125" customWidth="1"/>
    <col min="13" max="13" width="17.28515625" customWidth="1"/>
    <col min="14" max="14" width="15.5703125" customWidth="1"/>
  </cols>
  <sheetData>
    <row r="1" spans="1:14" s="17" customFormat="1" ht="7.5" customHeight="1" x14ac:dyDescent="0.25">
      <c r="A1" s="23"/>
      <c r="B1" s="23"/>
      <c r="C1" s="23"/>
      <c r="D1" s="23"/>
      <c r="E1" s="23"/>
      <c r="F1" s="23"/>
      <c r="G1" s="23"/>
    </row>
    <row r="2" spans="1:14" ht="15.75" x14ac:dyDescent="0.25">
      <c r="A2" s="23"/>
      <c r="B2" s="24" t="s">
        <v>28</v>
      </c>
      <c r="C2" s="24"/>
      <c r="D2" s="25" t="s">
        <v>1</v>
      </c>
      <c r="E2" s="25" t="s">
        <v>2</v>
      </c>
      <c r="F2" s="25" t="s">
        <v>3</v>
      </c>
      <c r="G2" s="23"/>
    </row>
    <row r="3" spans="1:14" ht="15.75" x14ac:dyDescent="0.25">
      <c r="A3" s="23"/>
      <c r="B3" s="26" t="s">
        <v>44</v>
      </c>
      <c r="C3" s="26"/>
      <c r="D3" s="41">
        <v>-9.7324588806456981E-3</v>
      </c>
      <c r="E3" s="41">
        <v>1.0133281574036581E-16</v>
      </c>
      <c r="F3" s="41">
        <v>-1.2692603541468003E-3</v>
      </c>
      <c r="G3" s="23"/>
    </row>
    <row r="4" spans="1:14" ht="15.75" x14ac:dyDescent="0.25">
      <c r="A4" s="23"/>
      <c r="B4" s="26" t="s">
        <v>45</v>
      </c>
      <c r="C4" s="26"/>
      <c r="D4" s="41">
        <v>-9.7320205908664904E-3</v>
      </c>
      <c r="E4" s="41">
        <v>2.4336423267954543E-16</v>
      </c>
      <c r="F4" s="41">
        <v>-1.2634709625178122E-3</v>
      </c>
      <c r="G4" s="23"/>
    </row>
    <row r="5" spans="1:14" ht="15.75" x14ac:dyDescent="0.25">
      <c r="A5" s="23"/>
      <c r="B5" s="26"/>
      <c r="C5" s="26"/>
      <c r="D5" s="41"/>
      <c r="E5" s="41"/>
      <c r="F5" s="41"/>
      <c r="G5" s="23"/>
    </row>
    <row r="6" spans="1:14" ht="15.75" x14ac:dyDescent="0.25">
      <c r="A6" s="23"/>
      <c r="B6" s="26" t="s">
        <v>46</v>
      </c>
      <c r="C6" s="26"/>
      <c r="D6" s="41">
        <v>0</v>
      </c>
      <c r="E6" s="41">
        <v>1.0133281574036581E-16</v>
      </c>
      <c r="F6" s="41">
        <v>-7.4407290386712885E-4</v>
      </c>
      <c r="G6" s="23"/>
    </row>
    <row r="7" spans="1:14" ht="15.75" x14ac:dyDescent="0.25">
      <c r="A7" s="23"/>
      <c r="B7" s="26" t="s">
        <v>47</v>
      </c>
      <c r="C7" s="26"/>
      <c r="D7" s="41">
        <v>0</v>
      </c>
      <c r="E7" s="41">
        <v>2.4521640568082599E-16</v>
      </c>
      <c r="F7" s="41">
        <v>-7.0719425055704914E-4</v>
      </c>
      <c r="G7" s="23"/>
    </row>
    <row r="8" spans="1:14" ht="15.75" x14ac:dyDescent="0.25">
      <c r="A8" s="23"/>
      <c r="B8" s="28"/>
      <c r="C8" s="26"/>
      <c r="D8" s="41"/>
      <c r="E8" s="41"/>
      <c r="F8" s="41"/>
      <c r="G8" s="23"/>
    </row>
    <row r="9" spans="1:14" ht="15.75" x14ac:dyDescent="0.25">
      <c r="A9" s="23"/>
      <c r="B9" s="26" t="s">
        <v>48</v>
      </c>
      <c r="C9" s="26"/>
      <c r="D9" s="41">
        <v>-9.7324588806456981E-3</v>
      </c>
      <c r="E9" s="41">
        <v>1.0133281574036581E-16</v>
      </c>
      <c r="F9" s="41">
        <v>-7.4407290386712885E-4</v>
      </c>
      <c r="G9" s="23"/>
    </row>
    <row r="10" spans="1:14" ht="15.75" x14ac:dyDescent="0.25">
      <c r="A10" s="23"/>
      <c r="B10" s="26" t="s">
        <v>49</v>
      </c>
      <c r="C10" s="23"/>
      <c r="D10" s="41">
        <v>-9.7320205908664904E-3</v>
      </c>
      <c r="E10" s="41">
        <v>2.4521640568082599E-16</v>
      </c>
      <c r="F10" s="41">
        <v>-7.0719425055704914E-4</v>
      </c>
      <c r="G10" s="23"/>
      <c r="H10" s="1"/>
      <c r="I10" s="1"/>
      <c r="J10" s="1"/>
      <c r="K10" s="1"/>
      <c r="L10" s="1"/>
      <c r="M10" s="1"/>
      <c r="N10" s="1"/>
    </row>
    <row r="11" spans="1:14" ht="15.75" x14ac:dyDescent="0.25">
      <c r="A11" s="23"/>
      <c r="B11" s="26"/>
      <c r="C11" s="23"/>
      <c r="D11" s="38"/>
      <c r="E11" s="38"/>
      <c r="F11" s="38"/>
      <c r="G11" s="23"/>
      <c r="H11" s="1"/>
      <c r="I11" s="1"/>
      <c r="J11" s="1"/>
      <c r="K11" s="1"/>
      <c r="L11" s="1"/>
      <c r="M11" s="1"/>
      <c r="N11" s="1"/>
    </row>
    <row r="12" spans="1:14" ht="15.75" x14ac:dyDescent="0.25">
      <c r="A12" s="23"/>
      <c r="B12" s="24" t="s">
        <v>28</v>
      </c>
      <c r="C12" s="24"/>
      <c r="D12" s="25" t="s">
        <v>4</v>
      </c>
      <c r="E12" s="25" t="s">
        <v>5</v>
      </c>
      <c r="F12" s="25" t="s">
        <v>6</v>
      </c>
      <c r="G12" s="23"/>
    </row>
    <row r="13" spans="1:14" ht="15.75" x14ac:dyDescent="0.25">
      <c r="A13" s="23"/>
      <c r="B13" s="26" t="s">
        <v>44</v>
      </c>
      <c r="C13" s="26"/>
      <c r="D13" s="41">
        <v>-7.1373544102697916E-17</v>
      </c>
      <c r="E13" s="41">
        <v>-5.2891285374574307E-3</v>
      </c>
      <c r="F13" s="41">
        <v>-7.6464359106459181E-17</v>
      </c>
      <c r="G13" s="23"/>
    </row>
    <row r="14" spans="1:14" ht="15.75" x14ac:dyDescent="0.25">
      <c r="A14" s="23"/>
      <c r="B14" s="26" t="s">
        <v>45</v>
      </c>
      <c r="C14" s="26"/>
      <c r="D14" s="41">
        <v>-7.1373544102697916E-17</v>
      </c>
      <c r="E14" s="41">
        <v>-5.3107886945327736E-3</v>
      </c>
      <c r="F14" s="41">
        <v>-7.6464359106459181E-17</v>
      </c>
      <c r="G14" s="23"/>
    </row>
    <row r="15" spans="1:14" ht="15.75" x14ac:dyDescent="0.25">
      <c r="A15" s="23"/>
      <c r="B15" s="26"/>
      <c r="C15" s="26"/>
      <c r="D15" s="41"/>
      <c r="E15" s="41"/>
      <c r="F15" s="41"/>
      <c r="G15" s="23"/>
    </row>
    <row r="16" spans="1:14" ht="15.75" x14ac:dyDescent="0.25">
      <c r="A16" s="23"/>
      <c r="B16" s="26" t="s">
        <v>46</v>
      </c>
      <c r="C16" s="26"/>
      <c r="D16" s="41">
        <v>2.142984508701992E-16</v>
      </c>
      <c r="E16" s="41">
        <v>-5.2891285374574307E-3</v>
      </c>
      <c r="F16" s="41">
        <v>-1.4534444333281762E-16</v>
      </c>
      <c r="G16" s="23"/>
    </row>
    <row r="17" spans="1:7" ht="15.75" x14ac:dyDescent="0.25">
      <c r="A17" s="23"/>
      <c r="B17" s="26" t="s">
        <v>47</v>
      </c>
      <c r="C17" s="26"/>
      <c r="D17" s="41">
        <v>1.8792290002506263E-16</v>
      </c>
      <c r="E17" s="41">
        <v>-5.3002866484873042E-3</v>
      </c>
      <c r="F17" s="41">
        <v>-1.8599609807573086E-16</v>
      </c>
      <c r="G17" s="23"/>
    </row>
    <row r="18" spans="1:7" ht="15.75" x14ac:dyDescent="0.25">
      <c r="A18" s="23"/>
      <c r="B18" s="28"/>
      <c r="C18" s="26"/>
      <c r="D18" s="41"/>
      <c r="E18" s="41"/>
      <c r="F18" s="41"/>
      <c r="G18" s="23"/>
    </row>
    <row r="19" spans="1:7" ht="15.75" x14ac:dyDescent="0.25">
      <c r="A19" s="23"/>
      <c r="B19" s="26" t="s">
        <v>48</v>
      </c>
      <c r="C19" s="26"/>
      <c r="D19" s="41">
        <v>2.142984508701992E-16</v>
      </c>
      <c r="E19" s="41">
        <v>-5.2891285374574307E-3</v>
      </c>
      <c r="F19" s="41">
        <v>-1.4534444333281762E-16</v>
      </c>
      <c r="G19" s="23"/>
    </row>
    <row r="20" spans="1:7" ht="15.75" x14ac:dyDescent="0.25">
      <c r="A20" s="23"/>
      <c r="B20" s="26" t="s">
        <v>49</v>
      </c>
      <c r="C20" s="23"/>
      <c r="D20" s="41">
        <v>1.8792290002506263E-16</v>
      </c>
      <c r="E20" s="41">
        <v>-5.3002866484873042E-3</v>
      </c>
      <c r="F20" s="41">
        <v>-1.8599609807573086E-16</v>
      </c>
      <c r="G20" s="23"/>
    </row>
    <row r="21" spans="1:7" ht="15.75" x14ac:dyDescent="0.25">
      <c r="A21" s="23"/>
      <c r="B21" s="26"/>
      <c r="C21" s="23"/>
      <c r="D21" s="38"/>
      <c r="E21" s="38"/>
      <c r="F21" s="38"/>
      <c r="G21" s="23"/>
    </row>
    <row r="22" spans="1:7" ht="15.75" x14ac:dyDescent="0.25">
      <c r="A22" s="23"/>
      <c r="B22" s="24" t="s">
        <v>28</v>
      </c>
      <c r="C22" s="24"/>
      <c r="D22" s="25" t="s">
        <v>7</v>
      </c>
      <c r="E22" s="25" t="s">
        <v>8</v>
      </c>
      <c r="F22" s="25" t="s">
        <v>9</v>
      </c>
      <c r="G22" s="23"/>
    </row>
    <row r="23" spans="1:7" ht="15.75" x14ac:dyDescent="0.25">
      <c r="A23" s="23"/>
      <c r="B23" s="26" t="s">
        <v>44</v>
      </c>
      <c r="C23" s="26"/>
      <c r="D23" s="41">
        <v>-7.88536922480579E-3</v>
      </c>
      <c r="E23" s="41">
        <v>-2.1356434182444083E-3</v>
      </c>
      <c r="F23" s="41">
        <v>-3.6141319110936879E-3</v>
      </c>
      <c r="G23" s="23"/>
    </row>
    <row r="24" spans="1:7" ht="15.75" x14ac:dyDescent="0.25">
      <c r="A24" s="23"/>
      <c r="B24" s="26" t="s">
        <v>45</v>
      </c>
      <c r="C24" s="26"/>
      <c r="D24" s="41">
        <v>-7.88536922480579E-3</v>
      </c>
      <c r="E24" s="41">
        <v>-2.0759763658877838E-3</v>
      </c>
      <c r="F24" s="41">
        <v>-3.6141319110936879E-3</v>
      </c>
      <c r="G24" s="23"/>
    </row>
    <row r="25" spans="1:7" ht="15.75" x14ac:dyDescent="0.25">
      <c r="A25" s="23"/>
      <c r="B25" s="26"/>
      <c r="C25" s="26"/>
      <c r="D25" s="41"/>
      <c r="E25" s="41"/>
      <c r="F25" s="41"/>
      <c r="G25" s="23"/>
    </row>
    <row r="26" spans="1:7" ht="15.75" x14ac:dyDescent="0.25">
      <c r="A26" s="23"/>
      <c r="B26" s="26" t="s">
        <v>46</v>
      </c>
      <c r="C26" s="26"/>
      <c r="D26" s="41">
        <v>-1.0473374798108101E-2</v>
      </c>
      <c r="E26" s="41">
        <v>-2.1257505251209047E-3</v>
      </c>
      <c r="F26" s="41">
        <v>-1.629568127184073E-2</v>
      </c>
      <c r="G26" s="23"/>
    </row>
    <row r="27" spans="1:7" ht="15.75" x14ac:dyDescent="0.25">
      <c r="A27" s="23"/>
      <c r="B27" s="26" t="s">
        <v>47</v>
      </c>
      <c r="C27" s="26"/>
      <c r="D27" s="41">
        <v>-1.0618463799096634E-2</v>
      </c>
      <c r="E27" s="41">
        <v>-2.1355812249720879E-3</v>
      </c>
      <c r="F27" s="41">
        <v>-1.6669252488406869E-2</v>
      </c>
      <c r="G27" s="23"/>
    </row>
    <row r="28" spans="1:7" ht="15.75" x14ac:dyDescent="0.25">
      <c r="A28" s="23"/>
      <c r="B28" s="28"/>
      <c r="C28" s="26"/>
      <c r="D28" s="41"/>
      <c r="E28" s="41"/>
      <c r="F28" s="41"/>
      <c r="G28" s="23"/>
    </row>
    <row r="29" spans="1:7" ht="15.75" x14ac:dyDescent="0.25">
      <c r="A29" s="23"/>
      <c r="B29" s="26" t="s">
        <v>48</v>
      </c>
      <c r="C29" s="26"/>
      <c r="D29" s="41">
        <v>-1.0444854058514384E-2</v>
      </c>
      <c r="E29" s="41">
        <v>-2.1257505251209047E-3</v>
      </c>
      <c r="F29" s="41">
        <v>-1.629568127184073E-2</v>
      </c>
      <c r="G29" s="23"/>
    </row>
    <row r="30" spans="1:7" ht="15.75" x14ac:dyDescent="0.25">
      <c r="A30" s="23"/>
      <c r="B30" s="26" t="s">
        <v>49</v>
      </c>
      <c r="C30" s="26"/>
      <c r="D30" s="41">
        <v>-1.0618463799096634E-2</v>
      </c>
      <c r="E30" s="41">
        <v>-2.138259759832267E-3</v>
      </c>
      <c r="F30" s="41">
        <v>-1.6696537590571183E-2</v>
      </c>
      <c r="G30" s="23"/>
    </row>
    <row r="31" spans="1:7" ht="15.75" x14ac:dyDescent="0.25">
      <c r="A31" s="23"/>
      <c r="B31" s="23"/>
      <c r="C31" s="23"/>
      <c r="D31" s="39"/>
      <c r="E31" s="39"/>
      <c r="F31" s="39"/>
      <c r="G31" s="23"/>
    </row>
    <row r="32" spans="1:7" ht="15.75" x14ac:dyDescent="0.25">
      <c r="A32" s="23"/>
      <c r="B32" s="24" t="s">
        <v>28</v>
      </c>
      <c r="C32" s="24"/>
      <c r="D32" s="25" t="s">
        <v>10</v>
      </c>
      <c r="E32" s="25" t="s">
        <v>11</v>
      </c>
      <c r="F32" s="40"/>
      <c r="G32" s="23"/>
    </row>
    <row r="33" spans="1:7" ht="15.75" x14ac:dyDescent="0.25">
      <c r="A33" s="23"/>
      <c r="B33" s="26" t="s">
        <v>44</v>
      </c>
      <c r="C33" s="26"/>
      <c r="D33" s="41">
        <v>-4.3134664957335785E-17</v>
      </c>
      <c r="E33" s="41">
        <v>9.4663091912047008E-17</v>
      </c>
      <c r="F33" s="42"/>
      <c r="G33" s="23"/>
    </row>
    <row r="34" spans="1:7" ht="15.75" x14ac:dyDescent="0.25">
      <c r="A34" s="23"/>
      <c r="B34" s="26" t="s">
        <v>45</v>
      </c>
      <c r="C34" s="26"/>
      <c r="D34" s="41">
        <v>-4.3134664957335785E-17</v>
      </c>
      <c r="E34" s="41">
        <v>9.4663091912047008E-17</v>
      </c>
      <c r="F34" s="42"/>
      <c r="G34" s="23"/>
    </row>
    <row r="35" spans="1:7" ht="15.75" x14ac:dyDescent="0.25">
      <c r="A35" s="23"/>
      <c r="B35" s="26"/>
      <c r="C35" s="26"/>
      <c r="D35" s="41"/>
      <c r="E35" s="41"/>
      <c r="F35" s="42"/>
      <c r="G35" s="23"/>
    </row>
    <row r="36" spans="1:7" ht="15.75" x14ac:dyDescent="0.25">
      <c r="A36" s="23"/>
      <c r="B36" s="26" t="s">
        <v>46</v>
      </c>
      <c r="C36" s="26"/>
      <c r="D36" s="41">
        <v>0</v>
      </c>
      <c r="E36" s="41">
        <v>4.7980581201944053E-2</v>
      </c>
      <c r="F36" s="42"/>
      <c r="G36" s="23"/>
    </row>
    <row r="37" spans="1:7" ht="15.75" x14ac:dyDescent="0.25">
      <c r="A37" s="23"/>
      <c r="B37" s="26" t="s">
        <v>47</v>
      </c>
      <c r="C37" s="26"/>
      <c r="D37" s="41">
        <v>9.8070082847975537E-17</v>
      </c>
      <c r="E37" s="41">
        <v>4.798156158391368E-2</v>
      </c>
      <c r="F37" s="42"/>
      <c r="G37" s="23"/>
    </row>
    <row r="38" spans="1:7" ht="15.75" x14ac:dyDescent="0.25">
      <c r="A38" s="23"/>
      <c r="B38" s="28"/>
      <c r="C38" s="26"/>
      <c r="D38" s="41"/>
      <c r="E38" s="41"/>
      <c r="F38" s="42"/>
      <c r="G38" s="23"/>
    </row>
    <row r="39" spans="1:7" ht="15.75" x14ac:dyDescent="0.25">
      <c r="A39" s="23"/>
      <c r="B39" s="26" t="s">
        <v>48</v>
      </c>
      <c r="C39" s="26"/>
      <c r="D39" s="41">
        <v>0</v>
      </c>
      <c r="E39" s="41">
        <v>-1.2954390407482343E-16</v>
      </c>
      <c r="F39" s="42"/>
      <c r="G39" s="23"/>
    </row>
    <row r="40" spans="1:7" ht="15.75" x14ac:dyDescent="0.25">
      <c r="A40" s="23"/>
      <c r="B40" s="26" t="s">
        <v>49</v>
      </c>
      <c r="C40" s="26"/>
      <c r="D40" s="41">
        <v>9.8070082847975537E-17</v>
      </c>
      <c r="E40" s="41">
        <v>-1.1187359972897389E-16</v>
      </c>
      <c r="F40" s="42"/>
      <c r="G40" s="23"/>
    </row>
    <row r="41" spans="1:7" ht="7.5" customHeight="1" x14ac:dyDescent="0.25">
      <c r="A41" s="23"/>
      <c r="B41" s="23"/>
      <c r="C41" s="23"/>
      <c r="D41" s="43"/>
      <c r="E41" s="43"/>
      <c r="F41" s="43"/>
      <c r="G41" s="23"/>
    </row>
    <row r="42" spans="1:7" s="14" customFormat="1" x14ac:dyDescent="0.25"/>
  </sheetData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B12" sqref="B12"/>
    </sheetView>
  </sheetViews>
  <sheetFormatPr defaultRowHeight="15" x14ac:dyDescent="0.25"/>
  <cols>
    <col min="1" max="1" width="2.5703125" style="17" customWidth="1"/>
    <col min="2" max="2" width="30.28515625" customWidth="1"/>
    <col min="3" max="3" width="5.28515625" customWidth="1"/>
    <col min="4" max="4" width="19.85546875" customWidth="1"/>
    <col min="5" max="5" width="26.5703125" customWidth="1"/>
    <col min="6" max="6" width="29.140625" customWidth="1"/>
    <col min="7" max="7" width="2.5703125" style="17" customWidth="1"/>
    <col min="8" max="8" width="15.140625" customWidth="1"/>
    <col min="9" max="10" width="10.28515625" customWidth="1"/>
    <col min="11" max="11" width="12" customWidth="1"/>
    <col min="12" max="12" width="17.42578125" customWidth="1"/>
    <col min="13" max="13" width="17.28515625" customWidth="1"/>
    <col min="14" max="14" width="15.5703125" customWidth="1"/>
  </cols>
  <sheetData>
    <row r="1" spans="1:14" s="17" customFormat="1" ht="7.5" customHeight="1" x14ac:dyDescent="0.25">
      <c r="A1" s="16"/>
      <c r="B1" s="16"/>
      <c r="C1" s="16"/>
      <c r="D1" s="16"/>
      <c r="E1" s="16"/>
      <c r="F1" s="16"/>
      <c r="G1" s="16"/>
    </row>
    <row r="2" spans="1:14" ht="15.75" x14ac:dyDescent="0.25">
      <c r="A2" s="16"/>
      <c r="B2" s="20" t="s">
        <v>28</v>
      </c>
      <c r="C2" s="20"/>
      <c r="D2" s="21" t="s">
        <v>1</v>
      </c>
      <c r="E2" s="21" t="s">
        <v>2</v>
      </c>
      <c r="F2" s="21" t="s">
        <v>3</v>
      </c>
      <c r="G2" s="16"/>
    </row>
    <row r="3" spans="1:14" x14ac:dyDescent="0.25">
      <c r="A3" s="16"/>
      <c r="B3" s="15" t="s">
        <v>33</v>
      </c>
      <c r="C3" s="15"/>
      <c r="D3" s="18">
        <v>2.0082401336339766</v>
      </c>
      <c r="E3" s="18">
        <v>0.47048374028776546</v>
      </c>
      <c r="F3" s="18">
        <v>-0.12626238641755577</v>
      </c>
      <c r="G3" s="16"/>
    </row>
    <row r="4" spans="1:14" x14ac:dyDescent="0.25">
      <c r="A4" s="16"/>
      <c r="B4" s="15" t="s">
        <v>34</v>
      </c>
      <c r="C4" s="15"/>
      <c r="D4" s="18">
        <v>1.9682884207630684</v>
      </c>
      <c r="E4" s="18">
        <v>0.44217097760417412</v>
      </c>
      <c r="F4" s="18">
        <v>-0.13759354200630294</v>
      </c>
      <c r="G4" s="16"/>
    </row>
    <row r="5" spans="1:14" x14ac:dyDescent="0.25">
      <c r="A5" s="16"/>
      <c r="B5" s="15" t="s">
        <v>35</v>
      </c>
      <c r="C5" s="15"/>
      <c r="D5" s="18">
        <v>1.9670262148883226</v>
      </c>
      <c r="E5" s="18">
        <v>0.44037765823654357</v>
      </c>
      <c r="F5" s="18">
        <v>-0.13844706756962274</v>
      </c>
      <c r="G5" s="16"/>
    </row>
    <row r="6" spans="1:14" x14ac:dyDescent="0.25">
      <c r="A6" s="16"/>
      <c r="B6" s="16"/>
      <c r="C6" s="16"/>
      <c r="D6" s="16"/>
      <c r="E6" s="16"/>
      <c r="F6" s="16"/>
      <c r="G6" s="16"/>
      <c r="H6" s="1"/>
      <c r="I6" s="1"/>
      <c r="J6" s="1"/>
      <c r="K6" s="1"/>
      <c r="L6" s="1"/>
      <c r="M6" s="1"/>
      <c r="N6" s="1"/>
    </row>
    <row r="7" spans="1:14" ht="15.75" x14ac:dyDescent="0.25">
      <c r="A7" s="16"/>
      <c r="B7" s="20" t="s">
        <v>28</v>
      </c>
      <c r="C7" s="20"/>
      <c r="D7" s="21" t="s">
        <v>4</v>
      </c>
      <c r="E7" s="21" t="s">
        <v>5</v>
      </c>
      <c r="F7" s="21" t="s">
        <v>6</v>
      </c>
      <c r="G7" s="16"/>
    </row>
    <row r="8" spans="1:14" x14ac:dyDescent="0.25">
      <c r="A8" s="16"/>
      <c r="B8" s="15" t="s">
        <v>33</v>
      </c>
      <c r="C8" s="15"/>
      <c r="D8" s="18">
        <v>2.6576863227727046</v>
      </c>
      <c r="E8" s="18">
        <v>1.3684017798165116</v>
      </c>
      <c r="F8" s="18">
        <v>1.1101297451050587</v>
      </c>
      <c r="G8" s="16"/>
    </row>
    <row r="9" spans="1:14" x14ac:dyDescent="0.25">
      <c r="A9" s="16"/>
      <c r="B9" s="15" t="s">
        <v>34</v>
      </c>
      <c r="C9" s="15"/>
      <c r="D9" s="18">
        <v>2.5985098004624887</v>
      </c>
      <c r="E9" s="18">
        <v>1.3305213586221001</v>
      </c>
      <c r="F9" s="18">
        <v>1.020257356575867</v>
      </c>
      <c r="G9" s="16"/>
    </row>
    <row r="10" spans="1:14" x14ac:dyDescent="0.25">
      <c r="A10" s="16"/>
      <c r="B10" s="15" t="s">
        <v>35</v>
      </c>
      <c r="C10" s="15"/>
      <c r="D10" s="18">
        <v>2.5969898379676533</v>
      </c>
      <c r="E10" s="18">
        <v>1.3276745457809087</v>
      </c>
      <c r="F10" s="18">
        <v>1.0186013428872234</v>
      </c>
      <c r="G10" s="16"/>
    </row>
    <row r="11" spans="1:14" x14ac:dyDescent="0.25">
      <c r="A11" s="16"/>
      <c r="B11" s="16"/>
      <c r="C11" s="16"/>
      <c r="D11" s="16"/>
      <c r="E11" s="16"/>
      <c r="F11" s="16"/>
      <c r="G11" s="16"/>
    </row>
    <row r="12" spans="1:14" ht="15.75" x14ac:dyDescent="0.25">
      <c r="A12" s="16"/>
      <c r="B12" s="20" t="s">
        <v>28</v>
      </c>
      <c r="C12" s="20"/>
      <c r="D12" s="21" t="s">
        <v>7</v>
      </c>
      <c r="E12" s="21" t="s">
        <v>8</v>
      </c>
      <c r="F12" s="21" t="s">
        <v>9</v>
      </c>
      <c r="G12" s="16"/>
    </row>
    <row r="13" spans="1:14" x14ac:dyDescent="0.25">
      <c r="A13" s="16"/>
      <c r="B13" s="15" t="s">
        <v>33</v>
      </c>
      <c r="C13" s="15"/>
      <c r="D13" s="18">
        <v>1.5914108934318516</v>
      </c>
      <c r="E13" s="18">
        <v>0.16777610623319381</v>
      </c>
      <c r="F13" s="18">
        <v>0.62016145005470946</v>
      </c>
      <c r="G13" s="16"/>
    </row>
    <row r="14" spans="1:14" x14ac:dyDescent="0.25">
      <c r="A14" s="16"/>
      <c r="B14" s="15" t="s">
        <v>34</v>
      </c>
      <c r="C14" s="15"/>
      <c r="D14" s="18">
        <v>1.6134423103153486</v>
      </c>
      <c r="E14" s="18">
        <v>0.19901797616779288</v>
      </c>
      <c r="F14" s="18">
        <v>0.59857383725218072</v>
      </c>
      <c r="G14" s="16"/>
    </row>
    <row r="15" spans="1:14" x14ac:dyDescent="0.25">
      <c r="A15" s="16"/>
      <c r="B15" s="15" t="s">
        <v>35</v>
      </c>
      <c r="C15" s="15"/>
      <c r="D15" s="18">
        <v>1.6089562109282178</v>
      </c>
      <c r="E15" s="18">
        <v>0.19803865273481741</v>
      </c>
      <c r="F15" s="18">
        <v>0.59666988615444283</v>
      </c>
      <c r="G15" s="16"/>
    </row>
    <row r="16" spans="1:14" x14ac:dyDescent="0.25">
      <c r="A16" s="16"/>
      <c r="B16" s="16"/>
      <c r="C16" s="16"/>
      <c r="D16" s="19"/>
      <c r="E16" s="19"/>
      <c r="F16" s="19"/>
      <c r="G16" s="16"/>
    </row>
    <row r="17" spans="1:7" ht="15.75" x14ac:dyDescent="0.25">
      <c r="A17" s="16"/>
      <c r="B17" s="20" t="s">
        <v>28</v>
      </c>
      <c r="C17" s="20"/>
      <c r="D17" s="21" t="s">
        <v>10</v>
      </c>
      <c r="E17" s="21" t="s">
        <v>11</v>
      </c>
      <c r="F17" s="22"/>
      <c r="G17" s="16"/>
    </row>
    <row r="18" spans="1:7" x14ac:dyDescent="0.25">
      <c r="A18" s="16"/>
      <c r="B18" s="15" t="s">
        <v>33</v>
      </c>
      <c r="C18" s="15"/>
      <c r="D18" s="18">
        <v>1.3357978530887102</v>
      </c>
      <c r="E18" s="18">
        <v>3.0498327524344342</v>
      </c>
      <c r="F18" s="16"/>
      <c r="G18" s="16"/>
    </row>
    <row r="19" spans="1:7" x14ac:dyDescent="0.25">
      <c r="A19" s="16"/>
      <c r="B19" s="15" t="s">
        <v>34</v>
      </c>
      <c r="C19" s="15"/>
      <c r="D19" s="18">
        <v>1.4124347078522057</v>
      </c>
      <c r="E19" s="18">
        <v>3.0813487968846562</v>
      </c>
      <c r="F19" s="16"/>
      <c r="G19" s="16"/>
    </row>
    <row r="20" spans="1:7" x14ac:dyDescent="0.25">
      <c r="A20" s="16"/>
      <c r="B20" s="15" t="s">
        <v>35</v>
      </c>
      <c r="C20" s="15"/>
      <c r="D20" s="18">
        <v>1.4108423724468835</v>
      </c>
      <c r="E20" s="18">
        <v>3.0808691775510311</v>
      </c>
      <c r="F20" s="16"/>
      <c r="G20" s="16"/>
    </row>
    <row r="21" spans="1:7" ht="7.5" customHeight="1" x14ac:dyDescent="0.25">
      <c r="A21" s="16"/>
      <c r="B21" s="16"/>
      <c r="C21" s="16"/>
      <c r="D21" s="19"/>
      <c r="E21" s="19"/>
      <c r="F21" s="16"/>
      <c r="G21" s="16"/>
    </row>
    <row r="22" spans="1:7" s="14" customFormat="1" x14ac:dyDescent="0.25"/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</vt:lpstr>
      <vt:lpstr>Mean Adj Return</vt:lpstr>
      <vt:lpstr>Market Adj Return</vt:lpstr>
      <vt:lpstr>CAPM Adj Return</vt:lpstr>
      <vt:lpstr>SAR</vt:lpstr>
      <vt:lpstr>SCAR</vt:lpstr>
      <vt:lpstr>Cross-Section</vt:lpstr>
      <vt:lpstr>tGRANK</vt:lpstr>
      <vt:lpstr>SCAR() 1</vt:lpstr>
      <vt:lpstr>SCAR()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Vryghem</dc:creator>
  <cp:lastModifiedBy>Arthur Vryghem</cp:lastModifiedBy>
  <dcterms:created xsi:type="dcterms:W3CDTF">2017-05-14T12:44:50Z</dcterms:created>
  <dcterms:modified xsi:type="dcterms:W3CDTF">2017-05-30T08:59:59Z</dcterms:modified>
</cp:coreProperties>
</file>