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2375" activeTab="4"/>
  </bookViews>
  <sheets>
    <sheet name="Actif" sheetId="2" r:id="rId1"/>
    <sheet name="Passif " sheetId="3" r:id="rId2"/>
    <sheet name="Compte de résultat " sheetId="4" r:id="rId3"/>
    <sheet name="Indicateurs" sheetId="5" r:id="rId4"/>
    <sheet name="Feuil1" sheetId="6" r:id="rId5"/>
    <sheet name="Var 2007-2010" sheetId="8" r:id="rId6"/>
    <sheet name="Stat desc" sheetId="10" r:id="rId7"/>
  </sheets>
  <definedNames>
    <definedName name="_xlnm._FilterDatabase" localSheetId="0" hidden="1">Actif!$A$1:$AL$142</definedName>
    <definedName name="_xlnm._FilterDatabase" localSheetId="2" hidden="1">'Compte de résultat '!$A$1:$DQ$142</definedName>
    <definedName name="_xlnm._FilterDatabase" localSheetId="4" hidden="1">Feuil1!#REF!</definedName>
    <definedName name="_xlnm._FilterDatabase" localSheetId="3" hidden="1">Indicateurs!$A$1:$BL$142</definedName>
    <definedName name="_xlnm._FilterDatabase" localSheetId="1" hidden="1">'Passif '!$A$1:$BV$142</definedName>
    <definedName name="_xlnm._FilterDatabase" localSheetId="5" hidden="1">'Var 2007-2010'!$A$2:$J$142</definedName>
  </definedNames>
  <calcPr calcId="145621"/>
</workbook>
</file>

<file path=xl/calcChain.xml><?xml version="1.0" encoding="utf-8"?>
<calcChain xmlns="http://schemas.openxmlformats.org/spreadsheetml/2006/main">
  <c r="AV4" i="4" l="1"/>
  <c r="AV5" i="4"/>
  <c r="AV6" i="4"/>
  <c r="AV7" i="4"/>
  <c r="AV8" i="4"/>
  <c r="AV9" i="4"/>
  <c r="AV10" i="4"/>
  <c r="AV11" i="4"/>
  <c r="AV12" i="4"/>
  <c r="AV13" i="4"/>
  <c r="AV14" i="4"/>
  <c r="AV15" i="4"/>
  <c r="AV16" i="4"/>
  <c r="AV17" i="4"/>
  <c r="AV18" i="4"/>
  <c r="AV19" i="4"/>
  <c r="AV20" i="4"/>
  <c r="AV21" i="4"/>
  <c r="AV22" i="4"/>
  <c r="AV23" i="4"/>
  <c r="AV24" i="4"/>
  <c r="AV25" i="4"/>
  <c r="AV26" i="4"/>
  <c r="AV27" i="4"/>
  <c r="AV28" i="4"/>
  <c r="AV29" i="4"/>
  <c r="AV30" i="4"/>
  <c r="AV31" i="4"/>
  <c r="AV32" i="4"/>
  <c r="AV33" i="4"/>
  <c r="AV34" i="4"/>
  <c r="AV35" i="4"/>
  <c r="AV36" i="4"/>
  <c r="AV37" i="4"/>
  <c r="AV38" i="4"/>
  <c r="AV39" i="4"/>
  <c r="AV40" i="4"/>
  <c r="AV41" i="4"/>
  <c r="AV42" i="4"/>
  <c r="AV43" i="4"/>
  <c r="AV44" i="4"/>
  <c r="AV45" i="4"/>
  <c r="AV46" i="4"/>
  <c r="AV47" i="4"/>
  <c r="AV48" i="4"/>
  <c r="AV49" i="4"/>
  <c r="AV50" i="4"/>
  <c r="AV51" i="4"/>
  <c r="AV52" i="4"/>
  <c r="AV53" i="4"/>
  <c r="AV54" i="4"/>
  <c r="AV55" i="4"/>
  <c r="AV56" i="4"/>
  <c r="AV57" i="4"/>
  <c r="AV58" i="4"/>
  <c r="AV59" i="4"/>
  <c r="AV60" i="4"/>
  <c r="AV61" i="4"/>
  <c r="AV62" i="4"/>
  <c r="AV63" i="4"/>
  <c r="AV64" i="4"/>
  <c r="AV65" i="4"/>
  <c r="AV66" i="4"/>
  <c r="AV67" i="4"/>
  <c r="AV68" i="4"/>
  <c r="AV69" i="4"/>
  <c r="AV70" i="4"/>
  <c r="AV71" i="4"/>
  <c r="AV72" i="4"/>
  <c r="AV73" i="4"/>
  <c r="AV74" i="4"/>
  <c r="AV75" i="4"/>
  <c r="AV76" i="4"/>
  <c r="AV77" i="4"/>
  <c r="AV78" i="4"/>
  <c r="AV79" i="4"/>
  <c r="AV80" i="4"/>
  <c r="AV81" i="4"/>
  <c r="AV82" i="4"/>
  <c r="AV83" i="4"/>
  <c r="AV84" i="4"/>
  <c r="AV85" i="4"/>
  <c r="AV86" i="4"/>
  <c r="AV87" i="4"/>
  <c r="AV88" i="4"/>
  <c r="AV89" i="4"/>
  <c r="AV90" i="4"/>
  <c r="AV91" i="4"/>
  <c r="AV92" i="4"/>
  <c r="AV93" i="4"/>
  <c r="AV94" i="4"/>
  <c r="AV95" i="4"/>
  <c r="AV96" i="4"/>
  <c r="AV97" i="4"/>
  <c r="AV98" i="4"/>
  <c r="AV99" i="4"/>
  <c r="AV100" i="4"/>
  <c r="AV101" i="4"/>
  <c r="AV102" i="4"/>
  <c r="AV103" i="4"/>
  <c r="AV104" i="4"/>
  <c r="AV105" i="4"/>
  <c r="AV106" i="4"/>
  <c r="AV107" i="4"/>
  <c r="AV108" i="4"/>
  <c r="AV109" i="4"/>
  <c r="AV110" i="4"/>
  <c r="AV111" i="4"/>
  <c r="AV112" i="4"/>
  <c r="AV113" i="4"/>
  <c r="AV114" i="4"/>
  <c r="AV115" i="4"/>
  <c r="AV116" i="4"/>
  <c r="AV117" i="4"/>
  <c r="AV118" i="4"/>
  <c r="AV119" i="4"/>
  <c r="AV120" i="4"/>
  <c r="AV121" i="4"/>
  <c r="AV122" i="4"/>
  <c r="AV123" i="4"/>
  <c r="AV124" i="4"/>
  <c r="AV125" i="4"/>
  <c r="AV126" i="4"/>
  <c r="AV127" i="4"/>
  <c r="AV128" i="4"/>
  <c r="AV129" i="4"/>
  <c r="AV130" i="4"/>
  <c r="AV131" i="4"/>
  <c r="AV132" i="4"/>
  <c r="AV133" i="4"/>
  <c r="AV134" i="4"/>
  <c r="AV135" i="4"/>
  <c r="AV136" i="4"/>
  <c r="AV137" i="4"/>
  <c r="AV138" i="4"/>
  <c r="AV139" i="4"/>
  <c r="AV140" i="4"/>
  <c r="AV141" i="4"/>
  <c r="AV142" i="4"/>
  <c r="AV143" i="4"/>
  <c r="AV144" i="4"/>
  <c r="AV3" i="4"/>
  <c r="A1" i="8"/>
  <c r="DD144" i="6" l="1"/>
  <c r="DE144" i="6"/>
  <c r="DF144" i="6"/>
  <c r="DG144" i="6"/>
  <c r="DH144" i="6"/>
  <c r="DI144" i="6"/>
  <c r="DJ144" i="6"/>
  <c r="DK144" i="6"/>
  <c r="DL144" i="6"/>
  <c r="DM144" i="6"/>
  <c r="DN144" i="6"/>
  <c r="DQ144" i="6"/>
  <c r="DR144" i="6"/>
  <c r="DS144" i="6"/>
  <c r="DT144" i="6"/>
  <c r="DU144" i="6"/>
  <c r="DV144" i="6"/>
  <c r="DW144" i="6"/>
  <c r="DX144" i="6"/>
  <c r="DY144" i="6"/>
  <c r="DZ144" i="6"/>
  <c r="DD145" i="6"/>
  <c r="DE145" i="6"/>
  <c r="DF145" i="6"/>
  <c r="DG145" i="6"/>
  <c r="DM145" i="6" s="1"/>
  <c r="DH145" i="6"/>
  <c r="DI145" i="6"/>
  <c r="DJ145" i="6"/>
  <c r="DK145" i="6"/>
  <c r="DL145" i="6"/>
  <c r="DQ145" i="6"/>
  <c r="DR145" i="6"/>
  <c r="DS145" i="6"/>
  <c r="DT145" i="6"/>
  <c r="DU145" i="6"/>
  <c r="DV145" i="6"/>
  <c r="DW145" i="6"/>
  <c r="DX145" i="6"/>
  <c r="DY145" i="6"/>
  <c r="DZ145" i="6"/>
  <c r="DO144" i="6" l="1"/>
  <c r="DO145" i="6"/>
  <c r="DN145" i="6"/>
  <c r="DQ143" i="4"/>
  <c r="DQ144" i="4"/>
  <c r="B143" i="8" l="1"/>
  <c r="B144" i="8"/>
  <c r="A143" i="8"/>
  <c r="A144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3" i="8"/>
  <c r="CR5" i="6"/>
  <c r="CS5" i="6"/>
  <c r="CT5" i="6"/>
  <c r="CU5" i="6"/>
  <c r="CV5" i="6"/>
  <c r="CW5" i="6"/>
  <c r="CX5" i="6"/>
  <c r="CY5" i="6"/>
  <c r="CR6" i="6"/>
  <c r="CS6" i="6"/>
  <c r="CT6" i="6"/>
  <c r="CU6" i="6"/>
  <c r="CV6" i="6"/>
  <c r="CW6" i="6"/>
  <c r="CX6" i="6"/>
  <c r="CY6" i="6"/>
  <c r="CR7" i="6"/>
  <c r="CS7" i="6"/>
  <c r="CT7" i="6"/>
  <c r="CU7" i="6"/>
  <c r="CV7" i="6"/>
  <c r="CW7" i="6"/>
  <c r="CX7" i="6"/>
  <c r="CY7" i="6"/>
  <c r="CR8" i="6"/>
  <c r="CS8" i="6"/>
  <c r="CT8" i="6"/>
  <c r="CU8" i="6"/>
  <c r="CV8" i="6"/>
  <c r="CW8" i="6"/>
  <c r="CX8" i="6"/>
  <c r="CY8" i="6"/>
  <c r="CR9" i="6"/>
  <c r="CS9" i="6"/>
  <c r="CT9" i="6"/>
  <c r="CU9" i="6"/>
  <c r="CV9" i="6"/>
  <c r="CW9" i="6"/>
  <c r="CX9" i="6"/>
  <c r="CY9" i="6"/>
  <c r="CR10" i="6"/>
  <c r="CS10" i="6"/>
  <c r="CT10" i="6"/>
  <c r="CU10" i="6"/>
  <c r="CV10" i="6"/>
  <c r="CW10" i="6"/>
  <c r="CX10" i="6"/>
  <c r="CY10" i="6"/>
  <c r="CR11" i="6"/>
  <c r="CS11" i="6"/>
  <c r="CT11" i="6"/>
  <c r="CU11" i="6"/>
  <c r="CV11" i="6"/>
  <c r="CW11" i="6"/>
  <c r="CX11" i="6"/>
  <c r="CY11" i="6"/>
  <c r="CR12" i="6"/>
  <c r="CS12" i="6"/>
  <c r="CT12" i="6"/>
  <c r="CU12" i="6"/>
  <c r="CV12" i="6"/>
  <c r="CW12" i="6"/>
  <c r="CX12" i="6"/>
  <c r="CY12" i="6"/>
  <c r="CR13" i="6"/>
  <c r="CS13" i="6"/>
  <c r="CT13" i="6"/>
  <c r="CU13" i="6"/>
  <c r="CV13" i="6"/>
  <c r="CW13" i="6"/>
  <c r="CX13" i="6"/>
  <c r="CY13" i="6"/>
  <c r="CR14" i="6"/>
  <c r="CS14" i="6"/>
  <c r="CT14" i="6"/>
  <c r="CU14" i="6"/>
  <c r="CV14" i="6"/>
  <c r="CW14" i="6"/>
  <c r="CX14" i="6"/>
  <c r="CY14" i="6"/>
  <c r="CR15" i="6"/>
  <c r="CS15" i="6"/>
  <c r="CT15" i="6"/>
  <c r="CU15" i="6"/>
  <c r="CV15" i="6"/>
  <c r="CW15" i="6"/>
  <c r="CX15" i="6"/>
  <c r="CY15" i="6"/>
  <c r="CR16" i="6"/>
  <c r="CS16" i="6"/>
  <c r="CT16" i="6"/>
  <c r="CU16" i="6"/>
  <c r="CV16" i="6"/>
  <c r="CW16" i="6"/>
  <c r="CX16" i="6"/>
  <c r="CY16" i="6"/>
  <c r="CR17" i="6"/>
  <c r="CS17" i="6"/>
  <c r="CT17" i="6"/>
  <c r="CU17" i="6"/>
  <c r="CV17" i="6"/>
  <c r="CW17" i="6"/>
  <c r="CX17" i="6"/>
  <c r="CY17" i="6"/>
  <c r="CR18" i="6"/>
  <c r="CS18" i="6"/>
  <c r="CT18" i="6"/>
  <c r="CU18" i="6"/>
  <c r="CV18" i="6"/>
  <c r="CW18" i="6"/>
  <c r="CX18" i="6"/>
  <c r="CY18" i="6"/>
  <c r="CR19" i="6"/>
  <c r="CS19" i="6"/>
  <c r="CT19" i="6"/>
  <c r="CU19" i="6"/>
  <c r="CV19" i="6"/>
  <c r="CW19" i="6"/>
  <c r="CX19" i="6"/>
  <c r="CY19" i="6"/>
  <c r="CR20" i="6"/>
  <c r="CS20" i="6"/>
  <c r="CT20" i="6"/>
  <c r="CU20" i="6"/>
  <c r="CV20" i="6"/>
  <c r="CW20" i="6"/>
  <c r="CX20" i="6"/>
  <c r="CY20" i="6"/>
  <c r="CR21" i="6"/>
  <c r="CS21" i="6"/>
  <c r="CT21" i="6"/>
  <c r="CU21" i="6"/>
  <c r="CV21" i="6"/>
  <c r="CW21" i="6"/>
  <c r="CX21" i="6"/>
  <c r="CY21" i="6"/>
  <c r="CR22" i="6"/>
  <c r="CS22" i="6"/>
  <c r="CT22" i="6"/>
  <c r="CU22" i="6"/>
  <c r="CV22" i="6"/>
  <c r="CW22" i="6"/>
  <c r="CX22" i="6"/>
  <c r="CY22" i="6"/>
  <c r="CR23" i="6"/>
  <c r="CS23" i="6"/>
  <c r="CT23" i="6"/>
  <c r="CU23" i="6"/>
  <c r="CV23" i="6"/>
  <c r="CW23" i="6"/>
  <c r="CX23" i="6"/>
  <c r="CY23" i="6"/>
  <c r="CR24" i="6"/>
  <c r="CS24" i="6"/>
  <c r="CT24" i="6"/>
  <c r="CU24" i="6"/>
  <c r="CV24" i="6"/>
  <c r="CW24" i="6"/>
  <c r="CX24" i="6"/>
  <c r="CY24" i="6"/>
  <c r="CR25" i="6"/>
  <c r="CS25" i="6"/>
  <c r="CT25" i="6"/>
  <c r="CU25" i="6"/>
  <c r="CV25" i="6"/>
  <c r="CW25" i="6"/>
  <c r="CX25" i="6"/>
  <c r="CY25" i="6"/>
  <c r="CR26" i="6"/>
  <c r="CS26" i="6"/>
  <c r="CT26" i="6"/>
  <c r="CU26" i="6"/>
  <c r="CV26" i="6"/>
  <c r="CW26" i="6"/>
  <c r="CX26" i="6"/>
  <c r="CY26" i="6"/>
  <c r="CR27" i="6"/>
  <c r="CS27" i="6"/>
  <c r="CT27" i="6"/>
  <c r="CU27" i="6"/>
  <c r="CV27" i="6"/>
  <c r="CW27" i="6"/>
  <c r="CX27" i="6"/>
  <c r="CY27" i="6"/>
  <c r="CR28" i="6"/>
  <c r="CS28" i="6"/>
  <c r="CT28" i="6"/>
  <c r="CU28" i="6"/>
  <c r="CV28" i="6"/>
  <c r="CW28" i="6"/>
  <c r="CX28" i="6"/>
  <c r="CY28" i="6"/>
  <c r="CR29" i="6"/>
  <c r="CS29" i="6"/>
  <c r="CT29" i="6"/>
  <c r="CU29" i="6"/>
  <c r="CV29" i="6"/>
  <c r="CW29" i="6"/>
  <c r="CX29" i="6"/>
  <c r="CY29" i="6"/>
  <c r="CR30" i="6"/>
  <c r="CS30" i="6"/>
  <c r="CT30" i="6"/>
  <c r="CU30" i="6"/>
  <c r="CV30" i="6"/>
  <c r="CW30" i="6"/>
  <c r="CX30" i="6"/>
  <c r="CY30" i="6"/>
  <c r="CR31" i="6"/>
  <c r="CS31" i="6"/>
  <c r="CT31" i="6"/>
  <c r="CU31" i="6"/>
  <c r="CV31" i="6"/>
  <c r="CW31" i="6"/>
  <c r="CX31" i="6"/>
  <c r="CY31" i="6"/>
  <c r="CR32" i="6"/>
  <c r="CS32" i="6"/>
  <c r="CT32" i="6"/>
  <c r="CU32" i="6"/>
  <c r="CV32" i="6"/>
  <c r="CW32" i="6"/>
  <c r="CX32" i="6"/>
  <c r="CY32" i="6"/>
  <c r="CR33" i="6"/>
  <c r="CS33" i="6"/>
  <c r="CT33" i="6"/>
  <c r="CU33" i="6"/>
  <c r="CV33" i="6"/>
  <c r="CW33" i="6"/>
  <c r="CX33" i="6"/>
  <c r="CY33" i="6"/>
  <c r="CR34" i="6"/>
  <c r="CS34" i="6"/>
  <c r="CT34" i="6"/>
  <c r="CU34" i="6"/>
  <c r="CV34" i="6"/>
  <c r="CW34" i="6"/>
  <c r="CX34" i="6"/>
  <c r="CY34" i="6"/>
  <c r="CR35" i="6"/>
  <c r="CS35" i="6"/>
  <c r="CT35" i="6"/>
  <c r="CU35" i="6"/>
  <c r="CV35" i="6"/>
  <c r="CW35" i="6"/>
  <c r="CX35" i="6"/>
  <c r="CY35" i="6"/>
  <c r="CR36" i="6"/>
  <c r="CS36" i="6"/>
  <c r="CT36" i="6"/>
  <c r="CU36" i="6"/>
  <c r="CV36" i="6"/>
  <c r="CW36" i="6"/>
  <c r="CX36" i="6"/>
  <c r="CY36" i="6"/>
  <c r="CR37" i="6"/>
  <c r="CS37" i="6"/>
  <c r="CT37" i="6"/>
  <c r="CU37" i="6"/>
  <c r="CV37" i="6"/>
  <c r="CW37" i="6"/>
  <c r="CX37" i="6"/>
  <c r="CY37" i="6"/>
  <c r="CR38" i="6"/>
  <c r="CS38" i="6"/>
  <c r="CT38" i="6"/>
  <c r="CU38" i="6"/>
  <c r="CV38" i="6"/>
  <c r="CW38" i="6"/>
  <c r="CX38" i="6"/>
  <c r="CY38" i="6"/>
  <c r="CR39" i="6"/>
  <c r="CS39" i="6"/>
  <c r="CT39" i="6"/>
  <c r="CU39" i="6"/>
  <c r="CV39" i="6"/>
  <c r="CW39" i="6"/>
  <c r="CX39" i="6"/>
  <c r="CY39" i="6"/>
  <c r="CR40" i="6"/>
  <c r="CS40" i="6"/>
  <c r="CT40" i="6"/>
  <c r="CU40" i="6"/>
  <c r="CV40" i="6"/>
  <c r="CW40" i="6"/>
  <c r="CX40" i="6"/>
  <c r="CY40" i="6"/>
  <c r="CR41" i="6"/>
  <c r="CS41" i="6"/>
  <c r="CT41" i="6"/>
  <c r="CU41" i="6"/>
  <c r="CV41" i="6"/>
  <c r="CW41" i="6"/>
  <c r="CX41" i="6"/>
  <c r="CY41" i="6"/>
  <c r="CR42" i="6"/>
  <c r="CS42" i="6"/>
  <c r="CT42" i="6"/>
  <c r="CU42" i="6"/>
  <c r="CV42" i="6"/>
  <c r="CW42" i="6"/>
  <c r="CX42" i="6"/>
  <c r="CY42" i="6"/>
  <c r="CR43" i="6"/>
  <c r="CS43" i="6"/>
  <c r="CT43" i="6"/>
  <c r="CU43" i="6"/>
  <c r="CV43" i="6"/>
  <c r="CW43" i="6"/>
  <c r="CX43" i="6"/>
  <c r="CY43" i="6"/>
  <c r="CR44" i="6"/>
  <c r="CS44" i="6"/>
  <c r="CT44" i="6"/>
  <c r="CU44" i="6"/>
  <c r="CV44" i="6"/>
  <c r="CW44" i="6"/>
  <c r="CX44" i="6"/>
  <c r="CY44" i="6"/>
  <c r="CR45" i="6"/>
  <c r="CS45" i="6"/>
  <c r="CT45" i="6"/>
  <c r="CU45" i="6"/>
  <c r="CV45" i="6"/>
  <c r="CW45" i="6"/>
  <c r="CX45" i="6"/>
  <c r="CY45" i="6"/>
  <c r="CR46" i="6"/>
  <c r="CS46" i="6"/>
  <c r="CT46" i="6"/>
  <c r="CU46" i="6"/>
  <c r="CV46" i="6"/>
  <c r="CW46" i="6"/>
  <c r="CX46" i="6"/>
  <c r="CY46" i="6"/>
  <c r="CR47" i="6"/>
  <c r="CS47" i="6"/>
  <c r="CT47" i="6"/>
  <c r="CU47" i="6"/>
  <c r="CV47" i="6"/>
  <c r="CW47" i="6"/>
  <c r="CX47" i="6"/>
  <c r="CY47" i="6"/>
  <c r="CR48" i="6"/>
  <c r="CS48" i="6"/>
  <c r="CT48" i="6"/>
  <c r="CU48" i="6"/>
  <c r="CV48" i="6"/>
  <c r="CW48" i="6"/>
  <c r="CX48" i="6"/>
  <c r="CY48" i="6"/>
  <c r="CR49" i="6"/>
  <c r="CS49" i="6"/>
  <c r="CT49" i="6"/>
  <c r="CU49" i="6"/>
  <c r="CV49" i="6"/>
  <c r="CW49" i="6"/>
  <c r="CX49" i="6"/>
  <c r="CY49" i="6"/>
  <c r="CR50" i="6"/>
  <c r="CS50" i="6"/>
  <c r="CT50" i="6"/>
  <c r="CU50" i="6"/>
  <c r="CV50" i="6"/>
  <c r="CW50" i="6"/>
  <c r="CX50" i="6"/>
  <c r="CY50" i="6"/>
  <c r="CR51" i="6"/>
  <c r="CS51" i="6"/>
  <c r="CT51" i="6"/>
  <c r="CU51" i="6"/>
  <c r="CV51" i="6"/>
  <c r="CW51" i="6"/>
  <c r="CX51" i="6"/>
  <c r="CY51" i="6"/>
  <c r="CR52" i="6"/>
  <c r="CS52" i="6"/>
  <c r="CT52" i="6"/>
  <c r="CU52" i="6"/>
  <c r="CV52" i="6"/>
  <c r="CW52" i="6"/>
  <c r="CX52" i="6"/>
  <c r="CY52" i="6"/>
  <c r="CR53" i="6"/>
  <c r="CS53" i="6"/>
  <c r="CT53" i="6"/>
  <c r="CU53" i="6"/>
  <c r="CV53" i="6"/>
  <c r="CW53" i="6"/>
  <c r="CX53" i="6"/>
  <c r="CY53" i="6"/>
  <c r="CR54" i="6"/>
  <c r="CS54" i="6"/>
  <c r="CT54" i="6"/>
  <c r="CU54" i="6"/>
  <c r="CV54" i="6"/>
  <c r="CW54" i="6"/>
  <c r="CX54" i="6"/>
  <c r="CY54" i="6"/>
  <c r="CR55" i="6"/>
  <c r="CS55" i="6"/>
  <c r="CT55" i="6"/>
  <c r="CU55" i="6"/>
  <c r="CV55" i="6"/>
  <c r="CW55" i="6"/>
  <c r="CX55" i="6"/>
  <c r="CY55" i="6"/>
  <c r="CR56" i="6"/>
  <c r="CS56" i="6"/>
  <c r="CT56" i="6"/>
  <c r="CU56" i="6"/>
  <c r="CV56" i="6"/>
  <c r="CW56" i="6"/>
  <c r="CX56" i="6"/>
  <c r="CY56" i="6"/>
  <c r="CR57" i="6"/>
  <c r="CS57" i="6"/>
  <c r="CT57" i="6"/>
  <c r="CU57" i="6"/>
  <c r="CV57" i="6"/>
  <c r="CW57" i="6"/>
  <c r="CX57" i="6"/>
  <c r="CY57" i="6"/>
  <c r="CR58" i="6"/>
  <c r="CS58" i="6"/>
  <c r="CT58" i="6"/>
  <c r="CU58" i="6"/>
  <c r="CV58" i="6"/>
  <c r="CW58" i="6"/>
  <c r="CX58" i="6"/>
  <c r="CY58" i="6"/>
  <c r="CR59" i="6"/>
  <c r="CS59" i="6"/>
  <c r="CT59" i="6"/>
  <c r="CU59" i="6"/>
  <c r="CV59" i="6"/>
  <c r="CW59" i="6"/>
  <c r="CX59" i="6"/>
  <c r="CY59" i="6"/>
  <c r="CR60" i="6"/>
  <c r="CS60" i="6"/>
  <c r="CT60" i="6"/>
  <c r="CU60" i="6"/>
  <c r="CV60" i="6"/>
  <c r="CW60" i="6"/>
  <c r="CX60" i="6"/>
  <c r="CY60" i="6"/>
  <c r="CR61" i="6"/>
  <c r="CS61" i="6"/>
  <c r="CT61" i="6"/>
  <c r="CU61" i="6"/>
  <c r="CV61" i="6"/>
  <c r="CW61" i="6"/>
  <c r="CX61" i="6"/>
  <c r="CY61" i="6"/>
  <c r="CR62" i="6"/>
  <c r="CS62" i="6"/>
  <c r="CT62" i="6"/>
  <c r="CU62" i="6"/>
  <c r="CV62" i="6"/>
  <c r="CW62" i="6"/>
  <c r="CX62" i="6"/>
  <c r="CY62" i="6"/>
  <c r="CR63" i="6"/>
  <c r="CS63" i="6"/>
  <c r="CT63" i="6"/>
  <c r="CU63" i="6"/>
  <c r="CV63" i="6"/>
  <c r="CW63" i="6"/>
  <c r="CX63" i="6"/>
  <c r="CY63" i="6"/>
  <c r="CR64" i="6"/>
  <c r="CS64" i="6"/>
  <c r="CT64" i="6"/>
  <c r="CU64" i="6"/>
  <c r="CV64" i="6"/>
  <c r="CW64" i="6"/>
  <c r="CX64" i="6"/>
  <c r="CY64" i="6"/>
  <c r="CR65" i="6"/>
  <c r="CS65" i="6"/>
  <c r="CT65" i="6"/>
  <c r="CU65" i="6"/>
  <c r="CV65" i="6"/>
  <c r="CW65" i="6"/>
  <c r="CX65" i="6"/>
  <c r="CY65" i="6"/>
  <c r="CR66" i="6"/>
  <c r="CS66" i="6"/>
  <c r="CT66" i="6"/>
  <c r="CU66" i="6"/>
  <c r="CV66" i="6"/>
  <c r="CW66" i="6"/>
  <c r="CX66" i="6"/>
  <c r="CY66" i="6"/>
  <c r="CR67" i="6"/>
  <c r="CS67" i="6"/>
  <c r="CT67" i="6"/>
  <c r="CU67" i="6"/>
  <c r="CV67" i="6"/>
  <c r="CW67" i="6"/>
  <c r="CX67" i="6"/>
  <c r="CY67" i="6"/>
  <c r="CR68" i="6"/>
  <c r="CS68" i="6"/>
  <c r="CT68" i="6"/>
  <c r="CU68" i="6"/>
  <c r="CV68" i="6"/>
  <c r="CW68" i="6"/>
  <c r="CX68" i="6"/>
  <c r="CY68" i="6"/>
  <c r="CR69" i="6"/>
  <c r="CS69" i="6"/>
  <c r="CT69" i="6"/>
  <c r="CU69" i="6"/>
  <c r="CV69" i="6"/>
  <c r="CW69" i="6"/>
  <c r="CX69" i="6"/>
  <c r="CY69" i="6"/>
  <c r="CR70" i="6"/>
  <c r="CS70" i="6"/>
  <c r="CT70" i="6"/>
  <c r="CU70" i="6"/>
  <c r="CV70" i="6"/>
  <c r="CW70" i="6"/>
  <c r="CX70" i="6"/>
  <c r="CY70" i="6"/>
  <c r="CR71" i="6"/>
  <c r="CS71" i="6"/>
  <c r="CT71" i="6"/>
  <c r="CU71" i="6"/>
  <c r="CV71" i="6"/>
  <c r="CW71" i="6"/>
  <c r="CX71" i="6"/>
  <c r="CY71" i="6"/>
  <c r="CR72" i="6"/>
  <c r="CS72" i="6"/>
  <c r="CT72" i="6"/>
  <c r="CU72" i="6"/>
  <c r="CV72" i="6"/>
  <c r="CW72" i="6"/>
  <c r="CX72" i="6"/>
  <c r="CY72" i="6"/>
  <c r="CR73" i="6"/>
  <c r="CS73" i="6"/>
  <c r="CT73" i="6"/>
  <c r="CU73" i="6"/>
  <c r="CV73" i="6"/>
  <c r="CW73" i="6"/>
  <c r="CX73" i="6"/>
  <c r="CY73" i="6"/>
  <c r="CR74" i="6"/>
  <c r="CS74" i="6"/>
  <c r="CT74" i="6"/>
  <c r="CU74" i="6"/>
  <c r="CV74" i="6"/>
  <c r="CW74" i="6"/>
  <c r="CX74" i="6"/>
  <c r="CY74" i="6"/>
  <c r="CR75" i="6"/>
  <c r="CS75" i="6"/>
  <c r="CT75" i="6"/>
  <c r="CU75" i="6"/>
  <c r="CV75" i="6"/>
  <c r="CW75" i="6"/>
  <c r="CX75" i="6"/>
  <c r="CY75" i="6"/>
  <c r="CR76" i="6"/>
  <c r="CS76" i="6"/>
  <c r="CT76" i="6"/>
  <c r="CU76" i="6"/>
  <c r="CV76" i="6"/>
  <c r="CW76" i="6"/>
  <c r="CX76" i="6"/>
  <c r="CY76" i="6"/>
  <c r="CR77" i="6"/>
  <c r="CS77" i="6"/>
  <c r="CT77" i="6"/>
  <c r="CU77" i="6"/>
  <c r="CV77" i="6"/>
  <c r="CW77" i="6"/>
  <c r="CX77" i="6"/>
  <c r="CY77" i="6"/>
  <c r="CR78" i="6"/>
  <c r="CS78" i="6"/>
  <c r="CT78" i="6"/>
  <c r="CU78" i="6"/>
  <c r="CV78" i="6"/>
  <c r="CW78" i="6"/>
  <c r="CX78" i="6"/>
  <c r="CY78" i="6"/>
  <c r="CR79" i="6"/>
  <c r="CS79" i="6"/>
  <c r="CT79" i="6"/>
  <c r="CU79" i="6"/>
  <c r="CV79" i="6"/>
  <c r="CW79" i="6"/>
  <c r="CX79" i="6"/>
  <c r="CY79" i="6"/>
  <c r="CR80" i="6"/>
  <c r="CS80" i="6"/>
  <c r="CT80" i="6"/>
  <c r="CU80" i="6"/>
  <c r="CV80" i="6"/>
  <c r="CW80" i="6"/>
  <c r="CX80" i="6"/>
  <c r="CY80" i="6"/>
  <c r="CR81" i="6"/>
  <c r="CS81" i="6"/>
  <c r="CT81" i="6"/>
  <c r="CU81" i="6"/>
  <c r="CV81" i="6"/>
  <c r="CW81" i="6"/>
  <c r="CX81" i="6"/>
  <c r="CY81" i="6"/>
  <c r="CR82" i="6"/>
  <c r="CS82" i="6"/>
  <c r="CT82" i="6"/>
  <c r="CU82" i="6"/>
  <c r="CV82" i="6"/>
  <c r="CW82" i="6"/>
  <c r="CX82" i="6"/>
  <c r="CY82" i="6"/>
  <c r="CR83" i="6"/>
  <c r="CS83" i="6"/>
  <c r="CT83" i="6"/>
  <c r="CU83" i="6"/>
  <c r="CV83" i="6"/>
  <c r="CW83" i="6"/>
  <c r="CX83" i="6"/>
  <c r="CY83" i="6"/>
  <c r="CR84" i="6"/>
  <c r="CS84" i="6"/>
  <c r="CT84" i="6"/>
  <c r="CU84" i="6"/>
  <c r="CV84" i="6"/>
  <c r="CW84" i="6"/>
  <c r="CX84" i="6"/>
  <c r="CY84" i="6"/>
  <c r="CR85" i="6"/>
  <c r="CS85" i="6"/>
  <c r="CT85" i="6"/>
  <c r="CU85" i="6"/>
  <c r="CV85" i="6"/>
  <c r="CW85" i="6"/>
  <c r="CX85" i="6"/>
  <c r="CY85" i="6"/>
  <c r="CR86" i="6"/>
  <c r="CS86" i="6"/>
  <c r="CT86" i="6"/>
  <c r="CU86" i="6"/>
  <c r="CV86" i="6"/>
  <c r="CW86" i="6"/>
  <c r="CX86" i="6"/>
  <c r="CY86" i="6"/>
  <c r="CR87" i="6"/>
  <c r="CS87" i="6"/>
  <c r="CT87" i="6"/>
  <c r="CU87" i="6"/>
  <c r="CV87" i="6"/>
  <c r="CW87" i="6"/>
  <c r="CX87" i="6"/>
  <c r="CY87" i="6"/>
  <c r="CR88" i="6"/>
  <c r="CS88" i="6"/>
  <c r="CT88" i="6"/>
  <c r="CU88" i="6"/>
  <c r="CV88" i="6"/>
  <c r="CW88" i="6"/>
  <c r="CX88" i="6"/>
  <c r="CY88" i="6"/>
  <c r="CR89" i="6"/>
  <c r="CS89" i="6"/>
  <c r="CT89" i="6"/>
  <c r="CU89" i="6"/>
  <c r="CV89" i="6"/>
  <c r="CW89" i="6"/>
  <c r="CX89" i="6"/>
  <c r="CY89" i="6"/>
  <c r="CR90" i="6"/>
  <c r="CS90" i="6"/>
  <c r="CT90" i="6"/>
  <c r="CU90" i="6"/>
  <c r="CV90" i="6"/>
  <c r="CW90" i="6"/>
  <c r="CX90" i="6"/>
  <c r="CY90" i="6"/>
  <c r="CR91" i="6"/>
  <c r="CS91" i="6"/>
  <c r="CT91" i="6"/>
  <c r="CU91" i="6"/>
  <c r="CV91" i="6"/>
  <c r="CW91" i="6"/>
  <c r="CX91" i="6"/>
  <c r="CY91" i="6"/>
  <c r="CR92" i="6"/>
  <c r="CS92" i="6"/>
  <c r="CT92" i="6"/>
  <c r="CU92" i="6"/>
  <c r="CV92" i="6"/>
  <c r="CW92" i="6"/>
  <c r="CX92" i="6"/>
  <c r="CY92" i="6"/>
  <c r="CR93" i="6"/>
  <c r="CS93" i="6"/>
  <c r="CT93" i="6"/>
  <c r="CU93" i="6"/>
  <c r="CV93" i="6"/>
  <c r="CW93" i="6"/>
  <c r="CX93" i="6"/>
  <c r="CY93" i="6"/>
  <c r="CR94" i="6"/>
  <c r="CS94" i="6"/>
  <c r="CT94" i="6"/>
  <c r="CU94" i="6"/>
  <c r="CV94" i="6"/>
  <c r="CW94" i="6"/>
  <c r="CX94" i="6"/>
  <c r="CY94" i="6"/>
  <c r="CR95" i="6"/>
  <c r="CS95" i="6"/>
  <c r="CT95" i="6"/>
  <c r="CU95" i="6"/>
  <c r="CV95" i="6"/>
  <c r="CW95" i="6"/>
  <c r="CX95" i="6"/>
  <c r="CY95" i="6"/>
  <c r="CR96" i="6"/>
  <c r="CS96" i="6"/>
  <c r="CT96" i="6"/>
  <c r="CU96" i="6"/>
  <c r="CV96" i="6"/>
  <c r="CW96" i="6"/>
  <c r="CX96" i="6"/>
  <c r="CY96" i="6"/>
  <c r="CR97" i="6"/>
  <c r="CS97" i="6"/>
  <c r="CT97" i="6"/>
  <c r="CU97" i="6"/>
  <c r="CV97" i="6"/>
  <c r="CW97" i="6"/>
  <c r="CX97" i="6"/>
  <c r="CY97" i="6"/>
  <c r="CR98" i="6"/>
  <c r="CS98" i="6"/>
  <c r="CT98" i="6"/>
  <c r="CU98" i="6"/>
  <c r="CV98" i="6"/>
  <c r="CW98" i="6"/>
  <c r="CX98" i="6"/>
  <c r="CY98" i="6"/>
  <c r="CR99" i="6"/>
  <c r="CS99" i="6"/>
  <c r="CT99" i="6"/>
  <c r="CU99" i="6"/>
  <c r="CV99" i="6"/>
  <c r="CW99" i="6"/>
  <c r="CX99" i="6"/>
  <c r="CY99" i="6"/>
  <c r="CR100" i="6"/>
  <c r="CS100" i="6"/>
  <c r="CT100" i="6"/>
  <c r="CU100" i="6"/>
  <c r="CV100" i="6"/>
  <c r="CW100" i="6"/>
  <c r="CX100" i="6"/>
  <c r="CY100" i="6"/>
  <c r="CR101" i="6"/>
  <c r="CS101" i="6"/>
  <c r="CT101" i="6"/>
  <c r="CU101" i="6"/>
  <c r="CV101" i="6"/>
  <c r="CW101" i="6"/>
  <c r="CX101" i="6"/>
  <c r="CY101" i="6"/>
  <c r="CR102" i="6"/>
  <c r="CS102" i="6"/>
  <c r="CT102" i="6"/>
  <c r="CU102" i="6"/>
  <c r="CV102" i="6"/>
  <c r="CW102" i="6"/>
  <c r="CX102" i="6"/>
  <c r="CY102" i="6"/>
  <c r="CR103" i="6"/>
  <c r="CS103" i="6"/>
  <c r="CT103" i="6"/>
  <c r="CU103" i="6"/>
  <c r="CV103" i="6"/>
  <c r="CW103" i="6"/>
  <c r="CX103" i="6"/>
  <c r="CY103" i="6"/>
  <c r="CR104" i="6"/>
  <c r="CS104" i="6"/>
  <c r="CT104" i="6"/>
  <c r="CU104" i="6"/>
  <c r="CV104" i="6"/>
  <c r="CW104" i="6"/>
  <c r="CX104" i="6"/>
  <c r="CY104" i="6"/>
  <c r="CR105" i="6"/>
  <c r="CS105" i="6"/>
  <c r="CT105" i="6"/>
  <c r="CU105" i="6"/>
  <c r="CV105" i="6"/>
  <c r="CW105" i="6"/>
  <c r="CX105" i="6"/>
  <c r="CY105" i="6"/>
  <c r="CR106" i="6"/>
  <c r="CS106" i="6"/>
  <c r="CT106" i="6"/>
  <c r="CU106" i="6"/>
  <c r="CV106" i="6"/>
  <c r="CW106" i="6"/>
  <c r="CX106" i="6"/>
  <c r="CY106" i="6"/>
  <c r="CR107" i="6"/>
  <c r="CS107" i="6"/>
  <c r="CT107" i="6"/>
  <c r="CU107" i="6"/>
  <c r="CV107" i="6"/>
  <c r="CW107" i="6"/>
  <c r="CX107" i="6"/>
  <c r="CY107" i="6"/>
  <c r="CR108" i="6"/>
  <c r="CS108" i="6"/>
  <c r="CT108" i="6"/>
  <c r="CU108" i="6"/>
  <c r="CV108" i="6"/>
  <c r="CW108" i="6"/>
  <c r="CX108" i="6"/>
  <c r="CY108" i="6"/>
  <c r="CR109" i="6"/>
  <c r="CS109" i="6"/>
  <c r="CT109" i="6"/>
  <c r="CU109" i="6"/>
  <c r="CV109" i="6"/>
  <c r="CW109" i="6"/>
  <c r="CX109" i="6"/>
  <c r="CY109" i="6"/>
  <c r="CR110" i="6"/>
  <c r="CS110" i="6"/>
  <c r="CT110" i="6"/>
  <c r="CU110" i="6"/>
  <c r="CV110" i="6"/>
  <c r="CW110" i="6"/>
  <c r="CX110" i="6"/>
  <c r="CY110" i="6"/>
  <c r="CR111" i="6"/>
  <c r="CS111" i="6"/>
  <c r="CT111" i="6"/>
  <c r="CU111" i="6"/>
  <c r="CV111" i="6"/>
  <c r="CW111" i="6"/>
  <c r="CX111" i="6"/>
  <c r="CY111" i="6"/>
  <c r="CR112" i="6"/>
  <c r="CS112" i="6"/>
  <c r="CT112" i="6"/>
  <c r="CU112" i="6"/>
  <c r="CV112" i="6"/>
  <c r="CW112" i="6"/>
  <c r="CX112" i="6"/>
  <c r="CY112" i="6"/>
  <c r="CR113" i="6"/>
  <c r="CS113" i="6"/>
  <c r="CT113" i="6"/>
  <c r="CU113" i="6"/>
  <c r="CV113" i="6"/>
  <c r="CW113" i="6"/>
  <c r="CX113" i="6"/>
  <c r="CY113" i="6"/>
  <c r="CR114" i="6"/>
  <c r="CS114" i="6"/>
  <c r="CT114" i="6"/>
  <c r="CU114" i="6"/>
  <c r="CV114" i="6"/>
  <c r="CW114" i="6"/>
  <c r="CX114" i="6"/>
  <c r="CY114" i="6"/>
  <c r="CR115" i="6"/>
  <c r="CS115" i="6"/>
  <c r="CT115" i="6"/>
  <c r="CU115" i="6"/>
  <c r="CV115" i="6"/>
  <c r="CW115" i="6"/>
  <c r="CX115" i="6"/>
  <c r="CY115" i="6"/>
  <c r="CR116" i="6"/>
  <c r="CS116" i="6"/>
  <c r="CT116" i="6"/>
  <c r="CU116" i="6"/>
  <c r="CV116" i="6"/>
  <c r="CW116" i="6"/>
  <c r="CX116" i="6"/>
  <c r="CY116" i="6"/>
  <c r="CR117" i="6"/>
  <c r="CS117" i="6"/>
  <c r="CT117" i="6"/>
  <c r="CU117" i="6"/>
  <c r="CV117" i="6"/>
  <c r="CW117" i="6"/>
  <c r="CX117" i="6"/>
  <c r="CY117" i="6"/>
  <c r="CR118" i="6"/>
  <c r="CS118" i="6"/>
  <c r="CT118" i="6"/>
  <c r="CU118" i="6"/>
  <c r="CV118" i="6"/>
  <c r="CW118" i="6"/>
  <c r="CX118" i="6"/>
  <c r="CY118" i="6"/>
  <c r="CR119" i="6"/>
  <c r="CS119" i="6"/>
  <c r="CT119" i="6"/>
  <c r="CU119" i="6"/>
  <c r="CV119" i="6"/>
  <c r="CW119" i="6"/>
  <c r="CX119" i="6"/>
  <c r="CY119" i="6"/>
  <c r="CR120" i="6"/>
  <c r="CS120" i="6"/>
  <c r="CT120" i="6"/>
  <c r="CU120" i="6"/>
  <c r="CV120" i="6"/>
  <c r="CW120" i="6"/>
  <c r="CX120" i="6"/>
  <c r="CY120" i="6"/>
  <c r="CR121" i="6"/>
  <c r="CS121" i="6"/>
  <c r="CT121" i="6"/>
  <c r="CU121" i="6"/>
  <c r="CV121" i="6"/>
  <c r="CW121" i="6"/>
  <c r="CX121" i="6"/>
  <c r="CY121" i="6"/>
  <c r="CR122" i="6"/>
  <c r="CS122" i="6"/>
  <c r="CT122" i="6"/>
  <c r="CU122" i="6"/>
  <c r="CV122" i="6"/>
  <c r="CW122" i="6"/>
  <c r="CX122" i="6"/>
  <c r="CY122" i="6"/>
  <c r="CR123" i="6"/>
  <c r="CS123" i="6"/>
  <c r="CT123" i="6"/>
  <c r="CU123" i="6"/>
  <c r="CV123" i="6"/>
  <c r="CW123" i="6"/>
  <c r="CX123" i="6"/>
  <c r="CY123" i="6"/>
  <c r="CR124" i="6"/>
  <c r="CS124" i="6"/>
  <c r="CT124" i="6"/>
  <c r="CU124" i="6"/>
  <c r="CV124" i="6"/>
  <c r="CW124" i="6"/>
  <c r="CX124" i="6"/>
  <c r="CY124" i="6"/>
  <c r="CR125" i="6"/>
  <c r="CS125" i="6"/>
  <c r="CT125" i="6"/>
  <c r="CU125" i="6"/>
  <c r="CV125" i="6"/>
  <c r="CW125" i="6"/>
  <c r="CX125" i="6"/>
  <c r="CY125" i="6"/>
  <c r="CR126" i="6"/>
  <c r="CS126" i="6"/>
  <c r="CT126" i="6"/>
  <c r="CU126" i="6"/>
  <c r="CV126" i="6"/>
  <c r="CW126" i="6"/>
  <c r="CX126" i="6"/>
  <c r="CY126" i="6"/>
  <c r="CR127" i="6"/>
  <c r="CS127" i="6"/>
  <c r="CT127" i="6"/>
  <c r="CU127" i="6"/>
  <c r="CV127" i="6"/>
  <c r="CW127" i="6"/>
  <c r="CX127" i="6"/>
  <c r="CY127" i="6"/>
  <c r="CR128" i="6"/>
  <c r="CS128" i="6"/>
  <c r="CT128" i="6"/>
  <c r="CU128" i="6"/>
  <c r="CV128" i="6"/>
  <c r="CW128" i="6"/>
  <c r="CX128" i="6"/>
  <c r="CY128" i="6"/>
  <c r="CR129" i="6"/>
  <c r="CS129" i="6"/>
  <c r="CT129" i="6"/>
  <c r="CU129" i="6"/>
  <c r="CV129" i="6"/>
  <c r="CW129" i="6"/>
  <c r="CX129" i="6"/>
  <c r="CY129" i="6"/>
  <c r="CR130" i="6"/>
  <c r="CS130" i="6"/>
  <c r="CT130" i="6"/>
  <c r="CU130" i="6"/>
  <c r="CV130" i="6"/>
  <c r="CW130" i="6"/>
  <c r="CX130" i="6"/>
  <c r="CY130" i="6"/>
  <c r="CR131" i="6"/>
  <c r="CS131" i="6"/>
  <c r="CT131" i="6"/>
  <c r="CU131" i="6"/>
  <c r="CV131" i="6"/>
  <c r="CW131" i="6"/>
  <c r="CX131" i="6"/>
  <c r="CY131" i="6"/>
  <c r="CR132" i="6"/>
  <c r="CS132" i="6"/>
  <c r="CT132" i="6"/>
  <c r="CU132" i="6"/>
  <c r="CV132" i="6"/>
  <c r="CW132" i="6"/>
  <c r="CX132" i="6"/>
  <c r="CY132" i="6"/>
  <c r="CR133" i="6"/>
  <c r="CS133" i="6"/>
  <c r="CT133" i="6"/>
  <c r="CU133" i="6"/>
  <c r="CV133" i="6"/>
  <c r="CW133" i="6"/>
  <c r="CX133" i="6"/>
  <c r="CY133" i="6"/>
  <c r="CR134" i="6"/>
  <c r="CS134" i="6"/>
  <c r="CT134" i="6"/>
  <c r="CU134" i="6"/>
  <c r="CV134" i="6"/>
  <c r="CW134" i="6"/>
  <c r="CX134" i="6"/>
  <c r="CY134" i="6"/>
  <c r="CR135" i="6"/>
  <c r="CS135" i="6"/>
  <c r="CT135" i="6"/>
  <c r="CU135" i="6"/>
  <c r="CV135" i="6"/>
  <c r="CW135" i="6"/>
  <c r="CX135" i="6"/>
  <c r="CY135" i="6"/>
  <c r="CR136" i="6"/>
  <c r="CS136" i="6"/>
  <c r="CT136" i="6"/>
  <c r="CU136" i="6"/>
  <c r="CV136" i="6"/>
  <c r="CW136" i="6"/>
  <c r="CX136" i="6"/>
  <c r="CY136" i="6"/>
  <c r="CR137" i="6"/>
  <c r="CS137" i="6"/>
  <c r="CT137" i="6"/>
  <c r="CU137" i="6"/>
  <c r="CV137" i="6"/>
  <c r="CW137" i="6"/>
  <c r="CX137" i="6"/>
  <c r="CY137" i="6"/>
  <c r="CR138" i="6"/>
  <c r="CS138" i="6"/>
  <c r="CT138" i="6"/>
  <c r="CU138" i="6"/>
  <c r="CV138" i="6"/>
  <c r="CW138" i="6"/>
  <c r="CX138" i="6"/>
  <c r="CY138" i="6"/>
  <c r="CR139" i="6"/>
  <c r="CS139" i="6"/>
  <c r="CT139" i="6"/>
  <c r="CU139" i="6"/>
  <c r="CV139" i="6"/>
  <c r="CW139" i="6"/>
  <c r="CX139" i="6"/>
  <c r="CY139" i="6"/>
  <c r="CR140" i="6"/>
  <c r="CS140" i="6"/>
  <c r="CT140" i="6"/>
  <c r="CU140" i="6"/>
  <c r="CV140" i="6"/>
  <c r="CW140" i="6"/>
  <c r="CX140" i="6"/>
  <c r="CY140" i="6"/>
  <c r="CR141" i="6"/>
  <c r="CS141" i="6"/>
  <c r="CT141" i="6"/>
  <c r="CU141" i="6"/>
  <c r="CV141" i="6"/>
  <c r="CW141" i="6"/>
  <c r="CX141" i="6"/>
  <c r="CY141" i="6"/>
  <c r="CR142" i="6"/>
  <c r="CS142" i="6"/>
  <c r="CT142" i="6"/>
  <c r="CU142" i="6"/>
  <c r="CV142" i="6"/>
  <c r="CW142" i="6"/>
  <c r="CX142" i="6"/>
  <c r="CY142" i="6"/>
  <c r="CR143" i="6"/>
  <c r="CS143" i="6"/>
  <c r="CT143" i="6"/>
  <c r="CU143" i="6"/>
  <c r="CV143" i="6"/>
  <c r="CW143" i="6"/>
  <c r="CX143" i="6"/>
  <c r="CY143" i="6"/>
  <c r="CR144" i="6"/>
  <c r="CS144" i="6"/>
  <c r="CT144" i="6"/>
  <c r="CZ144" i="6" s="1"/>
  <c r="CU144" i="6"/>
  <c r="CV144" i="6"/>
  <c r="CW144" i="6"/>
  <c r="CX144" i="6"/>
  <c r="CY144" i="6"/>
  <c r="CR145" i="6"/>
  <c r="CS145" i="6"/>
  <c r="CT145" i="6"/>
  <c r="CU145" i="6"/>
  <c r="CV145" i="6"/>
  <c r="CW145" i="6"/>
  <c r="CX145" i="6"/>
  <c r="CY145" i="6"/>
  <c r="CS4" i="6"/>
  <c r="CT4" i="6"/>
  <c r="CU4" i="6"/>
  <c r="CV4" i="6"/>
  <c r="CW4" i="6"/>
  <c r="CX4" i="6"/>
  <c r="CY4" i="6"/>
  <c r="CR4" i="6"/>
  <c r="CG5" i="6"/>
  <c r="CH5" i="6"/>
  <c r="CI5" i="6"/>
  <c r="CJ5" i="6"/>
  <c r="CK5" i="6"/>
  <c r="CL5" i="6"/>
  <c r="CM5" i="6"/>
  <c r="CN5" i="6"/>
  <c r="CO5" i="6"/>
  <c r="CG6" i="6"/>
  <c r="CH6" i="6"/>
  <c r="CI6" i="6"/>
  <c r="CJ6" i="6"/>
  <c r="CK6" i="6"/>
  <c r="CL6" i="6"/>
  <c r="CM6" i="6"/>
  <c r="CN6" i="6"/>
  <c r="CO6" i="6"/>
  <c r="CG7" i="6"/>
  <c r="CH7" i="6"/>
  <c r="CI7" i="6"/>
  <c r="CJ7" i="6"/>
  <c r="CK7" i="6"/>
  <c r="CL7" i="6"/>
  <c r="CM7" i="6"/>
  <c r="CN7" i="6"/>
  <c r="CO7" i="6"/>
  <c r="CG8" i="6"/>
  <c r="CH8" i="6"/>
  <c r="CI8" i="6"/>
  <c r="CJ8" i="6"/>
  <c r="CK8" i="6"/>
  <c r="CL8" i="6"/>
  <c r="CM8" i="6"/>
  <c r="CN8" i="6"/>
  <c r="CO8" i="6"/>
  <c r="CG9" i="6"/>
  <c r="CH9" i="6"/>
  <c r="CI9" i="6"/>
  <c r="CJ9" i="6"/>
  <c r="CK9" i="6"/>
  <c r="CL9" i="6"/>
  <c r="CM9" i="6"/>
  <c r="CN9" i="6"/>
  <c r="CO9" i="6"/>
  <c r="CG10" i="6"/>
  <c r="CH10" i="6"/>
  <c r="CI10" i="6"/>
  <c r="CJ10" i="6"/>
  <c r="CK10" i="6"/>
  <c r="CL10" i="6"/>
  <c r="CM10" i="6"/>
  <c r="CN10" i="6"/>
  <c r="CO10" i="6"/>
  <c r="CG11" i="6"/>
  <c r="CH11" i="6"/>
  <c r="CI11" i="6"/>
  <c r="CJ11" i="6"/>
  <c r="CK11" i="6"/>
  <c r="CL11" i="6"/>
  <c r="CM11" i="6"/>
  <c r="CN11" i="6"/>
  <c r="CO11" i="6"/>
  <c r="CG12" i="6"/>
  <c r="CH12" i="6"/>
  <c r="CI12" i="6"/>
  <c r="CJ12" i="6"/>
  <c r="CK12" i="6"/>
  <c r="CL12" i="6"/>
  <c r="CM12" i="6"/>
  <c r="CN12" i="6"/>
  <c r="CO12" i="6"/>
  <c r="CG13" i="6"/>
  <c r="CH13" i="6"/>
  <c r="CI13" i="6"/>
  <c r="CJ13" i="6"/>
  <c r="CK13" i="6"/>
  <c r="CL13" i="6"/>
  <c r="CM13" i="6"/>
  <c r="CN13" i="6"/>
  <c r="CO13" i="6"/>
  <c r="CG14" i="6"/>
  <c r="CH14" i="6"/>
  <c r="CI14" i="6"/>
  <c r="CJ14" i="6"/>
  <c r="CK14" i="6"/>
  <c r="CL14" i="6"/>
  <c r="CM14" i="6"/>
  <c r="CN14" i="6"/>
  <c r="CO14" i="6"/>
  <c r="CG15" i="6"/>
  <c r="CH15" i="6"/>
  <c r="CI15" i="6"/>
  <c r="CJ15" i="6"/>
  <c r="CK15" i="6"/>
  <c r="CL15" i="6"/>
  <c r="CM15" i="6"/>
  <c r="CN15" i="6"/>
  <c r="CO15" i="6"/>
  <c r="CG16" i="6"/>
  <c r="CH16" i="6"/>
  <c r="CI16" i="6"/>
  <c r="CJ16" i="6"/>
  <c r="CK16" i="6"/>
  <c r="CL16" i="6"/>
  <c r="CM16" i="6"/>
  <c r="CN16" i="6"/>
  <c r="CO16" i="6"/>
  <c r="CG17" i="6"/>
  <c r="CH17" i="6"/>
  <c r="CI17" i="6"/>
  <c r="CJ17" i="6"/>
  <c r="CK17" i="6"/>
  <c r="CL17" i="6"/>
  <c r="CM17" i="6"/>
  <c r="CN17" i="6"/>
  <c r="CO17" i="6"/>
  <c r="CG18" i="6"/>
  <c r="CH18" i="6"/>
  <c r="CI18" i="6"/>
  <c r="CJ18" i="6"/>
  <c r="CK18" i="6"/>
  <c r="CL18" i="6"/>
  <c r="CM18" i="6"/>
  <c r="CN18" i="6"/>
  <c r="CO18" i="6"/>
  <c r="CG19" i="6"/>
  <c r="CH19" i="6"/>
  <c r="CI19" i="6"/>
  <c r="CJ19" i="6"/>
  <c r="CK19" i="6"/>
  <c r="CL19" i="6"/>
  <c r="CM19" i="6"/>
  <c r="CN19" i="6"/>
  <c r="CO19" i="6"/>
  <c r="CG20" i="6"/>
  <c r="CH20" i="6"/>
  <c r="CI20" i="6"/>
  <c r="CJ20" i="6"/>
  <c r="CK20" i="6"/>
  <c r="CL20" i="6"/>
  <c r="CM20" i="6"/>
  <c r="CN20" i="6"/>
  <c r="CO20" i="6"/>
  <c r="CG21" i="6"/>
  <c r="CH21" i="6"/>
  <c r="CI21" i="6"/>
  <c r="CJ21" i="6"/>
  <c r="CK21" i="6"/>
  <c r="CL21" i="6"/>
  <c r="CM21" i="6"/>
  <c r="CN21" i="6"/>
  <c r="CO21" i="6"/>
  <c r="CG22" i="6"/>
  <c r="CH22" i="6"/>
  <c r="CI22" i="6"/>
  <c r="CJ22" i="6"/>
  <c r="CK22" i="6"/>
  <c r="CL22" i="6"/>
  <c r="CM22" i="6"/>
  <c r="CN22" i="6"/>
  <c r="CO22" i="6"/>
  <c r="CG23" i="6"/>
  <c r="CH23" i="6"/>
  <c r="CI23" i="6"/>
  <c r="CJ23" i="6"/>
  <c r="CK23" i="6"/>
  <c r="CL23" i="6"/>
  <c r="CM23" i="6"/>
  <c r="CN23" i="6"/>
  <c r="CO23" i="6"/>
  <c r="CG24" i="6"/>
  <c r="CH24" i="6"/>
  <c r="CI24" i="6"/>
  <c r="CJ24" i="6"/>
  <c r="CK24" i="6"/>
  <c r="CL24" i="6"/>
  <c r="CM24" i="6"/>
  <c r="CN24" i="6"/>
  <c r="CO24" i="6"/>
  <c r="CG25" i="6"/>
  <c r="CH25" i="6"/>
  <c r="CI25" i="6"/>
  <c r="CJ25" i="6"/>
  <c r="CK25" i="6"/>
  <c r="CL25" i="6"/>
  <c r="CM25" i="6"/>
  <c r="CN25" i="6"/>
  <c r="CO25" i="6"/>
  <c r="CG26" i="6"/>
  <c r="CH26" i="6"/>
  <c r="CI26" i="6"/>
  <c r="CJ26" i="6"/>
  <c r="CK26" i="6"/>
  <c r="CL26" i="6"/>
  <c r="CM26" i="6"/>
  <c r="CN26" i="6"/>
  <c r="CO26" i="6"/>
  <c r="CG27" i="6"/>
  <c r="CH27" i="6"/>
  <c r="CI27" i="6"/>
  <c r="CJ27" i="6"/>
  <c r="CK27" i="6"/>
  <c r="CL27" i="6"/>
  <c r="CM27" i="6"/>
  <c r="CN27" i="6"/>
  <c r="CO27" i="6"/>
  <c r="CG28" i="6"/>
  <c r="CH28" i="6"/>
  <c r="CI28" i="6"/>
  <c r="CJ28" i="6"/>
  <c r="CK28" i="6"/>
  <c r="CL28" i="6"/>
  <c r="CM28" i="6"/>
  <c r="CN28" i="6"/>
  <c r="CO28" i="6"/>
  <c r="CG29" i="6"/>
  <c r="CH29" i="6"/>
  <c r="CI29" i="6"/>
  <c r="CJ29" i="6"/>
  <c r="CK29" i="6"/>
  <c r="CL29" i="6"/>
  <c r="CM29" i="6"/>
  <c r="CN29" i="6"/>
  <c r="CO29" i="6"/>
  <c r="CG30" i="6"/>
  <c r="CH30" i="6"/>
  <c r="CI30" i="6"/>
  <c r="CJ30" i="6"/>
  <c r="CK30" i="6"/>
  <c r="CL30" i="6"/>
  <c r="CM30" i="6"/>
  <c r="CN30" i="6"/>
  <c r="CO30" i="6"/>
  <c r="CG31" i="6"/>
  <c r="CH31" i="6"/>
  <c r="CI31" i="6"/>
  <c r="CJ31" i="6"/>
  <c r="CK31" i="6"/>
  <c r="CL31" i="6"/>
  <c r="CM31" i="6"/>
  <c r="CN31" i="6"/>
  <c r="CO31" i="6"/>
  <c r="CG32" i="6"/>
  <c r="CH32" i="6"/>
  <c r="CI32" i="6"/>
  <c r="CJ32" i="6"/>
  <c r="CK32" i="6"/>
  <c r="CL32" i="6"/>
  <c r="CM32" i="6"/>
  <c r="CN32" i="6"/>
  <c r="CO32" i="6"/>
  <c r="CG33" i="6"/>
  <c r="CH33" i="6"/>
  <c r="CI33" i="6"/>
  <c r="CJ33" i="6"/>
  <c r="CK33" i="6"/>
  <c r="CL33" i="6"/>
  <c r="CM33" i="6"/>
  <c r="CN33" i="6"/>
  <c r="CO33" i="6"/>
  <c r="CG34" i="6"/>
  <c r="CH34" i="6"/>
  <c r="CI34" i="6"/>
  <c r="CJ34" i="6"/>
  <c r="CK34" i="6"/>
  <c r="CL34" i="6"/>
  <c r="CM34" i="6"/>
  <c r="CN34" i="6"/>
  <c r="CO34" i="6"/>
  <c r="CG35" i="6"/>
  <c r="CH35" i="6"/>
  <c r="CI35" i="6"/>
  <c r="CJ35" i="6"/>
  <c r="CK35" i="6"/>
  <c r="CL35" i="6"/>
  <c r="CM35" i="6"/>
  <c r="CN35" i="6"/>
  <c r="CO35" i="6"/>
  <c r="CG36" i="6"/>
  <c r="CH36" i="6"/>
  <c r="CI36" i="6"/>
  <c r="CJ36" i="6"/>
  <c r="CK36" i="6"/>
  <c r="CL36" i="6"/>
  <c r="CM36" i="6"/>
  <c r="CN36" i="6"/>
  <c r="CO36" i="6"/>
  <c r="CG37" i="6"/>
  <c r="CH37" i="6"/>
  <c r="CI37" i="6"/>
  <c r="CJ37" i="6"/>
  <c r="CK37" i="6"/>
  <c r="CL37" i="6"/>
  <c r="CM37" i="6"/>
  <c r="CN37" i="6"/>
  <c r="CO37" i="6"/>
  <c r="CG38" i="6"/>
  <c r="CH38" i="6"/>
  <c r="CI38" i="6"/>
  <c r="CJ38" i="6"/>
  <c r="CK38" i="6"/>
  <c r="CL38" i="6"/>
  <c r="CM38" i="6"/>
  <c r="CN38" i="6"/>
  <c r="CO38" i="6"/>
  <c r="CG39" i="6"/>
  <c r="CH39" i="6"/>
  <c r="CI39" i="6"/>
  <c r="CJ39" i="6"/>
  <c r="CK39" i="6"/>
  <c r="CL39" i="6"/>
  <c r="CM39" i="6"/>
  <c r="CN39" i="6"/>
  <c r="CO39" i="6"/>
  <c r="CG40" i="6"/>
  <c r="CH40" i="6"/>
  <c r="CI40" i="6"/>
  <c r="CJ40" i="6"/>
  <c r="CK40" i="6"/>
  <c r="CL40" i="6"/>
  <c r="CM40" i="6"/>
  <c r="CN40" i="6"/>
  <c r="CO40" i="6"/>
  <c r="CG41" i="6"/>
  <c r="CH41" i="6"/>
  <c r="CI41" i="6"/>
  <c r="CJ41" i="6"/>
  <c r="CK41" i="6"/>
  <c r="CL41" i="6"/>
  <c r="CM41" i="6"/>
  <c r="CN41" i="6"/>
  <c r="CO41" i="6"/>
  <c r="CG42" i="6"/>
  <c r="CH42" i="6"/>
  <c r="CI42" i="6"/>
  <c r="CJ42" i="6"/>
  <c r="CK42" i="6"/>
  <c r="CL42" i="6"/>
  <c r="CM42" i="6"/>
  <c r="CN42" i="6"/>
  <c r="CO42" i="6"/>
  <c r="CG43" i="6"/>
  <c r="CH43" i="6"/>
  <c r="CI43" i="6"/>
  <c r="CJ43" i="6"/>
  <c r="CK43" i="6"/>
  <c r="CL43" i="6"/>
  <c r="CM43" i="6"/>
  <c r="CN43" i="6"/>
  <c r="CO43" i="6"/>
  <c r="CG44" i="6"/>
  <c r="CH44" i="6"/>
  <c r="CI44" i="6"/>
  <c r="CJ44" i="6"/>
  <c r="CK44" i="6"/>
  <c r="CL44" i="6"/>
  <c r="CM44" i="6"/>
  <c r="CN44" i="6"/>
  <c r="CO44" i="6"/>
  <c r="CG45" i="6"/>
  <c r="CH45" i="6"/>
  <c r="CI45" i="6"/>
  <c r="CJ45" i="6"/>
  <c r="CK45" i="6"/>
  <c r="CL45" i="6"/>
  <c r="CM45" i="6"/>
  <c r="CN45" i="6"/>
  <c r="CO45" i="6"/>
  <c r="CG46" i="6"/>
  <c r="CH46" i="6"/>
  <c r="CI46" i="6"/>
  <c r="CJ46" i="6"/>
  <c r="CK46" i="6"/>
  <c r="CL46" i="6"/>
  <c r="CM46" i="6"/>
  <c r="CN46" i="6"/>
  <c r="CO46" i="6"/>
  <c r="CG47" i="6"/>
  <c r="CH47" i="6"/>
  <c r="CI47" i="6"/>
  <c r="CJ47" i="6"/>
  <c r="CK47" i="6"/>
  <c r="CL47" i="6"/>
  <c r="CM47" i="6"/>
  <c r="CN47" i="6"/>
  <c r="CO47" i="6"/>
  <c r="CG48" i="6"/>
  <c r="CH48" i="6"/>
  <c r="CI48" i="6"/>
  <c r="CJ48" i="6"/>
  <c r="CK48" i="6"/>
  <c r="CL48" i="6"/>
  <c r="CM48" i="6"/>
  <c r="CN48" i="6"/>
  <c r="CO48" i="6"/>
  <c r="CG49" i="6"/>
  <c r="CH49" i="6"/>
  <c r="CI49" i="6"/>
  <c r="CJ49" i="6"/>
  <c r="CK49" i="6"/>
  <c r="CL49" i="6"/>
  <c r="CM49" i="6"/>
  <c r="CN49" i="6"/>
  <c r="CO49" i="6"/>
  <c r="CG50" i="6"/>
  <c r="CH50" i="6"/>
  <c r="CI50" i="6"/>
  <c r="CJ50" i="6"/>
  <c r="CK50" i="6"/>
  <c r="CL50" i="6"/>
  <c r="CM50" i="6"/>
  <c r="CN50" i="6"/>
  <c r="CO50" i="6"/>
  <c r="CG51" i="6"/>
  <c r="CH51" i="6"/>
  <c r="CI51" i="6"/>
  <c r="CJ51" i="6"/>
  <c r="CK51" i="6"/>
  <c r="CL51" i="6"/>
  <c r="CM51" i="6"/>
  <c r="CN51" i="6"/>
  <c r="CO51" i="6"/>
  <c r="CG52" i="6"/>
  <c r="CH52" i="6"/>
  <c r="CI52" i="6"/>
  <c r="CJ52" i="6"/>
  <c r="CK52" i="6"/>
  <c r="CL52" i="6"/>
  <c r="CM52" i="6"/>
  <c r="CN52" i="6"/>
  <c r="CO52" i="6"/>
  <c r="CG53" i="6"/>
  <c r="CH53" i="6"/>
  <c r="CI53" i="6"/>
  <c r="CJ53" i="6"/>
  <c r="CK53" i="6"/>
  <c r="CL53" i="6"/>
  <c r="CM53" i="6"/>
  <c r="CN53" i="6"/>
  <c r="CO53" i="6"/>
  <c r="CG54" i="6"/>
  <c r="CH54" i="6"/>
  <c r="CI54" i="6"/>
  <c r="CJ54" i="6"/>
  <c r="CK54" i="6"/>
  <c r="CL54" i="6"/>
  <c r="CM54" i="6"/>
  <c r="CN54" i="6"/>
  <c r="CO54" i="6"/>
  <c r="CG55" i="6"/>
  <c r="CH55" i="6"/>
  <c r="CI55" i="6"/>
  <c r="CJ55" i="6"/>
  <c r="CK55" i="6"/>
  <c r="CL55" i="6"/>
  <c r="CM55" i="6"/>
  <c r="CN55" i="6"/>
  <c r="CO55" i="6"/>
  <c r="CG56" i="6"/>
  <c r="CH56" i="6"/>
  <c r="CI56" i="6"/>
  <c r="CJ56" i="6"/>
  <c r="CK56" i="6"/>
  <c r="CL56" i="6"/>
  <c r="CM56" i="6"/>
  <c r="CN56" i="6"/>
  <c r="CO56" i="6"/>
  <c r="CG57" i="6"/>
  <c r="CH57" i="6"/>
  <c r="CI57" i="6"/>
  <c r="CJ57" i="6"/>
  <c r="CK57" i="6"/>
  <c r="CL57" i="6"/>
  <c r="CM57" i="6"/>
  <c r="CN57" i="6"/>
  <c r="CO57" i="6"/>
  <c r="CG58" i="6"/>
  <c r="CH58" i="6"/>
  <c r="CI58" i="6"/>
  <c r="CJ58" i="6"/>
  <c r="CK58" i="6"/>
  <c r="CL58" i="6"/>
  <c r="CM58" i="6"/>
  <c r="CN58" i="6"/>
  <c r="CO58" i="6"/>
  <c r="CG59" i="6"/>
  <c r="CH59" i="6"/>
  <c r="CI59" i="6"/>
  <c r="CJ59" i="6"/>
  <c r="CK59" i="6"/>
  <c r="CL59" i="6"/>
  <c r="CM59" i="6"/>
  <c r="CN59" i="6"/>
  <c r="CO59" i="6"/>
  <c r="CG60" i="6"/>
  <c r="CH60" i="6"/>
  <c r="CI60" i="6"/>
  <c r="CJ60" i="6"/>
  <c r="CK60" i="6"/>
  <c r="CL60" i="6"/>
  <c r="CM60" i="6"/>
  <c r="CN60" i="6"/>
  <c r="CO60" i="6"/>
  <c r="CG61" i="6"/>
  <c r="CH61" i="6"/>
  <c r="CI61" i="6"/>
  <c r="CJ61" i="6"/>
  <c r="CK61" i="6"/>
  <c r="CL61" i="6"/>
  <c r="CM61" i="6"/>
  <c r="CN61" i="6"/>
  <c r="CO61" i="6"/>
  <c r="CG62" i="6"/>
  <c r="CH62" i="6"/>
  <c r="CI62" i="6"/>
  <c r="CJ62" i="6"/>
  <c r="CK62" i="6"/>
  <c r="CL62" i="6"/>
  <c r="CM62" i="6"/>
  <c r="CN62" i="6"/>
  <c r="CO62" i="6"/>
  <c r="CG63" i="6"/>
  <c r="CH63" i="6"/>
  <c r="CI63" i="6"/>
  <c r="CJ63" i="6"/>
  <c r="CK63" i="6"/>
  <c r="CL63" i="6"/>
  <c r="CM63" i="6"/>
  <c r="CN63" i="6"/>
  <c r="CO63" i="6"/>
  <c r="CG64" i="6"/>
  <c r="CH64" i="6"/>
  <c r="CI64" i="6"/>
  <c r="CJ64" i="6"/>
  <c r="CK64" i="6"/>
  <c r="CL64" i="6"/>
  <c r="CM64" i="6"/>
  <c r="CN64" i="6"/>
  <c r="CO64" i="6"/>
  <c r="CG65" i="6"/>
  <c r="CH65" i="6"/>
  <c r="CI65" i="6"/>
  <c r="CJ65" i="6"/>
  <c r="CK65" i="6"/>
  <c r="CL65" i="6"/>
  <c r="CM65" i="6"/>
  <c r="CN65" i="6"/>
  <c r="CO65" i="6"/>
  <c r="CG66" i="6"/>
  <c r="CH66" i="6"/>
  <c r="CI66" i="6"/>
  <c r="CJ66" i="6"/>
  <c r="CK66" i="6"/>
  <c r="CL66" i="6"/>
  <c r="CM66" i="6"/>
  <c r="CN66" i="6"/>
  <c r="CO66" i="6"/>
  <c r="CG67" i="6"/>
  <c r="CH67" i="6"/>
  <c r="CI67" i="6"/>
  <c r="CJ67" i="6"/>
  <c r="CK67" i="6"/>
  <c r="CL67" i="6"/>
  <c r="CM67" i="6"/>
  <c r="CN67" i="6"/>
  <c r="CO67" i="6"/>
  <c r="CG68" i="6"/>
  <c r="CH68" i="6"/>
  <c r="CI68" i="6"/>
  <c r="CJ68" i="6"/>
  <c r="CK68" i="6"/>
  <c r="CL68" i="6"/>
  <c r="CM68" i="6"/>
  <c r="CN68" i="6"/>
  <c r="CO68" i="6"/>
  <c r="CG69" i="6"/>
  <c r="CH69" i="6"/>
  <c r="CI69" i="6"/>
  <c r="CJ69" i="6"/>
  <c r="CK69" i="6"/>
  <c r="CL69" i="6"/>
  <c r="CM69" i="6"/>
  <c r="CN69" i="6"/>
  <c r="CO69" i="6"/>
  <c r="CG70" i="6"/>
  <c r="CH70" i="6"/>
  <c r="CI70" i="6"/>
  <c r="CJ70" i="6"/>
  <c r="CK70" i="6"/>
  <c r="CL70" i="6"/>
  <c r="CM70" i="6"/>
  <c r="CN70" i="6"/>
  <c r="CO70" i="6"/>
  <c r="CG71" i="6"/>
  <c r="CH71" i="6"/>
  <c r="CI71" i="6"/>
  <c r="CJ71" i="6"/>
  <c r="CK71" i="6"/>
  <c r="CL71" i="6"/>
  <c r="CM71" i="6"/>
  <c r="CN71" i="6"/>
  <c r="CO71" i="6"/>
  <c r="CG72" i="6"/>
  <c r="CH72" i="6"/>
  <c r="CI72" i="6"/>
  <c r="CJ72" i="6"/>
  <c r="CK72" i="6"/>
  <c r="CL72" i="6"/>
  <c r="CM72" i="6"/>
  <c r="CN72" i="6"/>
  <c r="CO72" i="6"/>
  <c r="CG73" i="6"/>
  <c r="CH73" i="6"/>
  <c r="CI73" i="6"/>
  <c r="CJ73" i="6"/>
  <c r="CK73" i="6"/>
  <c r="CL73" i="6"/>
  <c r="CM73" i="6"/>
  <c r="CN73" i="6"/>
  <c r="CO73" i="6"/>
  <c r="CG74" i="6"/>
  <c r="CH74" i="6"/>
  <c r="CI74" i="6"/>
  <c r="CJ74" i="6"/>
  <c r="CK74" i="6"/>
  <c r="CL74" i="6"/>
  <c r="CM74" i="6"/>
  <c r="CN74" i="6"/>
  <c r="CO74" i="6"/>
  <c r="CG75" i="6"/>
  <c r="CH75" i="6"/>
  <c r="CI75" i="6"/>
  <c r="CJ75" i="6"/>
  <c r="CK75" i="6"/>
  <c r="CL75" i="6"/>
  <c r="CM75" i="6"/>
  <c r="CN75" i="6"/>
  <c r="CO75" i="6"/>
  <c r="CG76" i="6"/>
  <c r="CH76" i="6"/>
  <c r="CI76" i="6"/>
  <c r="CJ76" i="6"/>
  <c r="CK76" i="6"/>
  <c r="CL76" i="6"/>
  <c r="CM76" i="6"/>
  <c r="CN76" i="6"/>
  <c r="CO76" i="6"/>
  <c r="CG77" i="6"/>
  <c r="CH77" i="6"/>
  <c r="CI77" i="6"/>
  <c r="CJ77" i="6"/>
  <c r="CK77" i="6"/>
  <c r="CL77" i="6"/>
  <c r="CM77" i="6"/>
  <c r="CN77" i="6"/>
  <c r="CO77" i="6"/>
  <c r="CG78" i="6"/>
  <c r="CH78" i="6"/>
  <c r="CI78" i="6"/>
  <c r="CJ78" i="6"/>
  <c r="CK78" i="6"/>
  <c r="CL78" i="6"/>
  <c r="CM78" i="6"/>
  <c r="CN78" i="6"/>
  <c r="CO78" i="6"/>
  <c r="CG79" i="6"/>
  <c r="CH79" i="6"/>
  <c r="CI79" i="6"/>
  <c r="CJ79" i="6"/>
  <c r="CK79" i="6"/>
  <c r="CL79" i="6"/>
  <c r="CM79" i="6"/>
  <c r="CN79" i="6"/>
  <c r="CO79" i="6"/>
  <c r="CG80" i="6"/>
  <c r="CH80" i="6"/>
  <c r="CI80" i="6"/>
  <c r="CJ80" i="6"/>
  <c r="CK80" i="6"/>
  <c r="CL80" i="6"/>
  <c r="CM80" i="6"/>
  <c r="CN80" i="6"/>
  <c r="CO80" i="6"/>
  <c r="CG81" i="6"/>
  <c r="CH81" i="6"/>
  <c r="CI81" i="6"/>
  <c r="CJ81" i="6"/>
  <c r="CK81" i="6"/>
  <c r="CL81" i="6"/>
  <c r="CM81" i="6"/>
  <c r="CN81" i="6"/>
  <c r="CO81" i="6"/>
  <c r="CG82" i="6"/>
  <c r="CH82" i="6"/>
  <c r="CI82" i="6"/>
  <c r="CJ82" i="6"/>
  <c r="CK82" i="6"/>
  <c r="CL82" i="6"/>
  <c r="CM82" i="6"/>
  <c r="CN82" i="6"/>
  <c r="CO82" i="6"/>
  <c r="CG83" i="6"/>
  <c r="CH83" i="6"/>
  <c r="CI83" i="6"/>
  <c r="CJ83" i="6"/>
  <c r="CK83" i="6"/>
  <c r="CL83" i="6"/>
  <c r="CM83" i="6"/>
  <c r="CN83" i="6"/>
  <c r="CO83" i="6"/>
  <c r="CG84" i="6"/>
  <c r="CH84" i="6"/>
  <c r="CI84" i="6"/>
  <c r="CJ84" i="6"/>
  <c r="CK84" i="6"/>
  <c r="CL84" i="6"/>
  <c r="CM84" i="6"/>
  <c r="CN84" i="6"/>
  <c r="CO84" i="6"/>
  <c r="CG85" i="6"/>
  <c r="CH85" i="6"/>
  <c r="CI85" i="6"/>
  <c r="CJ85" i="6"/>
  <c r="CK85" i="6"/>
  <c r="CL85" i="6"/>
  <c r="CM85" i="6"/>
  <c r="CN85" i="6"/>
  <c r="CO85" i="6"/>
  <c r="CG86" i="6"/>
  <c r="CH86" i="6"/>
  <c r="CI86" i="6"/>
  <c r="CJ86" i="6"/>
  <c r="CK86" i="6"/>
  <c r="CL86" i="6"/>
  <c r="CM86" i="6"/>
  <c r="CN86" i="6"/>
  <c r="CO86" i="6"/>
  <c r="CG87" i="6"/>
  <c r="CH87" i="6"/>
  <c r="CI87" i="6"/>
  <c r="CJ87" i="6"/>
  <c r="CK87" i="6"/>
  <c r="CL87" i="6"/>
  <c r="CM87" i="6"/>
  <c r="CN87" i="6"/>
  <c r="CO87" i="6"/>
  <c r="CG88" i="6"/>
  <c r="CH88" i="6"/>
  <c r="CI88" i="6"/>
  <c r="CJ88" i="6"/>
  <c r="CK88" i="6"/>
  <c r="CL88" i="6"/>
  <c r="CM88" i="6"/>
  <c r="CN88" i="6"/>
  <c r="CO88" i="6"/>
  <c r="CG89" i="6"/>
  <c r="CH89" i="6"/>
  <c r="CI89" i="6"/>
  <c r="CJ89" i="6"/>
  <c r="CK89" i="6"/>
  <c r="CL89" i="6"/>
  <c r="CM89" i="6"/>
  <c r="CN89" i="6"/>
  <c r="CO89" i="6"/>
  <c r="CG90" i="6"/>
  <c r="CH90" i="6"/>
  <c r="CI90" i="6"/>
  <c r="CJ90" i="6"/>
  <c r="CK90" i="6"/>
  <c r="CL90" i="6"/>
  <c r="CM90" i="6"/>
  <c r="CN90" i="6"/>
  <c r="CO90" i="6"/>
  <c r="CG91" i="6"/>
  <c r="CH91" i="6"/>
  <c r="CI91" i="6"/>
  <c r="CJ91" i="6"/>
  <c r="CK91" i="6"/>
  <c r="CL91" i="6"/>
  <c r="CM91" i="6"/>
  <c r="CN91" i="6"/>
  <c r="CO91" i="6"/>
  <c r="CG92" i="6"/>
  <c r="CH92" i="6"/>
  <c r="CI92" i="6"/>
  <c r="CJ92" i="6"/>
  <c r="CK92" i="6"/>
  <c r="CL92" i="6"/>
  <c r="CM92" i="6"/>
  <c r="CN92" i="6"/>
  <c r="CO92" i="6"/>
  <c r="CG93" i="6"/>
  <c r="CH93" i="6"/>
  <c r="CI93" i="6"/>
  <c r="CJ93" i="6"/>
  <c r="CK93" i="6"/>
  <c r="CL93" i="6"/>
  <c r="CM93" i="6"/>
  <c r="CN93" i="6"/>
  <c r="CO93" i="6"/>
  <c r="CG94" i="6"/>
  <c r="CH94" i="6"/>
  <c r="CI94" i="6"/>
  <c r="CJ94" i="6"/>
  <c r="CK94" i="6"/>
  <c r="CL94" i="6"/>
  <c r="CM94" i="6"/>
  <c r="CN94" i="6"/>
  <c r="CO94" i="6"/>
  <c r="CG95" i="6"/>
  <c r="CH95" i="6"/>
  <c r="CI95" i="6"/>
  <c r="CJ95" i="6"/>
  <c r="CK95" i="6"/>
  <c r="CL95" i="6"/>
  <c r="CM95" i="6"/>
  <c r="CN95" i="6"/>
  <c r="CO95" i="6"/>
  <c r="CG96" i="6"/>
  <c r="CH96" i="6"/>
  <c r="CI96" i="6"/>
  <c r="CJ96" i="6"/>
  <c r="CK96" i="6"/>
  <c r="CL96" i="6"/>
  <c r="CM96" i="6"/>
  <c r="CN96" i="6"/>
  <c r="CO96" i="6"/>
  <c r="CG97" i="6"/>
  <c r="CH97" i="6"/>
  <c r="CI97" i="6"/>
  <c r="CJ97" i="6"/>
  <c r="CK97" i="6"/>
  <c r="CL97" i="6"/>
  <c r="CM97" i="6"/>
  <c r="CN97" i="6"/>
  <c r="CO97" i="6"/>
  <c r="CG98" i="6"/>
  <c r="CH98" i="6"/>
  <c r="CI98" i="6"/>
  <c r="CJ98" i="6"/>
  <c r="CK98" i="6"/>
  <c r="CL98" i="6"/>
  <c r="CM98" i="6"/>
  <c r="CN98" i="6"/>
  <c r="CO98" i="6"/>
  <c r="CG99" i="6"/>
  <c r="CH99" i="6"/>
  <c r="CI99" i="6"/>
  <c r="CJ99" i="6"/>
  <c r="CK99" i="6"/>
  <c r="CL99" i="6"/>
  <c r="CM99" i="6"/>
  <c r="CN99" i="6"/>
  <c r="CO99" i="6"/>
  <c r="CG100" i="6"/>
  <c r="CH100" i="6"/>
  <c r="CI100" i="6"/>
  <c r="CJ100" i="6"/>
  <c r="CK100" i="6"/>
  <c r="CL100" i="6"/>
  <c r="CM100" i="6"/>
  <c r="CN100" i="6"/>
  <c r="CO100" i="6"/>
  <c r="CG101" i="6"/>
  <c r="CH101" i="6"/>
  <c r="CI101" i="6"/>
  <c r="CJ101" i="6"/>
  <c r="CK101" i="6"/>
  <c r="CL101" i="6"/>
  <c r="CM101" i="6"/>
  <c r="CN101" i="6"/>
  <c r="CO101" i="6"/>
  <c r="CG102" i="6"/>
  <c r="CH102" i="6"/>
  <c r="CI102" i="6"/>
  <c r="CJ102" i="6"/>
  <c r="CK102" i="6"/>
  <c r="CL102" i="6"/>
  <c r="CM102" i="6"/>
  <c r="CN102" i="6"/>
  <c r="CO102" i="6"/>
  <c r="CG103" i="6"/>
  <c r="CH103" i="6"/>
  <c r="CI103" i="6"/>
  <c r="CJ103" i="6"/>
  <c r="CK103" i="6"/>
  <c r="CL103" i="6"/>
  <c r="CM103" i="6"/>
  <c r="CN103" i="6"/>
  <c r="CO103" i="6"/>
  <c r="CG104" i="6"/>
  <c r="CH104" i="6"/>
  <c r="CI104" i="6"/>
  <c r="CJ104" i="6"/>
  <c r="CK104" i="6"/>
  <c r="CL104" i="6"/>
  <c r="CM104" i="6"/>
  <c r="CN104" i="6"/>
  <c r="CO104" i="6"/>
  <c r="CG105" i="6"/>
  <c r="CH105" i="6"/>
  <c r="CI105" i="6"/>
  <c r="CJ105" i="6"/>
  <c r="CK105" i="6"/>
  <c r="CL105" i="6"/>
  <c r="CM105" i="6"/>
  <c r="CN105" i="6"/>
  <c r="CO105" i="6"/>
  <c r="CG106" i="6"/>
  <c r="CH106" i="6"/>
  <c r="CI106" i="6"/>
  <c r="CJ106" i="6"/>
  <c r="CK106" i="6"/>
  <c r="CL106" i="6"/>
  <c r="CM106" i="6"/>
  <c r="CN106" i="6"/>
  <c r="CO106" i="6"/>
  <c r="CG107" i="6"/>
  <c r="CH107" i="6"/>
  <c r="CI107" i="6"/>
  <c r="CJ107" i="6"/>
  <c r="CK107" i="6"/>
  <c r="CL107" i="6"/>
  <c r="CM107" i="6"/>
  <c r="CN107" i="6"/>
  <c r="CO107" i="6"/>
  <c r="CG108" i="6"/>
  <c r="CH108" i="6"/>
  <c r="CI108" i="6"/>
  <c r="CJ108" i="6"/>
  <c r="CK108" i="6"/>
  <c r="CL108" i="6"/>
  <c r="CM108" i="6"/>
  <c r="CN108" i="6"/>
  <c r="CO108" i="6"/>
  <c r="CG109" i="6"/>
  <c r="CH109" i="6"/>
  <c r="CI109" i="6"/>
  <c r="CJ109" i="6"/>
  <c r="CK109" i="6"/>
  <c r="CL109" i="6"/>
  <c r="CM109" i="6"/>
  <c r="CN109" i="6"/>
  <c r="CO109" i="6"/>
  <c r="CG110" i="6"/>
  <c r="CH110" i="6"/>
  <c r="CI110" i="6"/>
  <c r="CJ110" i="6"/>
  <c r="CK110" i="6"/>
  <c r="CL110" i="6"/>
  <c r="CM110" i="6"/>
  <c r="CN110" i="6"/>
  <c r="CO110" i="6"/>
  <c r="CG111" i="6"/>
  <c r="CH111" i="6"/>
  <c r="CI111" i="6"/>
  <c r="CJ111" i="6"/>
  <c r="CK111" i="6"/>
  <c r="CL111" i="6"/>
  <c r="CM111" i="6"/>
  <c r="CN111" i="6"/>
  <c r="CO111" i="6"/>
  <c r="CG112" i="6"/>
  <c r="CH112" i="6"/>
  <c r="CI112" i="6"/>
  <c r="CJ112" i="6"/>
  <c r="CK112" i="6"/>
  <c r="CL112" i="6"/>
  <c r="CM112" i="6"/>
  <c r="CN112" i="6"/>
  <c r="CO112" i="6"/>
  <c r="CG113" i="6"/>
  <c r="CH113" i="6"/>
  <c r="CI113" i="6"/>
  <c r="CJ113" i="6"/>
  <c r="CK113" i="6"/>
  <c r="CL113" i="6"/>
  <c r="CM113" i="6"/>
  <c r="CN113" i="6"/>
  <c r="CO113" i="6"/>
  <c r="CG114" i="6"/>
  <c r="CH114" i="6"/>
  <c r="CI114" i="6"/>
  <c r="CJ114" i="6"/>
  <c r="CK114" i="6"/>
  <c r="CL114" i="6"/>
  <c r="CM114" i="6"/>
  <c r="CN114" i="6"/>
  <c r="CO114" i="6"/>
  <c r="CG115" i="6"/>
  <c r="CH115" i="6"/>
  <c r="CI115" i="6"/>
  <c r="CJ115" i="6"/>
  <c r="CK115" i="6"/>
  <c r="CL115" i="6"/>
  <c r="CM115" i="6"/>
  <c r="CN115" i="6"/>
  <c r="CO115" i="6"/>
  <c r="CG116" i="6"/>
  <c r="CH116" i="6"/>
  <c r="CI116" i="6"/>
  <c r="CJ116" i="6"/>
  <c r="CK116" i="6"/>
  <c r="CL116" i="6"/>
  <c r="CM116" i="6"/>
  <c r="CN116" i="6"/>
  <c r="CO116" i="6"/>
  <c r="CG117" i="6"/>
  <c r="CH117" i="6"/>
  <c r="CI117" i="6"/>
  <c r="CJ117" i="6"/>
  <c r="CK117" i="6"/>
  <c r="CL117" i="6"/>
  <c r="CM117" i="6"/>
  <c r="CN117" i="6"/>
  <c r="CO117" i="6"/>
  <c r="CG118" i="6"/>
  <c r="CH118" i="6"/>
  <c r="CI118" i="6"/>
  <c r="CJ118" i="6"/>
  <c r="CK118" i="6"/>
  <c r="CL118" i="6"/>
  <c r="CM118" i="6"/>
  <c r="CN118" i="6"/>
  <c r="CO118" i="6"/>
  <c r="CG119" i="6"/>
  <c r="CH119" i="6"/>
  <c r="CI119" i="6"/>
  <c r="CJ119" i="6"/>
  <c r="CK119" i="6"/>
  <c r="CL119" i="6"/>
  <c r="CM119" i="6"/>
  <c r="CN119" i="6"/>
  <c r="CO119" i="6"/>
  <c r="CG120" i="6"/>
  <c r="CH120" i="6"/>
  <c r="CI120" i="6"/>
  <c r="CJ120" i="6"/>
  <c r="CK120" i="6"/>
  <c r="CL120" i="6"/>
  <c r="CM120" i="6"/>
  <c r="CN120" i="6"/>
  <c r="CO120" i="6"/>
  <c r="CG121" i="6"/>
  <c r="CH121" i="6"/>
  <c r="CI121" i="6"/>
  <c r="CJ121" i="6"/>
  <c r="CK121" i="6"/>
  <c r="CL121" i="6"/>
  <c r="CM121" i="6"/>
  <c r="CN121" i="6"/>
  <c r="CO121" i="6"/>
  <c r="CG122" i="6"/>
  <c r="CH122" i="6"/>
  <c r="CI122" i="6"/>
  <c r="CJ122" i="6"/>
  <c r="CK122" i="6"/>
  <c r="CL122" i="6"/>
  <c r="CM122" i="6"/>
  <c r="CN122" i="6"/>
  <c r="CO122" i="6"/>
  <c r="CG123" i="6"/>
  <c r="CH123" i="6"/>
  <c r="CI123" i="6"/>
  <c r="CJ123" i="6"/>
  <c r="CK123" i="6"/>
  <c r="CL123" i="6"/>
  <c r="CM123" i="6"/>
  <c r="CN123" i="6"/>
  <c r="CO123" i="6"/>
  <c r="CG124" i="6"/>
  <c r="CH124" i="6"/>
  <c r="CI124" i="6"/>
  <c r="CJ124" i="6"/>
  <c r="CK124" i="6"/>
  <c r="CL124" i="6"/>
  <c r="CM124" i="6"/>
  <c r="CN124" i="6"/>
  <c r="CO124" i="6"/>
  <c r="CG125" i="6"/>
  <c r="CH125" i="6"/>
  <c r="CI125" i="6"/>
  <c r="CJ125" i="6"/>
  <c r="CK125" i="6"/>
  <c r="CL125" i="6"/>
  <c r="CM125" i="6"/>
  <c r="CN125" i="6"/>
  <c r="CO125" i="6"/>
  <c r="CG126" i="6"/>
  <c r="CH126" i="6"/>
  <c r="CI126" i="6"/>
  <c r="CJ126" i="6"/>
  <c r="CK126" i="6"/>
  <c r="CL126" i="6"/>
  <c r="CM126" i="6"/>
  <c r="CN126" i="6"/>
  <c r="CO126" i="6"/>
  <c r="CG127" i="6"/>
  <c r="CH127" i="6"/>
  <c r="CI127" i="6"/>
  <c r="CJ127" i="6"/>
  <c r="CK127" i="6"/>
  <c r="CL127" i="6"/>
  <c r="CM127" i="6"/>
  <c r="CN127" i="6"/>
  <c r="CO127" i="6"/>
  <c r="CG128" i="6"/>
  <c r="CH128" i="6"/>
  <c r="CI128" i="6"/>
  <c r="CJ128" i="6"/>
  <c r="CK128" i="6"/>
  <c r="CL128" i="6"/>
  <c r="CM128" i="6"/>
  <c r="CN128" i="6"/>
  <c r="CO128" i="6"/>
  <c r="CG129" i="6"/>
  <c r="CH129" i="6"/>
  <c r="CI129" i="6"/>
  <c r="CJ129" i="6"/>
  <c r="CK129" i="6"/>
  <c r="CL129" i="6"/>
  <c r="CM129" i="6"/>
  <c r="CN129" i="6"/>
  <c r="CO129" i="6"/>
  <c r="CG130" i="6"/>
  <c r="CH130" i="6"/>
  <c r="CI130" i="6"/>
  <c r="CJ130" i="6"/>
  <c r="CK130" i="6"/>
  <c r="CL130" i="6"/>
  <c r="CM130" i="6"/>
  <c r="CN130" i="6"/>
  <c r="CO130" i="6"/>
  <c r="CG131" i="6"/>
  <c r="CH131" i="6"/>
  <c r="CI131" i="6"/>
  <c r="CJ131" i="6"/>
  <c r="CK131" i="6"/>
  <c r="CL131" i="6"/>
  <c r="CM131" i="6"/>
  <c r="CN131" i="6"/>
  <c r="CO131" i="6"/>
  <c r="CG132" i="6"/>
  <c r="CH132" i="6"/>
  <c r="CI132" i="6"/>
  <c r="CJ132" i="6"/>
  <c r="CK132" i="6"/>
  <c r="CL132" i="6"/>
  <c r="CM132" i="6"/>
  <c r="CN132" i="6"/>
  <c r="CO132" i="6"/>
  <c r="CG133" i="6"/>
  <c r="CH133" i="6"/>
  <c r="CI133" i="6"/>
  <c r="CJ133" i="6"/>
  <c r="CK133" i="6"/>
  <c r="CL133" i="6"/>
  <c r="CM133" i="6"/>
  <c r="CN133" i="6"/>
  <c r="CO133" i="6"/>
  <c r="CG134" i="6"/>
  <c r="CH134" i="6"/>
  <c r="CI134" i="6"/>
  <c r="CJ134" i="6"/>
  <c r="CK134" i="6"/>
  <c r="CL134" i="6"/>
  <c r="CM134" i="6"/>
  <c r="CN134" i="6"/>
  <c r="CO134" i="6"/>
  <c r="CG135" i="6"/>
  <c r="CH135" i="6"/>
  <c r="CI135" i="6"/>
  <c r="CJ135" i="6"/>
  <c r="CK135" i="6"/>
  <c r="CL135" i="6"/>
  <c r="CM135" i="6"/>
  <c r="CN135" i="6"/>
  <c r="CO135" i="6"/>
  <c r="CG136" i="6"/>
  <c r="CH136" i="6"/>
  <c r="CI136" i="6"/>
  <c r="CJ136" i="6"/>
  <c r="CK136" i="6"/>
  <c r="CL136" i="6"/>
  <c r="CM136" i="6"/>
  <c r="CN136" i="6"/>
  <c r="CO136" i="6"/>
  <c r="CG137" i="6"/>
  <c r="CH137" i="6"/>
  <c r="CI137" i="6"/>
  <c r="CJ137" i="6"/>
  <c r="CK137" i="6"/>
  <c r="CL137" i="6"/>
  <c r="CM137" i="6"/>
  <c r="CN137" i="6"/>
  <c r="CO137" i="6"/>
  <c r="CG138" i="6"/>
  <c r="CH138" i="6"/>
  <c r="CI138" i="6"/>
  <c r="CJ138" i="6"/>
  <c r="CK138" i="6"/>
  <c r="CL138" i="6"/>
  <c r="CM138" i="6"/>
  <c r="CN138" i="6"/>
  <c r="CO138" i="6"/>
  <c r="CG139" i="6"/>
  <c r="CH139" i="6"/>
  <c r="CI139" i="6"/>
  <c r="CJ139" i="6"/>
  <c r="CK139" i="6"/>
  <c r="CL139" i="6"/>
  <c r="CM139" i="6"/>
  <c r="CN139" i="6"/>
  <c r="CO139" i="6"/>
  <c r="CG140" i="6"/>
  <c r="CH140" i="6"/>
  <c r="CI140" i="6"/>
  <c r="CJ140" i="6"/>
  <c r="CK140" i="6"/>
  <c r="CL140" i="6"/>
  <c r="CM140" i="6"/>
  <c r="CN140" i="6"/>
  <c r="CO140" i="6"/>
  <c r="CG141" i="6"/>
  <c r="CH141" i="6"/>
  <c r="CI141" i="6"/>
  <c r="CJ141" i="6"/>
  <c r="CK141" i="6"/>
  <c r="CL141" i="6"/>
  <c r="CM141" i="6"/>
  <c r="CN141" i="6"/>
  <c r="CO141" i="6"/>
  <c r="CG142" i="6"/>
  <c r="CH142" i="6"/>
  <c r="CI142" i="6"/>
  <c r="CJ142" i="6"/>
  <c r="CK142" i="6"/>
  <c r="CL142" i="6"/>
  <c r="CM142" i="6"/>
  <c r="CN142" i="6"/>
  <c r="CO142" i="6"/>
  <c r="CG143" i="6"/>
  <c r="CH143" i="6"/>
  <c r="CI143" i="6"/>
  <c r="CJ143" i="6"/>
  <c r="CK143" i="6"/>
  <c r="CL143" i="6"/>
  <c r="CM143" i="6"/>
  <c r="CN143" i="6"/>
  <c r="CO143" i="6"/>
  <c r="CG144" i="6"/>
  <c r="CH144" i="6"/>
  <c r="CI144" i="6"/>
  <c r="CJ144" i="6"/>
  <c r="CK144" i="6"/>
  <c r="CL144" i="6"/>
  <c r="CM144" i="6"/>
  <c r="CN144" i="6"/>
  <c r="CO144" i="6"/>
  <c r="CQ144" i="6" s="1"/>
  <c r="CG145" i="6"/>
  <c r="CH145" i="6"/>
  <c r="CI145" i="6"/>
  <c r="CJ145" i="6"/>
  <c r="CK145" i="6"/>
  <c r="CL145" i="6"/>
  <c r="I144" i="8" s="1"/>
  <c r="CM145" i="6"/>
  <c r="CN145" i="6"/>
  <c r="CO145" i="6"/>
  <c r="BV5" i="6"/>
  <c r="BW5" i="6"/>
  <c r="BX5" i="6"/>
  <c r="BY5" i="6"/>
  <c r="BZ5" i="6"/>
  <c r="CA5" i="6"/>
  <c r="CB5" i="6"/>
  <c r="CC5" i="6"/>
  <c r="BV6" i="6"/>
  <c r="BW6" i="6"/>
  <c r="BX6" i="6"/>
  <c r="BY6" i="6"/>
  <c r="BZ6" i="6"/>
  <c r="CA6" i="6"/>
  <c r="CB6" i="6"/>
  <c r="CC6" i="6"/>
  <c r="BV7" i="6"/>
  <c r="BW7" i="6"/>
  <c r="BX7" i="6"/>
  <c r="BY7" i="6"/>
  <c r="BZ7" i="6"/>
  <c r="CA7" i="6"/>
  <c r="CB7" i="6"/>
  <c r="CC7" i="6"/>
  <c r="BV8" i="6"/>
  <c r="BW8" i="6"/>
  <c r="BX8" i="6"/>
  <c r="BY8" i="6"/>
  <c r="BZ8" i="6"/>
  <c r="CA8" i="6"/>
  <c r="CB8" i="6"/>
  <c r="CC8" i="6"/>
  <c r="BV9" i="6"/>
  <c r="BW9" i="6"/>
  <c r="BX9" i="6"/>
  <c r="BY9" i="6"/>
  <c r="BZ9" i="6"/>
  <c r="CA9" i="6"/>
  <c r="CB9" i="6"/>
  <c r="CC9" i="6"/>
  <c r="BV10" i="6"/>
  <c r="BW10" i="6"/>
  <c r="BX10" i="6"/>
  <c r="BY10" i="6"/>
  <c r="BZ10" i="6"/>
  <c r="CA10" i="6"/>
  <c r="CB10" i="6"/>
  <c r="CC10" i="6"/>
  <c r="BV11" i="6"/>
  <c r="BW11" i="6"/>
  <c r="BX11" i="6"/>
  <c r="BY11" i="6"/>
  <c r="BZ11" i="6"/>
  <c r="CA11" i="6"/>
  <c r="CB11" i="6"/>
  <c r="CC11" i="6"/>
  <c r="BV12" i="6"/>
  <c r="BW12" i="6"/>
  <c r="BX12" i="6"/>
  <c r="BY12" i="6"/>
  <c r="BZ12" i="6"/>
  <c r="CA12" i="6"/>
  <c r="CB12" i="6"/>
  <c r="CC12" i="6"/>
  <c r="BV13" i="6"/>
  <c r="BW13" i="6"/>
  <c r="BX13" i="6"/>
  <c r="BY13" i="6"/>
  <c r="BZ13" i="6"/>
  <c r="CA13" i="6"/>
  <c r="CB13" i="6"/>
  <c r="CC13" i="6"/>
  <c r="BV14" i="6"/>
  <c r="BW14" i="6"/>
  <c r="BX14" i="6"/>
  <c r="BY14" i="6"/>
  <c r="BZ14" i="6"/>
  <c r="CA14" i="6"/>
  <c r="CB14" i="6"/>
  <c r="CC14" i="6"/>
  <c r="BV15" i="6"/>
  <c r="BW15" i="6"/>
  <c r="BX15" i="6"/>
  <c r="BY15" i="6"/>
  <c r="BZ15" i="6"/>
  <c r="CA15" i="6"/>
  <c r="CB15" i="6"/>
  <c r="CC15" i="6"/>
  <c r="BV16" i="6"/>
  <c r="BW16" i="6"/>
  <c r="BX16" i="6"/>
  <c r="BY16" i="6"/>
  <c r="BZ16" i="6"/>
  <c r="CA16" i="6"/>
  <c r="CB16" i="6"/>
  <c r="CC16" i="6"/>
  <c r="BV17" i="6"/>
  <c r="BW17" i="6"/>
  <c r="BX17" i="6"/>
  <c r="BY17" i="6"/>
  <c r="BZ17" i="6"/>
  <c r="CA17" i="6"/>
  <c r="CB17" i="6"/>
  <c r="CC17" i="6"/>
  <c r="BV18" i="6"/>
  <c r="BW18" i="6"/>
  <c r="BX18" i="6"/>
  <c r="BY18" i="6"/>
  <c r="BZ18" i="6"/>
  <c r="CA18" i="6"/>
  <c r="CB18" i="6"/>
  <c r="CC18" i="6"/>
  <c r="BV19" i="6"/>
  <c r="BW19" i="6"/>
  <c r="BX19" i="6"/>
  <c r="BY19" i="6"/>
  <c r="BZ19" i="6"/>
  <c r="CA19" i="6"/>
  <c r="CB19" i="6"/>
  <c r="CC19" i="6"/>
  <c r="BV20" i="6"/>
  <c r="BW20" i="6"/>
  <c r="BX20" i="6"/>
  <c r="BY20" i="6"/>
  <c r="BZ20" i="6"/>
  <c r="CA20" i="6"/>
  <c r="CB20" i="6"/>
  <c r="CC20" i="6"/>
  <c r="BV21" i="6"/>
  <c r="BW21" i="6"/>
  <c r="BX21" i="6"/>
  <c r="BY21" i="6"/>
  <c r="BZ21" i="6"/>
  <c r="CA21" i="6"/>
  <c r="CB21" i="6"/>
  <c r="CC21" i="6"/>
  <c r="BV22" i="6"/>
  <c r="BW22" i="6"/>
  <c r="BX22" i="6"/>
  <c r="BY22" i="6"/>
  <c r="BZ22" i="6"/>
  <c r="CA22" i="6"/>
  <c r="CB22" i="6"/>
  <c r="CC22" i="6"/>
  <c r="BV23" i="6"/>
  <c r="BW23" i="6"/>
  <c r="BX23" i="6"/>
  <c r="BY23" i="6"/>
  <c r="BZ23" i="6"/>
  <c r="CA23" i="6"/>
  <c r="CB23" i="6"/>
  <c r="CC23" i="6"/>
  <c r="BV24" i="6"/>
  <c r="BW24" i="6"/>
  <c r="BX24" i="6"/>
  <c r="BY24" i="6"/>
  <c r="BZ24" i="6"/>
  <c r="CA24" i="6"/>
  <c r="CB24" i="6"/>
  <c r="CC24" i="6"/>
  <c r="BV25" i="6"/>
  <c r="BW25" i="6"/>
  <c r="BX25" i="6"/>
  <c r="BY25" i="6"/>
  <c r="BZ25" i="6"/>
  <c r="CA25" i="6"/>
  <c r="CB25" i="6"/>
  <c r="CC25" i="6"/>
  <c r="BV26" i="6"/>
  <c r="BW26" i="6"/>
  <c r="BX26" i="6"/>
  <c r="BY26" i="6"/>
  <c r="BZ26" i="6"/>
  <c r="CA26" i="6"/>
  <c r="CB26" i="6"/>
  <c r="CC26" i="6"/>
  <c r="BV27" i="6"/>
  <c r="BW27" i="6"/>
  <c r="BX27" i="6"/>
  <c r="BY27" i="6"/>
  <c r="BZ27" i="6"/>
  <c r="CA27" i="6"/>
  <c r="CB27" i="6"/>
  <c r="CC27" i="6"/>
  <c r="BV28" i="6"/>
  <c r="BW28" i="6"/>
  <c r="BX28" i="6"/>
  <c r="BY28" i="6"/>
  <c r="BZ28" i="6"/>
  <c r="CA28" i="6"/>
  <c r="CB28" i="6"/>
  <c r="CC28" i="6"/>
  <c r="BV29" i="6"/>
  <c r="BW29" i="6"/>
  <c r="BX29" i="6"/>
  <c r="BY29" i="6"/>
  <c r="BZ29" i="6"/>
  <c r="CA29" i="6"/>
  <c r="CB29" i="6"/>
  <c r="CC29" i="6"/>
  <c r="BV30" i="6"/>
  <c r="BW30" i="6"/>
  <c r="BX30" i="6"/>
  <c r="BY30" i="6"/>
  <c r="BZ30" i="6"/>
  <c r="CA30" i="6"/>
  <c r="CB30" i="6"/>
  <c r="CC30" i="6"/>
  <c r="BV31" i="6"/>
  <c r="BW31" i="6"/>
  <c r="BX31" i="6"/>
  <c r="BY31" i="6"/>
  <c r="BZ31" i="6"/>
  <c r="CA31" i="6"/>
  <c r="CB31" i="6"/>
  <c r="CC31" i="6"/>
  <c r="BV32" i="6"/>
  <c r="BW32" i="6"/>
  <c r="BX32" i="6"/>
  <c r="BY32" i="6"/>
  <c r="BZ32" i="6"/>
  <c r="CA32" i="6"/>
  <c r="CB32" i="6"/>
  <c r="CC32" i="6"/>
  <c r="BV33" i="6"/>
  <c r="BW33" i="6"/>
  <c r="BX33" i="6"/>
  <c r="BY33" i="6"/>
  <c r="BZ33" i="6"/>
  <c r="CA33" i="6"/>
  <c r="CB33" i="6"/>
  <c r="CC33" i="6"/>
  <c r="BV34" i="6"/>
  <c r="BW34" i="6"/>
  <c r="BX34" i="6"/>
  <c r="BY34" i="6"/>
  <c r="BZ34" i="6"/>
  <c r="CA34" i="6"/>
  <c r="CB34" i="6"/>
  <c r="CC34" i="6"/>
  <c r="BV35" i="6"/>
  <c r="BW35" i="6"/>
  <c r="BX35" i="6"/>
  <c r="BY35" i="6"/>
  <c r="BZ35" i="6"/>
  <c r="CA35" i="6"/>
  <c r="CB35" i="6"/>
  <c r="CC35" i="6"/>
  <c r="BV36" i="6"/>
  <c r="BW36" i="6"/>
  <c r="BX36" i="6"/>
  <c r="BY36" i="6"/>
  <c r="BZ36" i="6"/>
  <c r="CA36" i="6"/>
  <c r="CB36" i="6"/>
  <c r="CC36" i="6"/>
  <c r="BV37" i="6"/>
  <c r="BW37" i="6"/>
  <c r="BX37" i="6"/>
  <c r="BY37" i="6"/>
  <c r="BZ37" i="6"/>
  <c r="CA37" i="6"/>
  <c r="CB37" i="6"/>
  <c r="CC37" i="6"/>
  <c r="BV38" i="6"/>
  <c r="BW38" i="6"/>
  <c r="BX38" i="6"/>
  <c r="BY38" i="6"/>
  <c r="BZ38" i="6"/>
  <c r="CA38" i="6"/>
  <c r="CB38" i="6"/>
  <c r="CC38" i="6"/>
  <c r="BV39" i="6"/>
  <c r="BW39" i="6"/>
  <c r="BX39" i="6"/>
  <c r="BY39" i="6"/>
  <c r="BZ39" i="6"/>
  <c r="CA39" i="6"/>
  <c r="CB39" i="6"/>
  <c r="CC39" i="6"/>
  <c r="BV40" i="6"/>
  <c r="BW40" i="6"/>
  <c r="BX40" i="6"/>
  <c r="BY40" i="6"/>
  <c r="BZ40" i="6"/>
  <c r="CA40" i="6"/>
  <c r="CB40" i="6"/>
  <c r="CC40" i="6"/>
  <c r="BV41" i="6"/>
  <c r="BW41" i="6"/>
  <c r="BX41" i="6"/>
  <c r="BY41" i="6"/>
  <c r="BZ41" i="6"/>
  <c r="CA41" i="6"/>
  <c r="CB41" i="6"/>
  <c r="CC41" i="6"/>
  <c r="BV42" i="6"/>
  <c r="BW42" i="6"/>
  <c r="BX42" i="6"/>
  <c r="BY42" i="6"/>
  <c r="BZ42" i="6"/>
  <c r="CA42" i="6"/>
  <c r="CB42" i="6"/>
  <c r="CC42" i="6"/>
  <c r="BV43" i="6"/>
  <c r="BW43" i="6"/>
  <c r="BX43" i="6"/>
  <c r="BY43" i="6"/>
  <c r="BZ43" i="6"/>
  <c r="CA43" i="6"/>
  <c r="CB43" i="6"/>
  <c r="CC43" i="6"/>
  <c r="BV44" i="6"/>
  <c r="BW44" i="6"/>
  <c r="BX44" i="6"/>
  <c r="BY44" i="6"/>
  <c r="BZ44" i="6"/>
  <c r="CA44" i="6"/>
  <c r="CB44" i="6"/>
  <c r="CC44" i="6"/>
  <c r="BV45" i="6"/>
  <c r="BW45" i="6"/>
  <c r="BX45" i="6"/>
  <c r="BY45" i="6"/>
  <c r="BZ45" i="6"/>
  <c r="CA45" i="6"/>
  <c r="CB45" i="6"/>
  <c r="CC45" i="6"/>
  <c r="BV46" i="6"/>
  <c r="BW46" i="6"/>
  <c r="BX46" i="6"/>
  <c r="BY46" i="6"/>
  <c r="BZ46" i="6"/>
  <c r="CA46" i="6"/>
  <c r="CB46" i="6"/>
  <c r="CC46" i="6"/>
  <c r="BV47" i="6"/>
  <c r="BW47" i="6"/>
  <c r="BX47" i="6"/>
  <c r="BY47" i="6"/>
  <c r="BZ47" i="6"/>
  <c r="CA47" i="6"/>
  <c r="CB47" i="6"/>
  <c r="CC47" i="6"/>
  <c r="BV48" i="6"/>
  <c r="BW48" i="6"/>
  <c r="BX48" i="6"/>
  <c r="BY48" i="6"/>
  <c r="BZ48" i="6"/>
  <c r="CA48" i="6"/>
  <c r="CB48" i="6"/>
  <c r="CC48" i="6"/>
  <c r="BV49" i="6"/>
  <c r="BW49" i="6"/>
  <c r="BX49" i="6"/>
  <c r="BY49" i="6"/>
  <c r="BZ49" i="6"/>
  <c r="CA49" i="6"/>
  <c r="CB49" i="6"/>
  <c r="CC49" i="6"/>
  <c r="BV50" i="6"/>
  <c r="BW50" i="6"/>
  <c r="BX50" i="6"/>
  <c r="BY50" i="6"/>
  <c r="BZ50" i="6"/>
  <c r="CA50" i="6"/>
  <c r="CB50" i="6"/>
  <c r="CC50" i="6"/>
  <c r="BV51" i="6"/>
  <c r="BW51" i="6"/>
  <c r="BX51" i="6"/>
  <c r="BY51" i="6"/>
  <c r="BZ51" i="6"/>
  <c r="CA51" i="6"/>
  <c r="CB51" i="6"/>
  <c r="CC51" i="6"/>
  <c r="BV52" i="6"/>
  <c r="BW52" i="6"/>
  <c r="BX52" i="6"/>
  <c r="BY52" i="6"/>
  <c r="BZ52" i="6"/>
  <c r="CA52" i="6"/>
  <c r="CB52" i="6"/>
  <c r="CC52" i="6"/>
  <c r="BV53" i="6"/>
  <c r="BW53" i="6"/>
  <c r="BX53" i="6"/>
  <c r="BY53" i="6"/>
  <c r="BZ53" i="6"/>
  <c r="CA53" i="6"/>
  <c r="CB53" i="6"/>
  <c r="CC53" i="6"/>
  <c r="BV54" i="6"/>
  <c r="BW54" i="6"/>
  <c r="BX54" i="6"/>
  <c r="BY54" i="6"/>
  <c r="BZ54" i="6"/>
  <c r="CA54" i="6"/>
  <c r="CB54" i="6"/>
  <c r="CC54" i="6"/>
  <c r="BV55" i="6"/>
  <c r="BW55" i="6"/>
  <c r="BX55" i="6"/>
  <c r="BY55" i="6"/>
  <c r="BZ55" i="6"/>
  <c r="CA55" i="6"/>
  <c r="CB55" i="6"/>
  <c r="CC55" i="6"/>
  <c r="BV56" i="6"/>
  <c r="BW56" i="6"/>
  <c r="BX56" i="6"/>
  <c r="BY56" i="6"/>
  <c r="BZ56" i="6"/>
  <c r="CA56" i="6"/>
  <c r="CB56" i="6"/>
  <c r="CC56" i="6"/>
  <c r="BV57" i="6"/>
  <c r="BW57" i="6"/>
  <c r="BX57" i="6"/>
  <c r="BY57" i="6"/>
  <c r="BZ57" i="6"/>
  <c r="CA57" i="6"/>
  <c r="CB57" i="6"/>
  <c r="CC57" i="6"/>
  <c r="BV58" i="6"/>
  <c r="BW58" i="6"/>
  <c r="BX58" i="6"/>
  <c r="BY58" i="6"/>
  <c r="BZ58" i="6"/>
  <c r="CA58" i="6"/>
  <c r="CB58" i="6"/>
  <c r="CC58" i="6"/>
  <c r="BV59" i="6"/>
  <c r="BW59" i="6"/>
  <c r="BX59" i="6"/>
  <c r="BY59" i="6"/>
  <c r="BZ59" i="6"/>
  <c r="CA59" i="6"/>
  <c r="CB59" i="6"/>
  <c r="CC59" i="6"/>
  <c r="BV60" i="6"/>
  <c r="BW60" i="6"/>
  <c r="BX60" i="6"/>
  <c r="BY60" i="6"/>
  <c r="BZ60" i="6"/>
  <c r="CA60" i="6"/>
  <c r="CB60" i="6"/>
  <c r="CC60" i="6"/>
  <c r="BV61" i="6"/>
  <c r="BW61" i="6"/>
  <c r="BX61" i="6"/>
  <c r="BY61" i="6"/>
  <c r="BZ61" i="6"/>
  <c r="CA61" i="6"/>
  <c r="CB61" i="6"/>
  <c r="CC61" i="6"/>
  <c r="BV62" i="6"/>
  <c r="BW62" i="6"/>
  <c r="BX62" i="6"/>
  <c r="BY62" i="6"/>
  <c r="BZ62" i="6"/>
  <c r="CA62" i="6"/>
  <c r="CB62" i="6"/>
  <c r="CC62" i="6"/>
  <c r="BV63" i="6"/>
  <c r="BW63" i="6"/>
  <c r="BX63" i="6"/>
  <c r="BY63" i="6"/>
  <c r="BZ63" i="6"/>
  <c r="CA63" i="6"/>
  <c r="CB63" i="6"/>
  <c r="CC63" i="6"/>
  <c r="BV64" i="6"/>
  <c r="BW64" i="6"/>
  <c r="BX64" i="6"/>
  <c r="BY64" i="6"/>
  <c r="BZ64" i="6"/>
  <c r="CA64" i="6"/>
  <c r="CB64" i="6"/>
  <c r="CC64" i="6"/>
  <c r="BV65" i="6"/>
  <c r="BW65" i="6"/>
  <c r="BX65" i="6"/>
  <c r="BY65" i="6"/>
  <c r="BZ65" i="6"/>
  <c r="CA65" i="6"/>
  <c r="CB65" i="6"/>
  <c r="CC65" i="6"/>
  <c r="BV66" i="6"/>
  <c r="BW66" i="6"/>
  <c r="BX66" i="6"/>
  <c r="BY66" i="6"/>
  <c r="BZ66" i="6"/>
  <c r="CA66" i="6"/>
  <c r="CB66" i="6"/>
  <c r="CC66" i="6"/>
  <c r="BV67" i="6"/>
  <c r="BW67" i="6"/>
  <c r="BX67" i="6"/>
  <c r="BY67" i="6"/>
  <c r="BZ67" i="6"/>
  <c r="CA67" i="6"/>
  <c r="CB67" i="6"/>
  <c r="CC67" i="6"/>
  <c r="BV68" i="6"/>
  <c r="BW68" i="6"/>
  <c r="BX68" i="6"/>
  <c r="BY68" i="6"/>
  <c r="BZ68" i="6"/>
  <c r="CA68" i="6"/>
  <c r="CB68" i="6"/>
  <c r="CC68" i="6"/>
  <c r="BV69" i="6"/>
  <c r="BW69" i="6"/>
  <c r="BX69" i="6"/>
  <c r="BY69" i="6"/>
  <c r="BZ69" i="6"/>
  <c r="CA69" i="6"/>
  <c r="CB69" i="6"/>
  <c r="CC69" i="6"/>
  <c r="BV70" i="6"/>
  <c r="BW70" i="6"/>
  <c r="BX70" i="6"/>
  <c r="BY70" i="6"/>
  <c r="BZ70" i="6"/>
  <c r="CA70" i="6"/>
  <c r="CB70" i="6"/>
  <c r="CC70" i="6"/>
  <c r="BV71" i="6"/>
  <c r="BW71" i="6"/>
  <c r="BX71" i="6"/>
  <c r="BY71" i="6"/>
  <c r="BZ71" i="6"/>
  <c r="CA71" i="6"/>
  <c r="CB71" i="6"/>
  <c r="CC71" i="6"/>
  <c r="BV72" i="6"/>
  <c r="BW72" i="6"/>
  <c r="BX72" i="6"/>
  <c r="BY72" i="6"/>
  <c r="BZ72" i="6"/>
  <c r="CA72" i="6"/>
  <c r="CB72" i="6"/>
  <c r="CC72" i="6"/>
  <c r="BV73" i="6"/>
  <c r="BW73" i="6"/>
  <c r="BX73" i="6"/>
  <c r="BY73" i="6"/>
  <c r="BZ73" i="6"/>
  <c r="CA73" i="6"/>
  <c r="CB73" i="6"/>
  <c r="CC73" i="6"/>
  <c r="BV74" i="6"/>
  <c r="BW74" i="6"/>
  <c r="BX74" i="6"/>
  <c r="BY74" i="6"/>
  <c r="BZ74" i="6"/>
  <c r="CA74" i="6"/>
  <c r="CB74" i="6"/>
  <c r="CC74" i="6"/>
  <c r="BV75" i="6"/>
  <c r="BW75" i="6"/>
  <c r="BX75" i="6"/>
  <c r="BY75" i="6"/>
  <c r="BZ75" i="6"/>
  <c r="CA75" i="6"/>
  <c r="CB75" i="6"/>
  <c r="CC75" i="6"/>
  <c r="BV76" i="6"/>
  <c r="BW76" i="6"/>
  <c r="BX76" i="6"/>
  <c r="BY76" i="6"/>
  <c r="BZ76" i="6"/>
  <c r="CA76" i="6"/>
  <c r="CB76" i="6"/>
  <c r="CC76" i="6"/>
  <c r="BV77" i="6"/>
  <c r="BW77" i="6"/>
  <c r="BX77" i="6"/>
  <c r="BY77" i="6"/>
  <c r="BZ77" i="6"/>
  <c r="CA77" i="6"/>
  <c r="CB77" i="6"/>
  <c r="CC77" i="6"/>
  <c r="BV78" i="6"/>
  <c r="BW78" i="6"/>
  <c r="BX78" i="6"/>
  <c r="BY78" i="6"/>
  <c r="BZ78" i="6"/>
  <c r="CA78" i="6"/>
  <c r="CB78" i="6"/>
  <c r="CC78" i="6"/>
  <c r="BV79" i="6"/>
  <c r="BW79" i="6"/>
  <c r="BX79" i="6"/>
  <c r="BY79" i="6"/>
  <c r="BZ79" i="6"/>
  <c r="CA79" i="6"/>
  <c r="CB79" i="6"/>
  <c r="CC79" i="6"/>
  <c r="BV80" i="6"/>
  <c r="BW80" i="6"/>
  <c r="BX80" i="6"/>
  <c r="BY80" i="6"/>
  <c r="BZ80" i="6"/>
  <c r="CA80" i="6"/>
  <c r="CB80" i="6"/>
  <c r="CC80" i="6"/>
  <c r="BV81" i="6"/>
  <c r="BW81" i="6"/>
  <c r="BX81" i="6"/>
  <c r="BY81" i="6"/>
  <c r="BZ81" i="6"/>
  <c r="CA81" i="6"/>
  <c r="CB81" i="6"/>
  <c r="CC81" i="6"/>
  <c r="BV82" i="6"/>
  <c r="BW82" i="6"/>
  <c r="BX82" i="6"/>
  <c r="BY82" i="6"/>
  <c r="BZ82" i="6"/>
  <c r="CA82" i="6"/>
  <c r="CB82" i="6"/>
  <c r="CC82" i="6"/>
  <c r="BV83" i="6"/>
  <c r="BW83" i="6"/>
  <c r="BX83" i="6"/>
  <c r="BY83" i="6"/>
  <c r="BZ83" i="6"/>
  <c r="CA83" i="6"/>
  <c r="CB83" i="6"/>
  <c r="CC83" i="6"/>
  <c r="BV84" i="6"/>
  <c r="BW84" i="6"/>
  <c r="BX84" i="6"/>
  <c r="BY84" i="6"/>
  <c r="BZ84" i="6"/>
  <c r="CA84" i="6"/>
  <c r="CB84" i="6"/>
  <c r="CC84" i="6"/>
  <c r="BV85" i="6"/>
  <c r="BW85" i="6"/>
  <c r="BX85" i="6"/>
  <c r="BY85" i="6"/>
  <c r="BZ85" i="6"/>
  <c r="CA85" i="6"/>
  <c r="CB85" i="6"/>
  <c r="CC85" i="6"/>
  <c r="BV86" i="6"/>
  <c r="BW86" i="6"/>
  <c r="BX86" i="6"/>
  <c r="BY86" i="6"/>
  <c r="BZ86" i="6"/>
  <c r="CA86" i="6"/>
  <c r="CB86" i="6"/>
  <c r="CC86" i="6"/>
  <c r="BV87" i="6"/>
  <c r="BW87" i="6"/>
  <c r="BX87" i="6"/>
  <c r="BY87" i="6"/>
  <c r="BZ87" i="6"/>
  <c r="CA87" i="6"/>
  <c r="CB87" i="6"/>
  <c r="CC87" i="6"/>
  <c r="BV88" i="6"/>
  <c r="BW88" i="6"/>
  <c r="BX88" i="6"/>
  <c r="BY88" i="6"/>
  <c r="BZ88" i="6"/>
  <c r="CA88" i="6"/>
  <c r="CB88" i="6"/>
  <c r="CC88" i="6"/>
  <c r="BV89" i="6"/>
  <c r="BW89" i="6"/>
  <c r="BX89" i="6"/>
  <c r="BY89" i="6"/>
  <c r="BZ89" i="6"/>
  <c r="CA89" i="6"/>
  <c r="CB89" i="6"/>
  <c r="CC89" i="6"/>
  <c r="BV90" i="6"/>
  <c r="BW90" i="6"/>
  <c r="BX90" i="6"/>
  <c r="BY90" i="6"/>
  <c r="BZ90" i="6"/>
  <c r="CA90" i="6"/>
  <c r="CB90" i="6"/>
  <c r="CC90" i="6"/>
  <c r="BV91" i="6"/>
  <c r="BW91" i="6"/>
  <c r="BX91" i="6"/>
  <c r="BY91" i="6"/>
  <c r="BZ91" i="6"/>
  <c r="CA91" i="6"/>
  <c r="CB91" i="6"/>
  <c r="CC91" i="6"/>
  <c r="BV92" i="6"/>
  <c r="BW92" i="6"/>
  <c r="BX92" i="6"/>
  <c r="BY92" i="6"/>
  <c r="BZ92" i="6"/>
  <c r="CA92" i="6"/>
  <c r="CB92" i="6"/>
  <c r="CC92" i="6"/>
  <c r="BV93" i="6"/>
  <c r="BW93" i="6"/>
  <c r="BX93" i="6"/>
  <c r="BY93" i="6"/>
  <c r="BZ93" i="6"/>
  <c r="CA93" i="6"/>
  <c r="CB93" i="6"/>
  <c r="CC93" i="6"/>
  <c r="BV94" i="6"/>
  <c r="BW94" i="6"/>
  <c r="BX94" i="6"/>
  <c r="BY94" i="6"/>
  <c r="BZ94" i="6"/>
  <c r="CA94" i="6"/>
  <c r="CB94" i="6"/>
  <c r="CC94" i="6"/>
  <c r="BV95" i="6"/>
  <c r="BW95" i="6"/>
  <c r="BX95" i="6"/>
  <c r="BY95" i="6"/>
  <c r="BZ95" i="6"/>
  <c r="CA95" i="6"/>
  <c r="CB95" i="6"/>
  <c r="CC95" i="6"/>
  <c r="BV96" i="6"/>
  <c r="BW96" i="6"/>
  <c r="BX96" i="6"/>
  <c r="BY96" i="6"/>
  <c r="BZ96" i="6"/>
  <c r="CA96" i="6"/>
  <c r="CB96" i="6"/>
  <c r="CC96" i="6"/>
  <c r="BV97" i="6"/>
  <c r="BW97" i="6"/>
  <c r="BX97" i="6"/>
  <c r="BY97" i="6"/>
  <c r="BZ97" i="6"/>
  <c r="CA97" i="6"/>
  <c r="CB97" i="6"/>
  <c r="CC97" i="6"/>
  <c r="BV98" i="6"/>
  <c r="BW98" i="6"/>
  <c r="BX98" i="6"/>
  <c r="BY98" i="6"/>
  <c r="BZ98" i="6"/>
  <c r="CA98" i="6"/>
  <c r="CB98" i="6"/>
  <c r="CC98" i="6"/>
  <c r="BV99" i="6"/>
  <c r="BW99" i="6"/>
  <c r="BX99" i="6"/>
  <c r="BY99" i="6"/>
  <c r="BZ99" i="6"/>
  <c r="CA99" i="6"/>
  <c r="CB99" i="6"/>
  <c r="CC99" i="6"/>
  <c r="BV100" i="6"/>
  <c r="BW100" i="6"/>
  <c r="BX100" i="6"/>
  <c r="BY100" i="6"/>
  <c r="BZ100" i="6"/>
  <c r="CA100" i="6"/>
  <c r="CB100" i="6"/>
  <c r="CC100" i="6"/>
  <c r="BV101" i="6"/>
  <c r="BW101" i="6"/>
  <c r="BX101" i="6"/>
  <c r="BY101" i="6"/>
  <c r="BZ101" i="6"/>
  <c r="CA101" i="6"/>
  <c r="CB101" i="6"/>
  <c r="CC101" i="6"/>
  <c r="BV102" i="6"/>
  <c r="BW102" i="6"/>
  <c r="BX102" i="6"/>
  <c r="BY102" i="6"/>
  <c r="BZ102" i="6"/>
  <c r="CA102" i="6"/>
  <c r="CB102" i="6"/>
  <c r="CC102" i="6"/>
  <c r="BV103" i="6"/>
  <c r="BW103" i="6"/>
  <c r="BX103" i="6"/>
  <c r="BY103" i="6"/>
  <c r="BZ103" i="6"/>
  <c r="CA103" i="6"/>
  <c r="CB103" i="6"/>
  <c r="CC103" i="6"/>
  <c r="BV104" i="6"/>
  <c r="BW104" i="6"/>
  <c r="BX104" i="6"/>
  <c r="BY104" i="6"/>
  <c r="BZ104" i="6"/>
  <c r="CA104" i="6"/>
  <c r="CB104" i="6"/>
  <c r="CC104" i="6"/>
  <c r="BV105" i="6"/>
  <c r="BW105" i="6"/>
  <c r="BX105" i="6"/>
  <c r="BY105" i="6"/>
  <c r="BZ105" i="6"/>
  <c r="CA105" i="6"/>
  <c r="CB105" i="6"/>
  <c r="CC105" i="6"/>
  <c r="BV106" i="6"/>
  <c r="BW106" i="6"/>
  <c r="BX106" i="6"/>
  <c r="BY106" i="6"/>
  <c r="BZ106" i="6"/>
  <c r="CA106" i="6"/>
  <c r="CB106" i="6"/>
  <c r="CC106" i="6"/>
  <c r="BV107" i="6"/>
  <c r="BW107" i="6"/>
  <c r="BX107" i="6"/>
  <c r="BY107" i="6"/>
  <c r="BZ107" i="6"/>
  <c r="CA107" i="6"/>
  <c r="CB107" i="6"/>
  <c r="CC107" i="6"/>
  <c r="BV108" i="6"/>
  <c r="BW108" i="6"/>
  <c r="BX108" i="6"/>
  <c r="BY108" i="6"/>
  <c r="BZ108" i="6"/>
  <c r="CA108" i="6"/>
  <c r="CB108" i="6"/>
  <c r="CC108" i="6"/>
  <c r="BV109" i="6"/>
  <c r="BW109" i="6"/>
  <c r="BX109" i="6"/>
  <c r="BY109" i="6"/>
  <c r="BZ109" i="6"/>
  <c r="CA109" i="6"/>
  <c r="CB109" i="6"/>
  <c r="CC109" i="6"/>
  <c r="BV110" i="6"/>
  <c r="BW110" i="6"/>
  <c r="BX110" i="6"/>
  <c r="BY110" i="6"/>
  <c r="BZ110" i="6"/>
  <c r="CA110" i="6"/>
  <c r="CB110" i="6"/>
  <c r="CC110" i="6"/>
  <c r="BV111" i="6"/>
  <c r="BW111" i="6"/>
  <c r="BX111" i="6"/>
  <c r="BY111" i="6"/>
  <c r="BZ111" i="6"/>
  <c r="CA111" i="6"/>
  <c r="CB111" i="6"/>
  <c r="CC111" i="6"/>
  <c r="BV112" i="6"/>
  <c r="BW112" i="6"/>
  <c r="BX112" i="6"/>
  <c r="BY112" i="6"/>
  <c r="BZ112" i="6"/>
  <c r="CA112" i="6"/>
  <c r="CB112" i="6"/>
  <c r="CC112" i="6"/>
  <c r="BV113" i="6"/>
  <c r="BW113" i="6"/>
  <c r="BX113" i="6"/>
  <c r="BY113" i="6"/>
  <c r="BZ113" i="6"/>
  <c r="CA113" i="6"/>
  <c r="CB113" i="6"/>
  <c r="CC113" i="6"/>
  <c r="BV114" i="6"/>
  <c r="BW114" i="6"/>
  <c r="BX114" i="6"/>
  <c r="BY114" i="6"/>
  <c r="BZ114" i="6"/>
  <c r="CA114" i="6"/>
  <c r="CB114" i="6"/>
  <c r="CC114" i="6"/>
  <c r="BV115" i="6"/>
  <c r="BW115" i="6"/>
  <c r="BX115" i="6"/>
  <c r="BY115" i="6"/>
  <c r="BZ115" i="6"/>
  <c r="CA115" i="6"/>
  <c r="CB115" i="6"/>
  <c r="CC115" i="6"/>
  <c r="BV116" i="6"/>
  <c r="BW116" i="6"/>
  <c r="BX116" i="6"/>
  <c r="BY116" i="6"/>
  <c r="BZ116" i="6"/>
  <c r="CA116" i="6"/>
  <c r="CB116" i="6"/>
  <c r="CC116" i="6"/>
  <c r="BV117" i="6"/>
  <c r="BW117" i="6"/>
  <c r="BX117" i="6"/>
  <c r="BY117" i="6"/>
  <c r="BZ117" i="6"/>
  <c r="CA117" i="6"/>
  <c r="CB117" i="6"/>
  <c r="CC117" i="6"/>
  <c r="BV118" i="6"/>
  <c r="BW118" i="6"/>
  <c r="BX118" i="6"/>
  <c r="BY118" i="6"/>
  <c r="BZ118" i="6"/>
  <c r="CA118" i="6"/>
  <c r="CB118" i="6"/>
  <c r="CC118" i="6"/>
  <c r="BV119" i="6"/>
  <c r="BW119" i="6"/>
  <c r="BX119" i="6"/>
  <c r="BY119" i="6"/>
  <c r="BZ119" i="6"/>
  <c r="CA119" i="6"/>
  <c r="CB119" i="6"/>
  <c r="CC119" i="6"/>
  <c r="BV120" i="6"/>
  <c r="BW120" i="6"/>
  <c r="BX120" i="6"/>
  <c r="BY120" i="6"/>
  <c r="BZ120" i="6"/>
  <c r="CA120" i="6"/>
  <c r="CB120" i="6"/>
  <c r="CC120" i="6"/>
  <c r="BV121" i="6"/>
  <c r="BW121" i="6"/>
  <c r="BX121" i="6"/>
  <c r="BY121" i="6"/>
  <c r="BZ121" i="6"/>
  <c r="CA121" i="6"/>
  <c r="CB121" i="6"/>
  <c r="CC121" i="6"/>
  <c r="BV122" i="6"/>
  <c r="BW122" i="6"/>
  <c r="BX122" i="6"/>
  <c r="BY122" i="6"/>
  <c r="BZ122" i="6"/>
  <c r="CA122" i="6"/>
  <c r="CB122" i="6"/>
  <c r="CC122" i="6"/>
  <c r="BV123" i="6"/>
  <c r="BW123" i="6"/>
  <c r="BX123" i="6"/>
  <c r="BY123" i="6"/>
  <c r="BZ123" i="6"/>
  <c r="CA123" i="6"/>
  <c r="CB123" i="6"/>
  <c r="CC123" i="6"/>
  <c r="BV124" i="6"/>
  <c r="BW124" i="6"/>
  <c r="BX124" i="6"/>
  <c r="BY124" i="6"/>
  <c r="BZ124" i="6"/>
  <c r="CA124" i="6"/>
  <c r="CB124" i="6"/>
  <c r="CC124" i="6"/>
  <c r="BV125" i="6"/>
  <c r="BW125" i="6"/>
  <c r="BX125" i="6"/>
  <c r="BY125" i="6"/>
  <c r="BZ125" i="6"/>
  <c r="CA125" i="6"/>
  <c r="CB125" i="6"/>
  <c r="CC125" i="6"/>
  <c r="BV126" i="6"/>
  <c r="BW126" i="6"/>
  <c r="BX126" i="6"/>
  <c r="BY126" i="6"/>
  <c r="BZ126" i="6"/>
  <c r="CA126" i="6"/>
  <c r="CB126" i="6"/>
  <c r="CC126" i="6"/>
  <c r="BV127" i="6"/>
  <c r="BW127" i="6"/>
  <c r="BX127" i="6"/>
  <c r="BY127" i="6"/>
  <c r="BZ127" i="6"/>
  <c r="CA127" i="6"/>
  <c r="CB127" i="6"/>
  <c r="CC127" i="6"/>
  <c r="BV128" i="6"/>
  <c r="BW128" i="6"/>
  <c r="BX128" i="6"/>
  <c r="BY128" i="6"/>
  <c r="BZ128" i="6"/>
  <c r="CA128" i="6"/>
  <c r="CB128" i="6"/>
  <c r="CC128" i="6"/>
  <c r="BV129" i="6"/>
  <c r="BW129" i="6"/>
  <c r="BX129" i="6"/>
  <c r="BY129" i="6"/>
  <c r="BZ129" i="6"/>
  <c r="CA129" i="6"/>
  <c r="CB129" i="6"/>
  <c r="CC129" i="6"/>
  <c r="BV130" i="6"/>
  <c r="BW130" i="6"/>
  <c r="BX130" i="6"/>
  <c r="BY130" i="6"/>
  <c r="BZ130" i="6"/>
  <c r="CA130" i="6"/>
  <c r="CB130" i="6"/>
  <c r="CC130" i="6"/>
  <c r="BV131" i="6"/>
  <c r="BW131" i="6"/>
  <c r="BX131" i="6"/>
  <c r="BY131" i="6"/>
  <c r="BZ131" i="6"/>
  <c r="CA131" i="6"/>
  <c r="CB131" i="6"/>
  <c r="CC131" i="6"/>
  <c r="BV132" i="6"/>
  <c r="BW132" i="6"/>
  <c r="BX132" i="6"/>
  <c r="BY132" i="6"/>
  <c r="BZ132" i="6"/>
  <c r="CA132" i="6"/>
  <c r="CB132" i="6"/>
  <c r="CC132" i="6"/>
  <c r="BV133" i="6"/>
  <c r="BW133" i="6"/>
  <c r="BX133" i="6"/>
  <c r="BY133" i="6"/>
  <c r="BZ133" i="6"/>
  <c r="CA133" i="6"/>
  <c r="CB133" i="6"/>
  <c r="CC133" i="6"/>
  <c r="BV134" i="6"/>
  <c r="BW134" i="6"/>
  <c r="BX134" i="6"/>
  <c r="BY134" i="6"/>
  <c r="BZ134" i="6"/>
  <c r="CA134" i="6"/>
  <c r="CB134" i="6"/>
  <c r="CC134" i="6"/>
  <c r="BV135" i="6"/>
  <c r="BW135" i="6"/>
  <c r="BX135" i="6"/>
  <c r="BY135" i="6"/>
  <c r="BZ135" i="6"/>
  <c r="CA135" i="6"/>
  <c r="CB135" i="6"/>
  <c r="CC135" i="6"/>
  <c r="BV136" i="6"/>
  <c r="BW136" i="6"/>
  <c r="BX136" i="6"/>
  <c r="BY136" i="6"/>
  <c r="BZ136" i="6"/>
  <c r="CA136" i="6"/>
  <c r="CB136" i="6"/>
  <c r="CC136" i="6"/>
  <c r="BV137" i="6"/>
  <c r="BW137" i="6"/>
  <c r="BX137" i="6"/>
  <c r="BY137" i="6"/>
  <c r="BZ137" i="6"/>
  <c r="CA137" i="6"/>
  <c r="CB137" i="6"/>
  <c r="CC137" i="6"/>
  <c r="BV138" i="6"/>
  <c r="BW138" i="6"/>
  <c r="BX138" i="6"/>
  <c r="BY138" i="6"/>
  <c r="BZ138" i="6"/>
  <c r="CA138" i="6"/>
  <c r="CB138" i="6"/>
  <c r="CC138" i="6"/>
  <c r="BV139" i="6"/>
  <c r="BW139" i="6"/>
  <c r="BX139" i="6"/>
  <c r="BY139" i="6"/>
  <c r="BZ139" i="6"/>
  <c r="CA139" i="6"/>
  <c r="CB139" i="6"/>
  <c r="CC139" i="6"/>
  <c r="BV140" i="6"/>
  <c r="BW140" i="6"/>
  <c r="BX140" i="6"/>
  <c r="BY140" i="6"/>
  <c r="BZ140" i="6"/>
  <c r="CA140" i="6"/>
  <c r="CB140" i="6"/>
  <c r="CC140" i="6"/>
  <c r="BV141" i="6"/>
  <c r="BW141" i="6"/>
  <c r="BX141" i="6"/>
  <c r="BY141" i="6"/>
  <c r="BZ141" i="6"/>
  <c r="CA141" i="6"/>
  <c r="CB141" i="6"/>
  <c r="CC141" i="6"/>
  <c r="BV142" i="6"/>
  <c r="BW142" i="6"/>
  <c r="BX142" i="6"/>
  <c r="BY142" i="6"/>
  <c r="BZ142" i="6"/>
  <c r="CA142" i="6"/>
  <c r="CB142" i="6"/>
  <c r="CC142" i="6"/>
  <c r="BV143" i="6"/>
  <c r="BW143" i="6"/>
  <c r="BX143" i="6"/>
  <c r="BY143" i="6"/>
  <c r="BZ143" i="6"/>
  <c r="CA143" i="6"/>
  <c r="CB143" i="6"/>
  <c r="CC143" i="6"/>
  <c r="BV144" i="6"/>
  <c r="BW144" i="6"/>
  <c r="BX144" i="6"/>
  <c r="CD144" i="6" s="1"/>
  <c r="BY144" i="6"/>
  <c r="BZ144" i="6"/>
  <c r="CA144" i="6"/>
  <c r="CB144" i="6"/>
  <c r="CC144" i="6"/>
  <c r="BV145" i="6"/>
  <c r="BW145" i="6"/>
  <c r="BX145" i="6"/>
  <c r="BY145" i="6"/>
  <c r="BZ145" i="6"/>
  <c r="CA145" i="6"/>
  <c r="CB145" i="6"/>
  <c r="CC145" i="6"/>
  <c r="BW4" i="6"/>
  <c r="BX4" i="6"/>
  <c r="BY4" i="6"/>
  <c r="BZ4" i="6"/>
  <c r="CA4" i="6"/>
  <c r="CB4" i="6"/>
  <c r="CC4" i="6"/>
  <c r="BV4" i="6"/>
  <c r="BA144" i="6"/>
  <c r="BB144" i="6"/>
  <c r="BC144" i="6"/>
  <c r="BD144" i="6"/>
  <c r="BE144" i="6"/>
  <c r="BF144" i="6"/>
  <c r="BG144" i="6"/>
  <c r="BH144" i="6"/>
  <c r="BI144" i="6"/>
  <c r="BA145" i="6"/>
  <c r="BB145" i="6"/>
  <c r="BC145" i="6"/>
  <c r="BD145" i="6"/>
  <c r="BE145" i="6"/>
  <c r="BF145" i="6"/>
  <c r="BG145" i="6"/>
  <c r="BH145" i="6"/>
  <c r="BI145" i="6"/>
  <c r="AQ144" i="6"/>
  <c r="BJ144" i="6" s="1"/>
  <c r="AR144" i="6"/>
  <c r="BK144" i="6" s="1"/>
  <c r="AS144" i="6"/>
  <c r="BL144" i="6" s="1"/>
  <c r="AT144" i="6"/>
  <c r="BM144" i="6" s="1"/>
  <c r="AU144" i="6"/>
  <c r="BN144" i="6" s="1"/>
  <c r="AV144" i="6"/>
  <c r="BO144" i="6" s="1"/>
  <c r="AW144" i="6"/>
  <c r="BP144" i="6" s="1"/>
  <c r="AX144" i="6"/>
  <c r="BQ144" i="6" s="1"/>
  <c r="AY144" i="6"/>
  <c r="BR144" i="6" s="1"/>
  <c r="AQ145" i="6"/>
  <c r="BJ145" i="6" s="1"/>
  <c r="AR145" i="6"/>
  <c r="BK145" i="6" s="1"/>
  <c r="AS145" i="6"/>
  <c r="BL145" i="6" s="1"/>
  <c r="AT145" i="6"/>
  <c r="BM145" i="6" s="1"/>
  <c r="AU145" i="6"/>
  <c r="BN145" i="6" s="1"/>
  <c r="AV145" i="6"/>
  <c r="BO145" i="6" s="1"/>
  <c r="AW145" i="6"/>
  <c r="BP145" i="6" s="1"/>
  <c r="AX145" i="6"/>
  <c r="BQ145" i="6" s="1"/>
  <c r="AY145" i="6"/>
  <c r="AG144" i="6"/>
  <c r="AH144" i="6"/>
  <c r="AI144" i="6"/>
  <c r="AJ144" i="6"/>
  <c r="AK144" i="6"/>
  <c r="AL144" i="6"/>
  <c r="AM144" i="6"/>
  <c r="AN144" i="6"/>
  <c r="AO144" i="6"/>
  <c r="AP144" i="6" s="1"/>
  <c r="AG145" i="6"/>
  <c r="AH145" i="6"/>
  <c r="AI145" i="6"/>
  <c r="AJ145" i="6"/>
  <c r="AK145" i="6"/>
  <c r="AL145" i="6"/>
  <c r="AM145" i="6"/>
  <c r="AN145" i="6"/>
  <c r="AO145" i="6"/>
  <c r="AP145" i="6" s="1"/>
  <c r="U144" i="6"/>
  <c r="X144" i="6"/>
  <c r="Y144" i="6"/>
  <c r="Z144" i="6"/>
  <c r="AA144" i="6"/>
  <c r="AB144" i="6"/>
  <c r="AC144" i="6"/>
  <c r="AD144" i="6"/>
  <c r="AE144" i="6"/>
  <c r="AF144" i="6"/>
  <c r="U145" i="6"/>
  <c r="X145" i="6"/>
  <c r="Y145" i="6"/>
  <c r="Z145" i="6"/>
  <c r="AA145" i="6"/>
  <c r="AB145" i="6"/>
  <c r="AC145" i="6"/>
  <c r="AD145" i="6"/>
  <c r="AE145" i="6"/>
  <c r="AF145" i="6"/>
  <c r="C144" i="6"/>
  <c r="D144" i="6"/>
  <c r="E144" i="6"/>
  <c r="F144" i="6"/>
  <c r="G144" i="6"/>
  <c r="H144" i="6"/>
  <c r="I144" i="6"/>
  <c r="J144" i="6"/>
  <c r="K144" i="6"/>
  <c r="M144" i="6"/>
  <c r="N144" i="6"/>
  <c r="O144" i="6"/>
  <c r="P144" i="6"/>
  <c r="Q144" i="6"/>
  <c r="R144" i="6"/>
  <c r="S144" i="6"/>
  <c r="T144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M4" i="6"/>
  <c r="N4" i="6"/>
  <c r="O4" i="6"/>
  <c r="P4" i="6"/>
  <c r="Q4" i="6"/>
  <c r="R4" i="6"/>
  <c r="S4" i="6"/>
  <c r="T4" i="6"/>
  <c r="U4" i="6"/>
  <c r="M5" i="6"/>
  <c r="N5" i="6"/>
  <c r="O5" i="6"/>
  <c r="P5" i="6"/>
  <c r="Q5" i="6"/>
  <c r="R5" i="6"/>
  <c r="S5" i="6"/>
  <c r="T5" i="6"/>
  <c r="U5" i="6"/>
  <c r="M6" i="6"/>
  <c r="N6" i="6"/>
  <c r="O6" i="6"/>
  <c r="P6" i="6"/>
  <c r="Q6" i="6"/>
  <c r="R6" i="6"/>
  <c r="S6" i="6"/>
  <c r="T6" i="6"/>
  <c r="U6" i="6"/>
  <c r="M7" i="6"/>
  <c r="N7" i="6"/>
  <c r="O7" i="6"/>
  <c r="P7" i="6"/>
  <c r="Q7" i="6"/>
  <c r="R7" i="6"/>
  <c r="S7" i="6"/>
  <c r="T7" i="6"/>
  <c r="U7" i="6"/>
  <c r="M8" i="6"/>
  <c r="N8" i="6"/>
  <c r="O8" i="6"/>
  <c r="P8" i="6"/>
  <c r="Q8" i="6"/>
  <c r="R8" i="6"/>
  <c r="S8" i="6"/>
  <c r="T8" i="6"/>
  <c r="U8" i="6"/>
  <c r="M9" i="6"/>
  <c r="N9" i="6"/>
  <c r="O9" i="6"/>
  <c r="P9" i="6"/>
  <c r="Q9" i="6"/>
  <c r="R9" i="6"/>
  <c r="S9" i="6"/>
  <c r="T9" i="6"/>
  <c r="U9" i="6"/>
  <c r="M10" i="6"/>
  <c r="N10" i="6"/>
  <c r="O10" i="6"/>
  <c r="P10" i="6"/>
  <c r="Q10" i="6"/>
  <c r="R10" i="6"/>
  <c r="S10" i="6"/>
  <c r="T10" i="6"/>
  <c r="U10" i="6"/>
  <c r="M11" i="6"/>
  <c r="N11" i="6"/>
  <c r="O11" i="6"/>
  <c r="P11" i="6"/>
  <c r="Q11" i="6"/>
  <c r="R11" i="6"/>
  <c r="S11" i="6"/>
  <c r="T11" i="6"/>
  <c r="U11" i="6"/>
  <c r="M12" i="6"/>
  <c r="N12" i="6"/>
  <c r="O12" i="6"/>
  <c r="P12" i="6"/>
  <c r="Q12" i="6"/>
  <c r="R12" i="6"/>
  <c r="S12" i="6"/>
  <c r="T12" i="6"/>
  <c r="U12" i="6"/>
  <c r="M13" i="6"/>
  <c r="N13" i="6"/>
  <c r="O13" i="6"/>
  <c r="P13" i="6"/>
  <c r="Q13" i="6"/>
  <c r="R13" i="6"/>
  <c r="S13" i="6"/>
  <c r="T13" i="6"/>
  <c r="U13" i="6"/>
  <c r="M14" i="6"/>
  <c r="N14" i="6"/>
  <c r="O14" i="6"/>
  <c r="P14" i="6"/>
  <c r="Q14" i="6"/>
  <c r="R14" i="6"/>
  <c r="S14" i="6"/>
  <c r="T14" i="6"/>
  <c r="U14" i="6"/>
  <c r="M15" i="6"/>
  <c r="N15" i="6"/>
  <c r="O15" i="6"/>
  <c r="P15" i="6"/>
  <c r="Q15" i="6"/>
  <c r="R15" i="6"/>
  <c r="S15" i="6"/>
  <c r="T15" i="6"/>
  <c r="U15" i="6"/>
  <c r="M16" i="6"/>
  <c r="N16" i="6"/>
  <c r="O16" i="6"/>
  <c r="P16" i="6"/>
  <c r="Q16" i="6"/>
  <c r="R16" i="6"/>
  <c r="S16" i="6"/>
  <c r="T16" i="6"/>
  <c r="U16" i="6"/>
  <c r="M17" i="6"/>
  <c r="N17" i="6"/>
  <c r="O17" i="6"/>
  <c r="P17" i="6"/>
  <c r="Q17" i="6"/>
  <c r="R17" i="6"/>
  <c r="S17" i="6"/>
  <c r="T17" i="6"/>
  <c r="U17" i="6"/>
  <c r="M18" i="6"/>
  <c r="N18" i="6"/>
  <c r="O18" i="6"/>
  <c r="P18" i="6"/>
  <c r="Q18" i="6"/>
  <c r="R18" i="6"/>
  <c r="S18" i="6"/>
  <c r="T18" i="6"/>
  <c r="U18" i="6"/>
  <c r="M19" i="6"/>
  <c r="N19" i="6"/>
  <c r="O19" i="6"/>
  <c r="P19" i="6"/>
  <c r="Q19" i="6"/>
  <c r="R19" i="6"/>
  <c r="S19" i="6"/>
  <c r="T19" i="6"/>
  <c r="U19" i="6"/>
  <c r="M20" i="6"/>
  <c r="N20" i="6"/>
  <c r="O20" i="6"/>
  <c r="P20" i="6"/>
  <c r="Q20" i="6"/>
  <c r="R20" i="6"/>
  <c r="S20" i="6"/>
  <c r="T20" i="6"/>
  <c r="U20" i="6"/>
  <c r="M21" i="6"/>
  <c r="N21" i="6"/>
  <c r="O21" i="6"/>
  <c r="P21" i="6"/>
  <c r="Q21" i="6"/>
  <c r="R21" i="6"/>
  <c r="S21" i="6"/>
  <c r="T21" i="6"/>
  <c r="U21" i="6"/>
  <c r="M22" i="6"/>
  <c r="N22" i="6"/>
  <c r="O22" i="6"/>
  <c r="P22" i="6"/>
  <c r="Q22" i="6"/>
  <c r="R22" i="6"/>
  <c r="S22" i="6"/>
  <c r="T22" i="6"/>
  <c r="U22" i="6"/>
  <c r="M23" i="6"/>
  <c r="N23" i="6"/>
  <c r="O23" i="6"/>
  <c r="P23" i="6"/>
  <c r="Q23" i="6"/>
  <c r="R23" i="6"/>
  <c r="S23" i="6"/>
  <c r="T23" i="6"/>
  <c r="U23" i="6"/>
  <c r="M24" i="6"/>
  <c r="N24" i="6"/>
  <c r="O24" i="6"/>
  <c r="P24" i="6"/>
  <c r="Q24" i="6"/>
  <c r="R24" i="6"/>
  <c r="S24" i="6"/>
  <c r="T24" i="6"/>
  <c r="U24" i="6"/>
  <c r="M25" i="6"/>
  <c r="N25" i="6"/>
  <c r="O25" i="6"/>
  <c r="P25" i="6"/>
  <c r="Q25" i="6"/>
  <c r="R25" i="6"/>
  <c r="S25" i="6"/>
  <c r="T25" i="6"/>
  <c r="U25" i="6"/>
  <c r="M26" i="6"/>
  <c r="N26" i="6"/>
  <c r="O26" i="6"/>
  <c r="P26" i="6"/>
  <c r="Q26" i="6"/>
  <c r="R26" i="6"/>
  <c r="S26" i="6"/>
  <c r="T26" i="6"/>
  <c r="U26" i="6"/>
  <c r="M27" i="6"/>
  <c r="N27" i="6"/>
  <c r="O27" i="6"/>
  <c r="P27" i="6"/>
  <c r="Q27" i="6"/>
  <c r="R27" i="6"/>
  <c r="S27" i="6"/>
  <c r="T27" i="6"/>
  <c r="U27" i="6"/>
  <c r="M28" i="6"/>
  <c r="N28" i="6"/>
  <c r="O28" i="6"/>
  <c r="P28" i="6"/>
  <c r="Q28" i="6"/>
  <c r="R28" i="6"/>
  <c r="S28" i="6"/>
  <c r="T28" i="6"/>
  <c r="U28" i="6"/>
  <c r="M29" i="6"/>
  <c r="N29" i="6"/>
  <c r="O29" i="6"/>
  <c r="P29" i="6"/>
  <c r="Q29" i="6"/>
  <c r="R29" i="6"/>
  <c r="S29" i="6"/>
  <c r="T29" i="6"/>
  <c r="U29" i="6"/>
  <c r="M30" i="6"/>
  <c r="N30" i="6"/>
  <c r="O30" i="6"/>
  <c r="P30" i="6"/>
  <c r="Q30" i="6"/>
  <c r="R30" i="6"/>
  <c r="S30" i="6"/>
  <c r="T30" i="6"/>
  <c r="U30" i="6"/>
  <c r="M31" i="6"/>
  <c r="N31" i="6"/>
  <c r="O31" i="6"/>
  <c r="P31" i="6"/>
  <c r="Q31" i="6"/>
  <c r="R31" i="6"/>
  <c r="S31" i="6"/>
  <c r="T31" i="6"/>
  <c r="U31" i="6"/>
  <c r="M32" i="6"/>
  <c r="N32" i="6"/>
  <c r="O32" i="6"/>
  <c r="P32" i="6"/>
  <c r="Q32" i="6"/>
  <c r="R32" i="6"/>
  <c r="S32" i="6"/>
  <c r="T32" i="6"/>
  <c r="U32" i="6"/>
  <c r="M33" i="6"/>
  <c r="N33" i="6"/>
  <c r="O33" i="6"/>
  <c r="P33" i="6"/>
  <c r="Q33" i="6"/>
  <c r="R33" i="6"/>
  <c r="S33" i="6"/>
  <c r="T33" i="6"/>
  <c r="U33" i="6"/>
  <c r="M34" i="6"/>
  <c r="N34" i="6"/>
  <c r="O34" i="6"/>
  <c r="P34" i="6"/>
  <c r="Q34" i="6"/>
  <c r="R34" i="6"/>
  <c r="S34" i="6"/>
  <c r="T34" i="6"/>
  <c r="U34" i="6"/>
  <c r="M35" i="6"/>
  <c r="N35" i="6"/>
  <c r="O35" i="6"/>
  <c r="P35" i="6"/>
  <c r="Q35" i="6"/>
  <c r="R35" i="6"/>
  <c r="S35" i="6"/>
  <c r="T35" i="6"/>
  <c r="U35" i="6"/>
  <c r="M36" i="6"/>
  <c r="N36" i="6"/>
  <c r="O36" i="6"/>
  <c r="P36" i="6"/>
  <c r="Q36" i="6"/>
  <c r="R36" i="6"/>
  <c r="S36" i="6"/>
  <c r="T36" i="6"/>
  <c r="U36" i="6"/>
  <c r="M37" i="6"/>
  <c r="N37" i="6"/>
  <c r="O37" i="6"/>
  <c r="P37" i="6"/>
  <c r="Q37" i="6"/>
  <c r="R37" i="6"/>
  <c r="S37" i="6"/>
  <c r="T37" i="6"/>
  <c r="U37" i="6"/>
  <c r="M38" i="6"/>
  <c r="N38" i="6"/>
  <c r="O38" i="6"/>
  <c r="P38" i="6"/>
  <c r="Q38" i="6"/>
  <c r="R38" i="6"/>
  <c r="S38" i="6"/>
  <c r="T38" i="6"/>
  <c r="U38" i="6"/>
  <c r="M39" i="6"/>
  <c r="N39" i="6"/>
  <c r="O39" i="6"/>
  <c r="P39" i="6"/>
  <c r="Q39" i="6"/>
  <c r="R39" i="6"/>
  <c r="S39" i="6"/>
  <c r="T39" i="6"/>
  <c r="U39" i="6"/>
  <c r="M40" i="6"/>
  <c r="N40" i="6"/>
  <c r="O40" i="6"/>
  <c r="P40" i="6"/>
  <c r="Q40" i="6"/>
  <c r="R40" i="6"/>
  <c r="S40" i="6"/>
  <c r="T40" i="6"/>
  <c r="U40" i="6"/>
  <c r="M41" i="6"/>
  <c r="N41" i="6"/>
  <c r="O41" i="6"/>
  <c r="P41" i="6"/>
  <c r="Q41" i="6"/>
  <c r="R41" i="6"/>
  <c r="S41" i="6"/>
  <c r="T41" i="6"/>
  <c r="U41" i="6"/>
  <c r="M42" i="6"/>
  <c r="N42" i="6"/>
  <c r="O42" i="6"/>
  <c r="P42" i="6"/>
  <c r="Q42" i="6"/>
  <c r="R42" i="6"/>
  <c r="S42" i="6"/>
  <c r="T42" i="6"/>
  <c r="U42" i="6"/>
  <c r="M43" i="6"/>
  <c r="N43" i="6"/>
  <c r="O43" i="6"/>
  <c r="P43" i="6"/>
  <c r="Q43" i="6"/>
  <c r="R43" i="6"/>
  <c r="S43" i="6"/>
  <c r="T43" i="6"/>
  <c r="U43" i="6"/>
  <c r="M44" i="6"/>
  <c r="N44" i="6"/>
  <c r="O44" i="6"/>
  <c r="P44" i="6"/>
  <c r="Q44" i="6"/>
  <c r="R44" i="6"/>
  <c r="S44" i="6"/>
  <c r="T44" i="6"/>
  <c r="U44" i="6"/>
  <c r="M45" i="6"/>
  <c r="N45" i="6"/>
  <c r="O45" i="6"/>
  <c r="P45" i="6"/>
  <c r="Q45" i="6"/>
  <c r="R45" i="6"/>
  <c r="S45" i="6"/>
  <c r="T45" i="6"/>
  <c r="U45" i="6"/>
  <c r="M46" i="6"/>
  <c r="N46" i="6"/>
  <c r="O46" i="6"/>
  <c r="P46" i="6"/>
  <c r="Q46" i="6"/>
  <c r="R46" i="6"/>
  <c r="S46" i="6"/>
  <c r="T46" i="6"/>
  <c r="U46" i="6"/>
  <c r="M47" i="6"/>
  <c r="N47" i="6"/>
  <c r="O47" i="6"/>
  <c r="P47" i="6"/>
  <c r="Q47" i="6"/>
  <c r="R47" i="6"/>
  <c r="S47" i="6"/>
  <c r="T47" i="6"/>
  <c r="U47" i="6"/>
  <c r="M48" i="6"/>
  <c r="N48" i="6"/>
  <c r="O48" i="6"/>
  <c r="P48" i="6"/>
  <c r="Q48" i="6"/>
  <c r="R48" i="6"/>
  <c r="S48" i="6"/>
  <c r="T48" i="6"/>
  <c r="U48" i="6"/>
  <c r="M49" i="6"/>
  <c r="N49" i="6"/>
  <c r="O49" i="6"/>
  <c r="P49" i="6"/>
  <c r="Q49" i="6"/>
  <c r="R49" i="6"/>
  <c r="S49" i="6"/>
  <c r="T49" i="6"/>
  <c r="U49" i="6"/>
  <c r="M50" i="6"/>
  <c r="N50" i="6"/>
  <c r="O50" i="6"/>
  <c r="P50" i="6"/>
  <c r="Q50" i="6"/>
  <c r="R50" i="6"/>
  <c r="S50" i="6"/>
  <c r="T50" i="6"/>
  <c r="U50" i="6"/>
  <c r="M51" i="6"/>
  <c r="N51" i="6"/>
  <c r="O51" i="6"/>
  <c r="P51" i="6"/>
  <c r="Q51" i="6"/>
  <c r="R51" i="6"/>
  <c r="S51" i="6"/>
  <c r="T51" i="6"/>
  <c r="U51" i="6"/>
  <c r="M52" i="6"/>
  <c r="N52" i="6"/>
  <c r="O52" i="6"/>
  <c r="P52" i="6"/>
  <c r="Q52" i="6"/>
  <c r="R52" i="6"/>
  <c r="S52" i="6"/>
  <c r="T52" i="6"/>
  <c r="U52" i="6"/>
  <c r="M53" i="6"/>
  <c r="N53" i="6"/>
  <c r="O53" i="6"/>
  <c r="P53" i="6"/>
  <c r="Q53" i="6"/>
  <c r="R53" i="6"/>
  <c r="S53" i="6"/>
  <c r="T53" i="6"/>
  <c r="U53" i="6"/>
  <c r="M54" i="6"/>
  <c r="N54" i="6"/>
  <c r="O54" i="6"/>
  <c r="P54" i="6"/>
  <c r="Q54" i="6"/>
  <c r="R54" i="6"/>
  <c r="S54" i="6"/>
  <c r="T54" i="6"/>
  <c r="U54" i="6"/>
  <c r="M55" i="6"/>
  <c r="N55" i="6"/>
  <c r="O55" i="6"/>
  <c r="P55" i="6"/>
  <c r="Q55" i="6"/>
  <c r="R55" i="6"/>
  <c r="S55" i="6"/>
  <c r="T55" i="6"/>
  <c r="U55" i="6"/>
  <c r="M56" i="6"/>
  <c r="N56" i="6"/>
  <c r="O56" i="6"/>
  <c r="P56" i="6"/>
  <c r="Q56" i="6"/>
  <c r="R56" i="6"/>
  <c r="S56" i="6"/>
  <c r="T56" i="6"/>
  <c r="U56" i="6"/>
  <c r="M57" i="6"/>
  <c r="N57" i="6"/>
  <c r="O57" i="6"/>
  <c r="P57" i="6"/>
  <c r="Q57" i="6"/>
  <c r="R57" i="6"/>
  <c r="S57" i="6"/>
  <c r="T57" i="6"/>
  <c r="U57" i="6"/>
  <c r="M58" i="6"/>
  <c r="N58" i="6"/>
  <c r="O58" i="6"/>
  <c r="P58" i="6"/>
  <c r="Q58" i="6"/>
  <c r="R58" i="6"/>
  <c r="S58" i="6"/>
  <c r="T58" i="6"/>
  <c r="U58" i="6"/>
  <c r="M59" i="6"/>
  <c r="N59" i="6"/>
  <c r="O59" i="6"/>
  <c r="P59" i="6"/>
  <c r="Q59" i="6"/>
  <c r="R59" i="6"/>
  <c r="S59" i="6"/>
  <c r="T59" i="6"/>
  <c r="U59" i="6"/>
  <c r="M60" i="6"/>
  <c r="N60" i="6"/>
  <c r="O60" i="6"/>
  <c r="P60" i="6"/>
  <c r="Q60" i="6"/>
  <c r="R60" i="6"/>
  <c r="S60" i="6"/>
  <c r="T60" i="6"/>
  <c r="U60" i="6"/>
  <c r="M61" i="6"/>
  <c r="N61" i="6"/>
  <c r="O61" i="6"/>
  <c r="P61" i="6"/>
  <c r="Q61" i="6"/>
  <c r="R61" i="6"/>
  <c r="S61" i="6"/>
  <c r="T61" i="6"/>
  <c r="U61" i="6"/>
  <c r="M62" i="6"/>
  <c r="N62" i="6"/>
  <c r="O62" i="6"/>
  <c r="P62" i="6"/>
  <c r="Q62" i="6"/>
  <c r="R62" i="6"/>
  <c r="S62" i="6"/>
  <c r="T62" i="6"/>
  <c r="U62" i="6"/>
  <c r="M63" i="6"/>
  <c r="N63" i="6"/>
  <c r="O63" i="6"/>
  <c r="P63" i="6"/>
  <c r="Q63" i="6"/>
  <c r="R63" i="6"/>
  <c r="S63" i="6"/>
  <c r="T63" i="6"/>
  <c r="U63" i="6"/>
  <c r="M64" i="6"/>
  <c r="N64" i="6"/>
  <c r="O64" i="6"/>
  <c r="P64" i="6"/>
  <c r="Q64" i="6"/>
  <c r="R64" i="6"/>
  <c r="S64" i="6"/>
  <c r="T64" i="6"/>
  <c r="U64" i="6"/>
  <c r="M65" i="6"/>
  <c r="N65" i="6"/>
  <c r="O65" i="6"/>
  <c r="P65" i="6"/>
  <c r="Q65" i="6"/>
  <c r="R65" i="6"/>
  <c r="S65" i="6"/>
  <c r="T65" i="6"/>
  <c r="U65" i="6"/>
  <c r="M66" i="6"/>
  <c r="N66" i="6"/>
  <c r="O66" i="6"/>
  <c r="P66" i="6"/>
  <c r="Q66" i="6"/>
  <c r="R66" i="6"/>
  <c r="S66" i="6"/>
  <c r="T66" i="6"/>
  <c r="U66" i="6"/>
  <c r="M67" i="6"/>
  <c r="N67" i="6"/>
  <c r="O67" i="6"/>
  <c r="P67" i="6"/>
  <c r="Q67" i="6"/>
  <c r="R67" i="6"/>
  <c r="S67" i="6"/>
  <c r="T67" i="6"/>
  <c r="U67" i="6"/>
  <c r="M68" i="6"/>
  <c r="N68" i="6"/>
  <c r="O68" i="6"/>
  <c r="P68" i="6"/>
  <c r="Q68" i="6"/>
  <c r="R68" i="6"/>
  <c r="S68" i="6"/>
  <c r="T68" i="6"/>
  <c r="U68" i="6"/>
  <c r="M69" i="6"/>
  <c r="N69" i="6"/>
  <c r="O69" i="6"/>
  <c r="P69" i="6"/>
  <c r="Q69" i="6"/>
  <c r="R69" i="6"/>
  <c r="S69" i="6"/>
  <c r="T69" i="6"/>
  <c r="U69" i="6"/>
  <c r="M70" i="6"/>
  <c r="N70" i="6"/>
  <c r="O70" i="6"/>
  <c r="P70" i="6"/>
  <c r="Q70" i="6"/>
  <c r="R70" i="6"/>
  <c r="S70" i="6"/>
  <c r="T70" i="6"/>
  <c r="U70" i="6"/>
  <c r="M71" i="6"/>
  <c r="N71" i="6"/>
  <c r="O71" i="6"/>
  <c r="P71" i="6"/>
  <c r="Q71" i="6"/>
  <c r="R71" i="6"/>
  <c r="S71" i="6"/>
  <c r="T71" i="6"/>
  <c r="U71" i="6"/>
  <c r="M72" i="6"/>
  <c r="N72" i="6"/>
  <c r="O72" i="6"/>
  <c r="P72" i="6"/>
  <c r="Q72" i="6"/>
  <c r="R72" i="6"/>
  <c r="S72" i="6"/>
  <c r="T72" i="6"/>
  <c r="U72" i="6"/>
  <c r="M73" i="6"/>
  <c r="N73" i="6"/>
  <c r="O73" i="6"/>
  <c r="P73" i="6"/>
  <c r="Q73" i="6"/>
  <c r="R73" i="6"/>
  <c r="S73" i="6"/>
  <c r="T73" i="6"/>
  <c r="U73" i="6"/>
  <c r="M74" i="6"/>
  <c r="N74" i="6"/>
  <c r="O74" i="6"/>
  <c r="P74" i="6"/>
  <c r="Q74" i="6"/>
  <c r="R74" i="6"/>
  <c r="S74" i="6"/>
  <c r="T74" i="6"/>
  <c r="U74" i="6"/>
  <c r="M75" i="6"/>
  <c r="N75" i="6"/>
  <c r="O75" i="6"/>
  <c r="P75" i="6"/>
  <c r="Q75" i="6"/>
  <c r="R75" i="6"/>
  <c r="S75" i="6"/>
  <c r="T75" i="6"/>
  <c r="U75" i="6"/>
  <c r="M76" i="6"/>
  <c r="N76" i="6"/>
  <c r="O76" i="6"/>
  <c r="P76" i="6"/>
  <c r="Q76" i="6"/>
  <c r="R76" i="6"/>
  <c r="S76" i="6"/>
  <c r="T76" i="6"/>
  <c r="U76" i="6"/>
  <c r="M77" i="6"/>
  <c r="N77" i="6"/>
  <c r="O77" i="6"/>
  <c r="P77" i="6"/>
  <c r="Q77" i="6"/>
  <c r="R77" i="6"/>
  <c r="S77" i="6"/>
  <c r="T77" i="6"/>
  <c r="U77" i="6"/>
  <c r="M78" i="6"/>
  <c r="N78" i="6"/>
  <c r="O78" i="6"/>
  <c r="P78" i="6"/>
  <c r="Q78" i="6"/>
  <c r="R78" i="6"/>
  <c r="S78" i="6"/>
  <c r="T78" i="6"/>
  <c r="U78" i="6"/>
  <c r="M79" i="6"/>
  <c r="N79" i="6"/>
  <c r="O79" i="6"/>
  <c r="P79" i="6"/>
  <c r="Q79" i="6"/>
  <c r="R79" i="6"/>
  <c r="S79" i="6"/>
  <c r="T79" i="6"/>
  <c r="U79" i="6"/>
  <c r="M80" i="6"/>
  <c r="N80" i="6"/>
  <c r="O80" i="6"/>
  <c r="P80" i="6"/>
  <c r="Q80" i="6"/>
  <c r="R80" i="6"/>
  <c r="S80" i="6"/>
  <c r="T80" i="6"/>
  <c r="U80" i="6"/>
  <c r="M81" i="6"/>
  <c r="N81" i="6"/>
  <c r="O81" i="6"/>
  <c r="P81" i="6"/>
  <c r="Q81" i="6"/>
  <c r="R81" i="6"/>
  <c r="S81" i="6"/>
  <c r="T81" i="6"/>
  <c r="U81" i="6"/>
  <c r="M82" i="6"/>
  <c r="N82" i="6"/>
  <c r="O82" i="6"/>
  <c r="P82" i="6"/>
  <c r="Q82" i="6"/>
  <c r="R82" i="6"/>
  <c r="S82" i="6"/>
  <c r="T82" i="6"/>
  <c r="U82" i="6"/>
  <c r="M83" i="6"/>
  <c r="N83" i="6"/>
  <c r="O83" i="6"/>
  <c r="P83" i="6"/>
  <c r="Q83" i="6"/>
  <c r="R83" i="6"/>
  <c r="S83" i="6"/>
  <c r="T83" i="6"/>
  <c r="U83" i="6"/>
  <c r="M84" i="6"/>
  <c r="N84" i="6"/>
  <c r="O84" i="6"/>
  <c r="P84" i="6"/>
  <c r="Q84" i="6"/>
  <c r="R84" i="6"/>
  <c r="S84" i="6"/>
  <c r="T84" i="6"/>
  <c r="U84" i="6"/>
  <c r="M85" i="6"/>
  <c r="N85" i="6"/>
  <c r="O85" i="6"/>
  <c r="P85" i="6"/>
  <c r="Q85" i="6"/>
  <c r="R85" i="6"/>
  <c r="S85" i="6"/>
  <c r="T85" i="6"/>
  <c r="U85" i="6"/>
  <c r="M86" i="6"/>
  <c r="N86" i="6"/>
  <c r="O86" i="6"/>
  <c r="P86" i="6"/>
  <c r="Q86" i="6"/>
  <c r="R86" i="6"/>
  <c r="S86" i="6"/>
  <c r="T86" i="6"/>
  <c r="U86" i="6"/>
  <c r="M87" i="6"/>
  <c r="N87" i="6"/>
  <c r="O87" i="6"/>
  <c r="P87" i="6"/>
  <c r="Q87" i="6"/>
  <c r="R87" i="6"/>
  <c r="S87" i="6"/>
  <c r="T87" i="6"/>
  <c r="U87" i="6"/>
  <c r="M88" i="6"/>
  <c r="N88" i="6"/>
  <c r="O88" i="6"/>
  <c r="P88" i="6"/>
  <c r="Q88" i="6"/>
  <c r="R88" i="6"/>
  <c r="S88" i="6"/>
  <c r="T88" i="6"/>
  <c r="U88" i="6"/>
  <c r="M89" i="6"/>
  <c r="N89" i="6"/>
  <c r="O89" i="6"/>
  <c r="P89" i="6"/>
  <c r="Q89" i="6"/>
  <c r="R89" i="6"/>
  <c r="S89" i="6"/>
  <c r="T89" i="6"/>
  <c r="U89" i="6"/>
  <c r="M90" i="6"/>
  <c r="N90" i="6"/>
  <c r="O90" i="6"/>
  <c r="P90" i="6"/>
  <c r="Q90" i="6"/>
  <c r="R90" i="6"/>
  <c r="S90" i="6"/>
  <c r="T90" i="6"/>
  <c r="U90" i="6"/>
  <c r="M91" i="6"/>
  <c r="N91" i="6"/>
  <c r="O91" i="6"/>
  <c r="P91" i="6"/>
  <c r="Q91" i="6"/>
  <c r="R91" i="6"/>
  <c r="S91" i="6"/>
  <c r="T91" i="6"/>
  <c r="U91" i="6"/>
  <c r="M92" i="6"/>
  <c r="N92" i="6"/>
  <c r="O92" i="6"/>
  <c r="P92" i="6"/>
  <c r="Q92" i="6"/>
  <c r="R92" i="6"/>
  <c r="S92" i="6"/>
  <c r="T92" i="6"/>
  <c r="U92" i="6"/>
  <c r="M93" i="6"/>
  <c r="N93" i="6"/>
  <c r="O93" i="6"/>
  <c r="P93" i="6"/>
  <c r="Q93" i="6"/>
  <c r="R93" i="6"/>
  <c r="S93" i="6"/>
  <c r="T93" i="6"/>
  <c r="U93" i="6"/>
  <c r="M94" i="6"/>
  <c r="N94" i="6"/>
  <c r="O94" i="6"/>
  <c r="P94" i="6"/>
  <c r="Q94" i="6"/>
  <c r="R94" i="6"/>
  <c r="S94" i="6"/>
  <c r="T94" i="6"/>
  <c r="U94" i="6"/>
  <c r="M95" i="6"/>
  <c r="N95" i="6"/>
  <c r="O95" i="6"/>
  <c r="P95" i="6"/>
  <c r="Q95" i="6"/>
  <c r="R95" i="6"/>
  <c r="S95" i="6"/>
  <c r="T95" i="6"/>
  <c r="U95" i="6"/>
  <c r="M96" i="6"/>
  <c r="N96" i="6"/>
  <c r="O96" i="6"/>
  <c r="P96" i="6"/>
  <c r="Q96" i="6"/>
  <c r="R96" i="6"/>
  <c r="S96" i="6"/>
  <c r="T96" i="6"/>
  <c r="U96" i="6"/>
  <c r="M97" i="6"/>
  <c r="N97" i="6"/>
  <c r="O97" i="6"/>
  <c r="P97" i="6"/>
  <c r="Q97" i="6"/>
  <c r="R97" i="6"/>
  <c r="S97" i="6"/>
  <c r="T97" i="6"/>
  <c r="U97" i="6"/>
  <c r="M98" i="6"/>
  <c r="N98" i="6"/>
  <c r="O98" i="6"/>
  <c r="P98" i="6"/>
  <c r="Q98" i="6"/>
  <c r="R98" i="6"/>
  <c r="S98" i="6"/>
  <c r="T98" i="6"/>
  <c r="U98" i="6"/>
  <c r="M99" i="6"/>
  <c r="N99" i="6"/>
  <c r="O99" i="6"/>
  <c r="P99" i="6"/>
  <c r="Q99" i="6"/>
  <c r="R99" i="6"/>
  <c r="S99" i="6"/>
  <c r="T99" i="6"/>
  <c r="U99" i="6"/>
  <c r="M100" i="6"/>
  <c r="N100" i="6"/>
  <c r="O100" i="6"/>
  <c r="P100" i="6"/>
  <c r="Q100" i="6"/>
  <c r="R100" i="6"/>
  <c r="S100" i="6"/>
  <c r="T100" i="6"/>
  <c r="U100" i="6"/>
  <c r="M101" i="6"/>
  <c r="N101" i="6"/>
  <c r="O101" i="6"/>
  <c r="P101" i="6"/>
  <c r="Q101" i="6"/>
  <c r="R101" i="6"/>
  <c r="S101" i="6"/>
  <c r="T101" i="6"/>
  <c r="U101" i="6"/>
  <c r="M102" i="6"/>
  <c r="N102" i="6"/>
  <c r="O102" i="6"/>
  <c r="P102" i="6"/>
  <c r="Q102" i="6"/>
  <c r="R102" i="6"/>
  <c r="S102" i="6"/>
  <c r="T102" i="6"/>
  <c r="U102" i="6"/>
  <c r="M103" i="6"/>
  <c r="N103" i="6"/>
  <c r="O103" i="6"/>
  <c r="P103" i="6"/>
  <c r="Q103" i="6"/>
  <c r="R103" i="6"/>
  <c r="S103" i="6"/>
  <c r="T103" i="6"/>
  <c r="U103" i="6"/>
  <c r="M104" i="6"/>
  <c r="N104" i="6"/>
  <c r="O104" i="6"/>
  <c r="P104" i="6"/>
  <c r="Q104" i="6"/>
  <c r="R104" i="6"/>
  <c r="S104" i="6"/>
  <c r="T104" i="6"/>
  <c r="U104" i="6"/>
  <c r="M105" i="6"/>
  <c r="N105" i="6"/>
  <c r="O105" i="6"/>
  <c r="P105" i="6"/>
  <c r="Q105" i="6"/>
  <c r="R105" i="6"/>
  <c r="S105" i="6"/>
  <c r="T105" i="6"/>
  <c r="U105" i="6"/>
  <c r="M106" i="6"/>
  <c r="N106" i="6"/>
  <c r="O106" i="6"/>
  <c r="P106" i="6"/>
  <c r="Q106" i="6"/>
  <c r="R106" i="6"/>
  <c r="S106" i="6"/>
  <c r="T106" i="6"/>
  <c r="U106" i="6"/>
  <c r="M107" i="6"/>
  <c r="N107" i="6"/>
  <c r="O107" i="6"/>
  <c r="P107" i="6"/>
  <c r="Q107" i="6"/>
  <c r="R107" i="6"/>
  <c r="S107" i="6"/>
  <c r="T107" i="6"/>
  <c r="U107" i="6"/>
  <c r="M108" i="6"/>
  <c r="N108" i="6"/>
  <c r="O108" i="6"/>
  <c r="P108" i="6"/>
  <c r="Q108" i="6"/>
  <c r="R108" i="6"/>
  <c r="S108" i="6"/>
  <c r="T108" i="6"/>
  <c r="U108" i="6"/>
  <c r="M109" i="6"/>
  <c r="N109" i="6"/>
  <c r="O109" i="6"/>
  <c r="P109" i="6"/>
  <c r="Q109" i="6"/>
  <c r="R109" i="6"/>
  <c r="S109" i="6"/>
  <c r="T109" i="6"/>
  <c r="U109" i="6"/>
  <c r="M110" i="6"/>
  <c r="N110" i="6"/>
  <c r="O110" i="6"/>
  <c r="P110" i="6"/>
  <c r="Q110" i="6"/>
  <c r="R110" i="6"/>
  <c r="S110" i="6"/>
  <c r="T110" i="6"/>
  <c r="U110" i="6"/>
  <c r="M111" i="6"/>
  <c r="N111" i="6"/>
  <c r="O111" i="6"/>
  <c r="P111" i="6"/>
  <c r="Q111" i="6"/>
  <c r="R111" i="6"/>
  <c r="S111" i="6"/>
  <c r="T111" i="6"/>
  <c r="U111" i="6"/>
  <c r="M112" i="6"/>
  <c r="N112" i="6"/>
  <c r="O112" i="6"/>
  <c r="P112" i="6"/>
  <c r="Q112" i="6"/>
  <c r="R112" i="6"/>
  <c r="S112" i="6"/>
  <c r="T112" i="6"/>
  <c r="U112" i="6"/>
  <c r="M113" i="6"/>
  <c r="N113" i="6"/>
  <c r="O113" i="6"/>
  <c r="P113" i="6"/>
  <c r="Q113" i="6"/>
  <c r="R113" i="6"/>
  <c r="S113" i="6"/>
  <c r="T113" i="6"/>
  <c r="U113" i="6"/>
  <c r="M114" i="6"/>
  <c r="N114" i="6"/>
  <c r="O114" i="6"/>
  <c r="P114" i="6"/>
  <c r="Q114" i="6"/>
  <c r="R114" i="6"/>
  <c r="S114" i="6"/>
  <c r="T114" i="6"/>
  <c r="U114" i="6"/>
  <c r="M115" i="6"/>
  <c r="N115" i="6"/>
  <c r="O115" i="6"/>
  <c r="P115" i="6"/>
  <c r="Q115" i="6"/>
  <c r="R115" i="6"/>
  <c r="S115" i="6"/>
  <c r="T115" i="6"/>
  <c r="U115" i="6"/>
  <c r="M116" i="6"/>
  <c r="N116" i="6"/>
  <c r="O116" i="6"/>
  <c r="P116" i="6"/>
  <c r="Q116" i="6"/>
  <c r="R116" i="6"/>
  <c r="S116" i="6"/>
  <c r="T116" i="6"/>
  <c r="U116" i="6"/>
  <c r="M117" i="6"/>
  <c r="N117" i="6"/>
  <c r="O117" i="6"/>
  <c r="P117" i="6"/>
  <c r="Q117" i="6"/>
  <c r="R117" i="6"/>
  <c r="S117" i="6"/>
  <c r="T117" i="6"/>
  <c r="U117" i="6"/>
  <c r="M118" i="6"/>
  <c r="N118" i="6"/>
  <c r="O118" i="6"/>
  <c r="P118" i="6"/>
  <c r="Q118" i="6"/>
  <c r="R118" i="6"/>
  <c r="S118" i="6"/>
  <c r="T118" i="6"/>
  <c r="U118" i="6"/>
  <c r="M119" i="6"/>
  <c r="N119" i="6"/>
  <c r="O119" i="6"/>
  <c r="P119" i="6"/>
  <c r="Q119" i="6"/>
  <c r="R119" i="6"/>
  <c r="S119" i="6"/>
  <c r="T119" i="6"/>
  <c r="U119" i="6"/>
  <c r="M120" i="6"/>
  <c r="N120" i="6"/>
  <c r="O120" i="6"/>
  <c r="P120" i="6"/>
  <c r="Q120" i="6"/>
  <c r="R120" i="6"/>
  <c r="S120" i="6"/>
  <c r="T120" i="6"/>
  <c r="U120" i="6"/>
  <c r="M121" i="6"/>
  <c r="N121" i="6"/>
  <c r="O121" i="6"/>
  <c r="P121" i="6"/>
  <c r="Q121" i="6"/>
  <c r="R121" i="6"/>
  <c r="S121" i="6"/>
  <c r="T121" i="6"/>
  <c r="U121" i="6"/>
  <c r="M122" i="6"/>
  <c r="N122" i="6"/>
  <c r="O122" i="6"/>
  <c r="P122" i="6"/>
  <c r="Q122" i="6"/>
  <c r="R122" i="6"/>
  <c r="S122" i="6"/>
  <c r="T122" i="6"/>
  <c r="U122" i="6"/>
  <c r="M123" i="6"/>
  <c r="N123" i="6"/>
  <c r="O123" i="6"/>
  <c r="P123" i="6"/>
  <c r="Q123" i="6"/>
  <c r="R123" i="6"/>
  <c r="S123" i="6"/>
  <c r="T123" i="6"/>
  <c r="U123" i="6"/>
  <c r="M124" i="6"/>
  <c r="N124" i="6"/>
  <c r="O124" i="6"/>
  <c r="P124" i="6"/>
  <c r="Q124" i="6"/>
  <c r="R124" i="6"/>
  <c r="S124" i="6"/>
  <c r="T124" i="6"/>
  <c r="U124" i="6"/>
  <c r="M125" i="6"/>
  <c r="N125" i="6"/>
  <c r="O125" i="6"/>
  <c r="P125" i="6"/>
  <c r="Q125" i="6"/>
  <c r="R125" i="6"/>
  <c r="S125" i="6"/>
  <c r="T125" i="6"/>
  <c r="U125" i="6"/>
  <c r="M126" i="6"/>
  <c r="N126" i="6"/>
  <c r="O126" i="6"/>
  <c r="P126" i="6"/>
  <c r="Q126" i="6"/>
  <c r="R126" i="6"/>
  <c r="S126" i="6"/>
  <c r="T126" i="6"/>
  <c r="U126" i="6"/>
  <c r="M127" i="6"/>
  <c r="N127" i="6"/>
  <c r="O127" i="6"/>
  <c r="P127" i="6"/>
  <c r="Q127" i="6"/>
  <c r="R127" i="6"/>
  <c r="S127" i="6"/>
  <c r="T127" i="6"/>
  <c r="U127" i="6"/>
  <c r="M128" i="6"/>
  <c r="N128" i="6"/>
  <c r="O128" i="6"/>
  <c r="P128" i="6"/>
  <c r="Q128" i="6"/>
  <c r="R128" i="6"/>
  <c r="S128" i="6"/>
  <c r="T128" i="6"/>
  <c r="U128" i="6"/>
  <c r="M129" i="6"/>
  <c r="N129" i="6"/>
  <c r="O129" i="6"/>
  <c r="P129" i="6"/>
  <c r="Q129" i="6"/>
  <c r="R129" i="6"/>
  <c r="S129" i="6"/>
  <c r="T129" i="6"/>
  <c r="U129" i="6"/>
  <c r="M130" i="6"/>
  <c r="N130" i="6"/>
  <c r="O130" i="6"/>
  <c r="P130" i="6"/>
  <c r="Q130" i="6"/>
  <c r="R130" i="6"/>
  <c r="S130" i="6"/>
  <c r="T130" i="6"/>
  <c r="U130" i="6"/>
  <c r="M131" i="6"/>
  <c r="N131" i="6"/>
  <c r="O131" i="6"/>
  <c r="P131" i="6"/>
  <c r="Q131" i="6"/>
  <c r="R131" i="6"/>
  <c r="S131" i="6"/>
  <c r="T131" i="6"/>
  <c r="U131" i="6"/>
  <c r="M132" i="6"/>
  <c r="N132" i="6"/>
  <c r="O132" i="6"/>
  <c r="P132" i="6"/>
  <c r="Q132" i="6"/>
  <c r="R132" i="6"/>
  <c r="S132" i="6"/>
  <c r="T132" i="6"/>
  <c r="U132" i="6"/>
  <c r="M133" i="6"/>
  <c r="N133" i="6"/>
  <c r="O133" i="6"/>
  <c r="P133" i="6"/>
  <c r="Q133" i="6"/>
  <c r="R133" i="6"/>
  <c r="S133" i="6"/>
  <c r="T133" i="6"/>
  <c r="U133" i="6"/>
  <c r="M134" i="6"/>
  <c r="N134" i="6"/>
  <c r="O134" i="6"/>
  <c r="P134" i="6"/>
  <c r="Q134" i="6"/>
  <c r="R134" i="6"/>
  <c r="S134" i="6"/>
  <c r="T134" i="6"/>
  <c r="U134" i="6"/>
  <c r="M135" i="6"/>
  <c r="N135" i="6"/>
  <c r="O135" i="6"/>
  <c r="P135" i="6"/>
  <c r="Q135" i="6"/>
  <c r="R135" i="6"/>
  <c r="S135" i="6"/>
  <c r="T135" i="6"/>
  <c r="U135" i="6"/>
  <c r="M136" i="6"/>
  <c r="N136" i="6"/>
  <c r="O136" i="6"/>
  <c r="P136" i="6"/>
  <c r="Q136" i="6"/>
  <c r="R136" i="6"/>
  <c r="S136" i="6"/>
  <c r="T136" i="6"/>
  <c r="U136" i="6"/>
  <c r="M137" i="6"/>
  <c r="N137" i="6"/>
  <c r="O137" i="6"/>
  <c r="P137" i="6"/>
  <c r="Q137" i="6"/>
  <c r="R137" i="6"/>
  <c r="S137" i="6"/>
  <c r="T137" i="6"/>
  <c r="U137" i="6"/>
  <c r="M138" i="6"/>
  <c r="N138" i="6"/>
  <c r="O138" i="6"/>
  <c r="P138" i="6"/>
  <c r="Q138" i="6"/>
  <c r="R138" i="6"/>
  <c r="S138" i="6"/>
  <c r="T138" i="6"/>
  <c r="U138" i="6"/>
  <c r="M139" i="6"/>
  <c r="N139" i="6"/>
  <c r="O139" i="6"/>
  <c r="P139" i="6"/>
  <c r="Q139" i="6"/>
  <c r="R139" i="6"/>
  <c r="S139" i="6"/>
  <c r="T139" i="6"/>
  <c r="U139" i="6"/>
  <c r="M140" i="6"/>
  <c r="N140" i="6"/>
  <c r="O140" i="6"/>
  <c r="P140" i="6"/>
  <c r="Q140" i="6"/>
  <c r="R140" i="6"/>
  <c r="S140" i="6"/>
  <c r="T140" i="6"/>
  <c r="U140" i="6"/>
  <c r="M141" i="6"/>
  <c r="N141" i="6"/>
  <c r="O141" i="6"/>
  <c r="P141" i="6"/>
  <c r="Q141" i="6"/>
  <c r="R141" i="6"/>
  <c r="S141" i="6"/>
  <c r="T141" i="6"/>
  <c r="U141" i="6"/>
  <c r="M142" i="6"/>
  <c r="N142" i="6"/>
  <c r="O142" i="6"/>
  <c r="P142" i="6"/>
  <c r="Q142" i="6"/>
  <c r="R142" i="6"/>
  <c r="S142" i="6"/>
  <c r="T142" i="6"/>
  <c r="U142" i="6"/>
  <c r="M143" i="6"/>
  <c r="N143" i="6"/>
  <c r="O143" i="6"/>
  <c r="P143" i="6"/>
  <c r="Q143" i="6"/>
  <c r="R143" i="6"/>
  <c r="S143" i="6"/>
  <c r="T143" i="6"/>
  <c r="U143" i="6"/>
  <c r="C4" i="6"/>
  <c r="D4" i="6"/>
  <c r="E4" i="6"/>
  <c r="F4" i="6"/>
  <c r="G4" i="6"/>
  <c r="H4" i="6"/>
  <c r="I4" i="6"/>
  <c r="J4" i="6"/>
  <c r="K4" i="6"/>
  <c r="C5" i="6"/>
  <c r="D5" i="6"/>
  <c r="E5" i="6"/>
  <c r="F5" i="6"/>
  <c r="G5" i="6"/>
  <c r="H5" i="6"/>
  <c r="I5" i="6"/>
  <c r="J5" i="6"/>
  <c r="K5" i="6"/>
  <c r="C6" i="6"/>
  <c r="D6" i="6"/>
  <c r="E6" i="6"/>
  <c r="F6" i="6"/>
  <c r="G6" i="6"/>
  <c r="H6" i="6"/>
  <c r="I6" i="6"/>
  <c r="J6" i="6"/>
  <c r="K6" i="6"/>
  <c r="C7" i="6"/>
  <c r="D7" i="6"/>
  <c r="E7" i="6"/>
  <c r="F7" i="6"/>
  <c r="G7" i="6"/>
  <c r="H7" i="6"/>
  <c r="I7" i="6"/>
  <c r="J7" i="6"/>
  <c r="K7" i="6"/>
  <c r="C8" i="6"/>
  <c r="D8" i="6"/>
  <c r="E8" i="6"/>
  <c r="F8" i="6"/>
  <c r="G8" i="6"/>
  <c r="H8" i="6"/>
  <c r="I8" i="6"/>
  <c r="J8" i="6"/>
  <c r="K8" i="6"/>
  <c r="C9" i="6"/>
  <c r="D9" i="6"/>
  <c r="E9" i="6"/>
  <c r="F9" i="6"/>
  <c r="G9" i="6"/>
  <c r="H9" i="6"/>
  <c r="I9" i="6"/>
  <c r="J9" i="6"/>
  <c r="K9" i="6"/>
  <c r="C10" i="6"/>
  <c r="D10" i="6"/>
  <c r="E10" i="6"/>
  <c r="F10" i="6"/>
  <c r="G10" i="6"/>
  <c r="H10" i="6"/>
  <c r="I10" i="6"/>
  <c r="J10" i="6"/>
  <c r="K10" i="6"/>
  <c r="C11" i="6"/>
  <c r="D11" i="6"/>
  <c r="E11" i="6"/>
  <c r="F11" i="6"/>
  <c r="G11" i="6"/>
  <c r="H11" i="6"/>
  <c r="I11" i="6"/>
  <c r="J11" i="6"/>
  <c r="K11" i="6"/>
  <c r="C12" i="6"/>
  <c r="D12" i="6"/>
  <c r="E12" i="6"/>
  <c r="F12" i="6"/>
  <c r="G12" i="6"/>
  <c r="H12" i="6"/>
  <c r="I12" i="6"/>
  <c r="J12" i="6"/>
  <c r="K12" i="6"/>
  <c r="C13" i="6"/>
  <c r="D13" i="6"/>
  <c r="E13" i="6"/>
  <c r="F13" i="6"/>
  <c r="G13" i="6"/>
  <c r="H13" i="6"/>
  <c r="I13" i="6"/>
  <c r="J13" i="6"/>
  <c r="K13" i="6"/>
  <c r="C14" i="6"/>
  <c r="D14" i="6"/>
  <c r="E14" i="6"/>
  <c r="F14" i="6"/>
  <c r="G14" i="6"/>
  <c r="H14" i="6"/>
  <c r="I14" i="6"/>
  <c r="J14" i="6"/>
  <c r="K14" i="6"/>
  <c r="C15" i="6"/>
  <c r="D15" i="6"/>
  <c r="E15" i="6"/>
  <c r="F15" i="6"/>
  <c r="G15" i="6"/>
  <c r="H15" i="6"/>
  <c r="I15" i="6"/>
  <c r="J15" i="6"/>
  <c r="K15" i="6"/>
  <c r="C16" i="6"/>
  <c r="D16" i="6"/>
  <c r="E16" i="6"/>
  <c r="F16" i="6"/>
  <c r="G16" i="6"/>
  <c r="H16" i="6"/>
  <c r="I16" i="6"/>
  <c r="J16" i="6"/>
  <c r="K16" i="6"/>
  <c r="C17" i="6"/>
  <c r="D17" i="6"/>
  <c r="E17" i="6"/>
  <c r="F17" i="6"/>
  <c r="G17" i="6"/>
  <c r="H17" i="6"/>
  <c r="I17" i="6"/>
  <c r="J17" i="6"/>
  <c r="K17" i="6"/>
  <c r="C18" i="6"/>
  <c r="D18" i="6"/>
  <c r="E18" i="6"/>
  <c r="F18" i="6"/>
  <c r="G18" i="6"/>
  <c r="H18" i="6"/>
  <c r="I18" i="6"/>
  <c r="J18" i="6"/>
  <c r="K18" i="6"/>
  <c r="C19" i="6"/>
  <c r="D19" i="6"/>
  <c r="E19" i="6"/>
  <c r="F19" i="6"/>
  <c r="G19" i="6"/>
  <c r="H19" i="6"/>
  <c r="I19" i="6"/>
  <c r="J19" i="6"/>
  <c r="K19" i="6"/>
  <c r="C20" i="6"/>
  <c r="D20" i="6"/>
  <c r="E20" i="6"/>
  <c r="F20" i="6"/>
  <c r="G20" i="6"/>
  <c r="H20" i="6"/>
  <c r="I20" i="6"/>
  <c r="J20" i="6"/>
  <c r="K20" i="6"/>
  <c r="C21" i="6"/>
  <c r="D21" i="6"/>
  <c r="E21" i="6"/>
  <c r="F21" i="6"/>
  <c r="G21" i="6"/>
  <c r="H21" i="6"/>
  <c r="I21" i="6"/>
  <c r="J21" i="6"/>
  <c r="K21" i="6"/>
  <c r="C22" i="6"/>
  <c r="D22" i="6"/>
  <c r="E22" i="6"/>
  <c r="F22" i="6"/>
  <c r="G22" i="6"/>
  <c r="H22" i="6"/>
  <c r="I22" i="6"/>
  <c r="J22" i="6"/>
  <c r="K22" i="6"/>
  <c r="C23" i="6"/>
  <c r="D23" i="6"/>
  <c r="E23" i="6"/>
  <c r="F23" i="6"/>
  <c r="G23" i="6"/>
  <c r="H23" i="6"/>
  <c r="I23" i="6"/>
  <c r="J23" i="6"/>
  <c r="K23" i="6"/>
  <c r="C24" i="6"/>
  <c r="D24" i="6"/>
  <c r="E24" i="6"/>
  <c r="F24" i="6"/>
  <c r="G24" i="6"/>
  <c r="H24" i="6"/>
  <c r="I24" i="6"/>
  <c r="J24" i="6"/>
  <c r="K24" i="6"/>
  <c r="C25" i="6"/>
  <c r="D25" i="6"/>
  <c r="E25" i="6"/>
  <c r="F25" i="6"/>
  <c r="G25" i="6"/>
  <c r="H25" i="6"/>
  <c r="I25" i="6"/>
  <c r="J25" i="6"/>
  <c r="K25" i="6"/>
  <c r="C26" i="6"/>
  <c r="D26" i="6"/>
  <c r="E26" i="6"/>
  <c r="F26" i="6"/>
  <c r="G26" i="6"/>
  <c r="H26" i="6"/>
  <c r="I26" i="6"/>
  <c r="J26" i="6"/>
  <c r="K26" i="6"/>
  <c r="C27" i="6"/>
  <c r="D27" i="6"/>
  <c r="E27" i="6"/>
  <c r="F27" i="6"/>
  <c r="G27" i="6"/>
  <c r="H27" i="6"/>
  <c r="I27" i="6"/>
  <c r="J27" i="6"/>
  <c r="K27" i="6"/>
  <c r="C28" i="6"/>
  <c r="D28" i="6"/>
  <c r="E28" i="6"/>
  <c r="F28" i="6"/>
  <c r="G28" i="6"/>
  <c r="H28" i="6"/>
  <c r="I28" i="6"/>
  <c r="J28" i="6"/>
  <c r="K28" i="6"/>
  <c r="C29" i="6"/>
  <c r="D29" i="6"/>
  <c r="E29" i="6"/>
  <c r="F29" i="6"/>
  <c r="G29" i="6"/>
  <c r="H29" i="6"/>
  <c r="I29" i="6"/>
  <c r="J29" i="6"/>
  <c r="K29" i="6"/>
  <c r="C30" i="6"/>
  <c r="D30" i="6"/>
  <c r="E30" i="6"/>
  <c r="F30" i="6"/>
  <c r="G30" i="6"/>
  <c r="H30" i="6"/>
  <c r="I30" i="6"/>
  <c r="J30" i="6"/>
  <c r="K30" i="6"/>
  <c r="C31" i="6"/>
  <c r="D31" i="6"/>
  <c r="E31" i="6"/>
  <c r="F31" i="6"/>
  <c r="G31" i="6"/>
  <c r="H31" i="6"/>
  <c r="I31" i="6"/>
  <c r="J31" i="6"/>
  <c r="K31" i="6"/>
  <c r="C32" i="6"/>
  <c r="D32" i="6"/>
  <c r="E32" i="6"/>
  <c r="F32" i="6"/>
  <c r="G32" i="6"/>
  <c r="H32" i="6"/>
  <c r="I32" i="6"/>
  <c r="J32" i="6"/>
  <c r="K32" i="6"/>
  <c r="C33" i="6"/>
  <c r="D33" i="6"/>
  <c r="E33" i="6"/>
  <c r="F33" i="6"/>
  <c r="G33" i="6"/>
  <c r="H33" i="6"/>
  <c r="I33" i="6"/>
  <c r="J33" i="6"/>
  <c r="K33" i="6"/>
  <c r="C34" i="6"/>
  <c r="D34" i="6"/>
  <c r="E34" i="6"/>
  <c r="F34" i="6"/>
  <c r="G34" i="6"/>
  <c r="H34" i="6"/>
  <c r="I34" i="6"/>
  <c r="J34" i="6"/>
  <c r="K34" i="6"/>
  <c r="C35" i="6"/>
  <c r="D35" i="6"/>
  <c r="E35" i="6"/>
  <c r="F35" i="6"/>
  <c r="G35" i="6"/>
  <c r="H35" i="6"/>
  <c r="I35" i="6"/>
  <c r="J35" i="6"/>
  <c r="K35" i="6"/>
  <c r="C36" i="6"/>
  <c r="D36" i="6"/>
  <c r="E36" i="6"/>
  <c r="F36" i="6"/>
  <c r="G36" i="6"/>
  <c r="H36" i="6"/>
  <c r="I36" i="6"/>
  <c r="J36" i="6"/>
  <c r="K36" i="6"/>
  <c r="C37" i="6"/>
  <c r="D37" i="6"/>
  <c r="E37" i="6"/>
  <c r="F37" i="6"/>
  <c r="G37" i="6"/>
  <c r="H37" i="6"/>
  <c r="I37" i="6"/>
  <c r="J37" i="6"/>
  <c r="K37" i="6"/>
  <c r="C38" i="6"/>
  <c r="D38" i="6"/>
  <c r="E38" i="6"/>
  <c r="F38" i="6"/>
  <c r="G38" i="6"/>
  <c r="H38" i="6"/>
  <c r="I38" i="6"/>
  <c r="J38" i="6"/>
  <c r="K38" i="6"/>
  <c r="C39" i="6"/>
  <c r="D39" i="6"/>
  <c r="E39" i="6"/>
  <c r="F39" i="6"/>
  <c r="G39" i="6"/>
  <c r="H39" i="6"/>
  <c r="I39" i="6"/>
  <c r="J39" i="6"/>
  <c r="K39" i="6"/>
  <c r="C40" i="6"/>
  <c r="D40" i="6"/>
  <c r="E40" i="6"/>
  <c r="F40" i="6"/>
  <c r="G40" i="6"/>
  <c r="H40" i="6"/>
  <c r="I40" i="6"/>
  <c r="J40" i="6"/>
  <c r="K40" i="6"/>
  <c r="C41" i="6"/>
  <c r="D41" i="6"/>
  <c r="E41" i="6"/>
  <c r="F41" i="6"/>
  <c r="G41" i="6"/>
  <c r="H41" i="6"/>
  <c r="I41" i="6"/>
  <c r="J41" i="6"/>
  <c r="K41" i="6"/>
  <c r="C42" i="6"/>
  <c r="D42" i="6"/>
  <c r="E42" i="6"/>
  <c r="F42" i="6"/>
  <c r="G42" i="6"/>
  <c r="H42" i="6"/>
  <c r="I42" i="6"/>
  <c r="J42" i="6"/>
  <c r="K42" i="6"/>
  <c r="C43" i="6"/>
  <c r="D43" i="6"/>
  <c r="E43" i="6"/>
  <c r="F43" i="6"/>
  <c r="G43" i="6"/>
  <c r="H43" i="6"/>
  <c r="I43" i="6"/>
  <c r="J43" i="6"/>
  <c r="K43" i="6"/>
  <c r="C44" i="6"/>
  <c r="D44" i="6"/>
  <c r="E44" i="6"/>
  <c r="F44" i="6"/>
  <c r="G44" i="6"/>
  <c r="H44" i="6"/>
  <c r="I44" i="6"/>
  <c r="J44" i="6"/>
  <c r="K44" i="6"/>
  <c r="C45" i="6"/>
  <c r="D45" i="6"/>
  <c r="E45" i="6"/>
  <c r="F45" i="6"/>
  <c r="G45" i="6"/>
  <c r="H45" i="6"/>
  <c r="I45" i="6"/>
  <c r="J45" i="6"/>
  <c r="K45" i="6"/>
  <c r="C46" i="6"/>
  <c r="D46" i="6"/>
  <c r="E46" i="6"/>
  <c r="F46" i="6"/>
  <c r="G46" i="6"/>
  <c r="H46" i="6"/>
  <c r="I46" i="6"/>
  <c r="J46" i="6"/>
  <c r="K46" i="6"/>
  <c r="C47" i="6"/>
  <c r="D47" i="6"/>
  <c r="E47" i="6"/>
  <c r="F47" i="6"/>
  <c r="G47" i="6"/>
  <c r="H47" i="6"/>
  <c r="I47" i="6"/>
  <c r="J47" i="6"/>
  <c r="K47" i="6"/>
  <c r="C48" i="6"/>
  <c r="D48" i="6"/>
  <c r="E48" i="6"/>
  <c r="F48" i="6"/>
  <c r="G48" i="6"/>
  <c r="H48" i="6"/>
  <c r="I48" i="6"/>
  <c r="J48" i="6"/>
  <c r="K48" i="6"/>
  <c r="C49" i="6"/>
  <c r="D49" i="6"/>
  <c r="E49" i="6"/>
  <c r="F49" i="6"/>
  <c r="G49" i="6"/>
  <c r="H49" i="6"/>
  <c r="I49" i="6"/>
  <c r="J49" i="6"/>
  <c r="K49" i="6"/>
  <c r="C50" i="6"/>
  <c r="D50" i="6"/>
  <c r="E50" i="6"/>
  <c r="F50" i="6"/>
  <c r="G50" i="6"/>
  <c r="H50" i="6"/>
  <c r="I50" i="6"/>
  <c r="J50" i="6"/>
  <c r="K50" i="6"/>
  <c r="C51" i="6"/>
  <c r="D51" i="6"/>
  <c r="E51" i="6"/>
  <c r="F51" i="6"/>
  <c r="G51" i="6"/>
  <c r="H51" i="6"/>
  <c r="I51" i="6"/>
  <c r="J51" i="6"/>
  <c r="K51" i="6"/>
  <c r="C52" i="6"/>
  <c r="D52" i="6"/>
  <c r="E52" i="6"/>
  <c r="F52" i="6"/>
  <c r="G52" i="6"/>
  <c r="H52" i="6"/>
  <c r="I52" i="6"/>
  <c r="J52" i="6"/>
  <c r="K52" i="6"/>
  <c r="C53" i="6"/>
  <c r="D53" i="6"/>
  <c r="E53" i="6"/>
  <c r="F53" i="6"/>
  <c r="G53" i="6"/>
  <c r="H53" i="6"/>
  <c r="I53" i="6"/>
  <c r="J53" i="6"/>
  <c r="K53" i="6"/>
  <c r="C54" i="6"/>
  <c r="D54" i="6"/>
  <c r="E54" i="6"/>
  <c r="F54" i="6"/>
  <c r="G54" i="6"/>
  <c r="H54" i="6"/>
  <c r="I54" i="6"/>
  <c r="J54" i="6"/>
  <c r="K54" i="6"/>
  <c r="C55" i="6"/>
  <c r="D55" i="6"/>
  <c r="E55" i="6"/>
  <c r="F55" i="6"/>
  <c r="G55" i="6"/>
  <c r="H55" i="6"/>
  <c r="I55" i="6"/>
  <c r="J55" i="6"/>
  <c r="K55" i="6"/>
  <c r="C56" i="6"/>
  <c r="D56" i="6"/>
  <c r="E56" i="6"/>
  <c r="F56" i="6"/>
  <c r="G56" i="6"/>
  <c r="H56" i="6"/>
  <c r="I56" i="6"/>
  <c r="J56" i="6"/>
  <c r="K56" i="6"/>
  <c r="C57" i="6"/>
  <c r="D57" i="6"/>
  <c r="E57" i="6"/>
  <c r="F57" i="6"/>
  <c r="G57" i="6"/>
  <c r="H57" i="6"/>
  <c r="I57" i="6"/>
  <c r="J57" i="6"/>
  <c r="K57" i="6"/>
  <c r="C58" i="6"/>
  <c r="D58" i="6"/>
  <c r="E58" i="6"/>
  <c r="F58" i="6"/>
  <c r="G58" i="6"/>
  <c r="H58" i="6"/>
  <c r="I58" i="6"/>
  <c r="J58" i="6"/>
  <c r="K58" i="6"/>
  <c r="C59" i="6"/>
  <c r="D59" i="6"/>
  <c r="E59" i="6"/>
  <c r="F59" i="6"/>
  <c r="G59" i="6"/>
  <c r="H59" i="6"/>
  <c r="I59" i="6"/>
  <c r="J59" i="6"/>
  <c r="K59" i="6"/>
  <c r="C60" i="6"/>
  <c r="D60" i="6"/>
  <c r="E60" i="6"/>
  <c r="F60" i="6"/>
  <c r="G60" i="6"/>
  <c r="H60" i="6"/>
  <c r="I60" i="6"/>
  <c r="J60" i="6"/>
  <c r="K60" i="6"/>
  <c r="C61" i="6"/>
  <c r="D61" i="6"/>
  <c r="E61" i="6"/>
  <c r="F61" i="6"/>
  <c r="G61" i="6"/>
  <c r="H61" i="6"/>
  <c r="I61" i="6"/>
  <c r="J61" i="6"/>
  <c r="K61" i="6"/>
  <c r="C62" i="6"/>
  <c r="D62" i="6"/>
  <c r="E62" i="6"/>
  <c r="F62" i="6"/>
  <c r="G62" i="6"/>
  <c r="H62" i="6"/>
  <c r="I62" i="6"/>
  <c r="J62" i="6"/>
  <c r="K62" i="6"/>
  <c r="C63" i="6"/>
  <c r="D63" i="6"/>
  <c r="E63" i="6"/>
  <c r="F63" i="6"/>
  <c r="G63" i="6"/>
  <c r="H63" i="6"/>
  <c r="I63" i="6"/>
  <c r="J63" i="6"/>
  <c r="K63" i="6"/>
  <c r="C64" i="6"/>
  <c r="D64" i="6"/>
  <c r="E64" i="6"/>
  <c r="F64" i="6"/>
  <c r="G64" i="6"/>
  <c r="H64" i="6"/>
  <c r="I64" i="6"/>
  <c r="J64" i="6"/>
  <c r="K64" i="6"/>
  <c r="C65" i="6"/>
  <c r="D65" i="6"/>
  <c r="E65" i="6"/>
  <c r="F65" i="6"/>
  <c r="G65" i="6"/>
  <c r="H65" i="6"/>
  <c r="I65" i="6"/>
  <c r="J65" i="6"/>
  <c r="K65" i="6"/>
  <c r="C66" i="6"/>
  <c r="D66" i="6"/>
  <c r="E66" i="6"/>
  <c r="F66" i="6"/>
  <c r="G66" i="6"/>
  <c r="H66" i="6"/>
  <c r="I66" i="6"/>
  <c r="J66" i="6"/>
  <c r="K66" i="6"/>
  <c r="C67" i="6"/>
  <c r="D67" i="6"/>
  <c r="E67" i="6"/>
  <c r="F67" i="6"/>
  <c r="G67" i="6"/>
  <c r="H67" i="6"/>
  <c r="I67" i="6"/>
  <c r="J67" i="6"/>
  <c r="K67" i="6"/>
  <c r="C68" i="6"/>
  <c r="D68" i="6"/>
  <c r="E68" i="6"/>
  <c r="F68" i="6"/>
  <c r="G68" i="6"/>
  <c r="H68" i="6"/>
  <c r="I68" i="6"/>
  <c r="J68" i="6"/>
  <c r="K68" i="6"/>
  <c r="C69" i="6"/>
  <c r="D69" i="6"/>
  <c r="E69" i="6"/>
  <c r="F69" i="6"/>
  <c r="G69" i="6"/>
  <c r="H69" i="6"/>
  <c r="I69" i="6"/>
  <c r="J69" i="6"/>
  <c r="K69" i="6"/>
  <c r="C70" i="6"/>
  <c r="D70" i="6"/>
  <c r="E70" i="6"/>
  <c r="F70" i="6"/>
  <c r="G70" i="6"/>
  <c r="H70" i="6"/>
  <c r="I70" i="6"/>
  <c r="J70" i="6"/>
  <c r="K70" i="6"/>
  <c r="C71" i="6"/>
  <c r="D71" i="6"/>
  <c r="E71" i="6"/>
  <c r="F71" i="6"/>
  <c r="G71" i="6"/>
  <c r="H71" i="6"/>
  <c r="I71" i="6"/>
  <c r="J71" i="6"/>
  <c r="K71" i="6"/>
  <c r="C72" i="6"/>
  <c r="D72" i="6"/>
  <c r="E72" i="6"/>
  <c r="F72" i="6"/>
  <c r="G72" i="6"/>
  <c r="H72" i="6"/>
  <c r="I72" i="6"/>
  <c r="J72" i="6"/>
  <c r="K72" i="6"/>
  <c r="C73" i="6"/>
  <c r="D73" i="6"/>
  <c r="E73" i="6"/>
  <c r="F73" i="6"/>
  <c r="G73" i="6"/>
  <c r="H73" i="6"/>
  <c r="I73" i="6"/>
  <c r="J73" i="6"/>
  <c r="K73" i="6"/>
  <c r="C74" i="6"/>
  <c r="D74" i="6"/>
  <c r="E74" i="6"/>
  <c r="F74" i="6"/>
  <c r="G74" i="6"/>
  <c r="H74" i="6"/>
  <c r="I74" i="6"/>
  <c r="J74" i="6"/>
  <c r="K74" i="6"/>
  <c r="C75" i="6"/>
  <c r="D75" i="6"/>
  <c r="E75" i="6"/>
  <c r="F75" i="6"/>
  <c r="G75" i="6"/>
  <c r="H75" i="6"/>
  <c r="I75" i="6"/>
  <c r="J75" i="6"/>
  <c r="K75" i="6"/>
  <c r="C76" i="6"/>
  <c r="D76" i="6"/>
  <c r="E76" i="6"/>
  <c r="F76" i="6"/>
  <c r="G76" i="6"/>
  <c r="H76" i="6"/>
  <c r="I76" i="6"/>
  <c r="J76" i="6"/>
  <c r="K76" i="6"/>
  <c r="C77" i="6"/>
  <c r="D77" i="6"/>
  <c r="E77" i="6"/>
  <c r="F77" i="6"/>
  <c r="G77" i="6"/>
  <c r="H77" i="6"/>
  <c r="I77" i="6"/>
  <c r="J77" i="6"/>
  <c r="K77" i="6"/>
  <c r="C78" i="6"/>
  <c r="D78" i="6"/>
  <c r="E78" i="6"/>
  <c r="F78" i="6"/>
  <c r="G78" i="6"/>
  <c r="H78" i="6"/>
  <c r="I78" i="6"/>
  <c r="J78" i="6"/>
  <c r="K78" i="6"/>
  <c r="C79" i="6"/>
  <c r="D79" i="6"/>
  <c r="E79" i="6"/>
  <c r="F79" i="6"/>
  <c r="G79" i="6"/>
  <c r="H79" i="6"/>
  <c r="I79" i="6"/>
  <c r="J79" i="6"/>
  <c r="K79" i="6"/>
  <c r="C80" i="6"/>
  <c r="D80" i="6"/>
  <c r="E80" i="6"/>
  <c r="F80" i="6"/>
  <c r="G80" i="6"/>
  <c r="H80" i="6"/>
  <c r="I80" i="6"/>
  <c r="J80" i="6"/>
  <c r="K80" i="6"/>
  <c r="C81" i="6"/>
  <c r="D81" i="6"/>
  <c r="E81" i="6"/>
  <c r="F81" i="6"/>
  <c r="G81" i="6"/>
  <c r="H81" i="6"/>
  <c r="I81" i="6"/>
  <c r="J81" i="6"/>
  <c r="K81" i="6"/>
  <c r="C82" i="6"/>
  <c r="D82" i="6"/>
  <c r="E82" i="6"/>
  <c r="F82" i="6"/>
  <c r="G82" i="6"/>
  <c r="H82" i="6"/>
  <c r="I82" i="6"/>
  <c r="J82" i="6"/>
  <c r="K82" i="6"/>
  <c r="C83" i="6"/>
  <c r="D83" i="6"/>
  <c r="E83" i="6"/>
  <c r="F83" i="6"/>
  <c r="G83" i="6"/>
  <c r="H83" i="6"/>
  <c r="I83" i="6"/>
  <c r="J83" i="6"/>
  <c r="K83" i="6"/>
  <c r="C84" i="6"/>
  <c r="D84" i="6"/>
  <c r="E84" i="6"/>
  <c r="F84" i="6"/>
  <c r="G84" i="6"/>
  <c r="H84" i="6"/>
  <c r="I84" i="6"/>
  <c r="J84" i="6"/>
  <c r="K84" i="6"/>
  <c r="C85" i="6"/>
  <c r="D85" i="6"/>
  <c r="E85" i="6"/>
  <c r="F85" i="6"/>
  <c r="G85" i="6"/>
  <c r="H85" i="6"/>
  <c r="I85" i="6"/>
  <c r="J85" i="6"/>
  <c r="K85" i="6"/>
  <c r="C86" i="6"/>
  <c r="D86" i="6"/>
  <c r="E86" i="6"/>
  <c r="F86" i="6"/>
  <c r="G86" i="6"/>
  <c r="H86" i="6"/>
  <c r="I86" i="6"/>
  <c r="J86" i="6"/>
  <c r="K86" i="6"/>
  <c r="C87" i="6"/>
  <c r="D87" i="6"/>
  <c r="E87" i="6"/>
  <c r="F87" i="6"/>
  <c r="G87" i="6"/>
  <c r="H87" i="6"/>
  <c r="I87" i="6"/>
  <c r="J87" i="6"/>
  <c r="K87" i="6"/>
  <c r="C88" i="6"/>
  <c r="D88" i="6"/>
  <c r="E88" i="6"/>
  <c r="F88" i="6"/>
  <c r="G88" i="6"/>
  <c r="H88" i="6"/>
  <c r="I88" i="6"/>
  <c r="J88" i="6"/>
  <c r="K88" i="6"/>
  <c r="C89" i="6"/>
  <c r="D89" i="6"/>
  <c r="E89" i="6"/>
  <c r="F89" i="6"/>
  <c r="G89" i="6"/>
  <c r="H89" i="6"/>
  <c r="I89" i="6"/>
  <c r="J89" i="6"/>
  <c r="K89" i="6"/>
  <c r="C90" i="6"/>
  <c r="D90" i="6"/>
  <c r="E90" i="6"/>
  <c r="F90" i="6"/>
  <c r="G90" i="6"/>
  <c r="H90" i="6"/>
  <c r="I90" i="6"/>
  <c r="J90" i="6"/>
  <c r="K90" i="6"/>
  <c r="C91" i="6"/>
  <c r="D91" i="6"/>
  <c r="E91" i="6"/>
  <c r="F91" i="6"/>
  <c r="G91" i="6"/>
  <c r="H91" i="6"/>
  <c r="I91" i="6"/>
  <c r="J91" i="6"/>
  <c r="K91" i="6"/>
  <c r="C92" i="6"/>
  <c r="D92" i="6"/>
  <c r="E92" i="6"/>
  <c r="F92" i="6"/>
  <c r="G92" i="6"/>
  <c r="H92" i="6"/>
  <c r="I92" i="6"/>
  <c r="J92" i="6"/>
  <c r="K92" i="6"/>
  <c r="C93" i="6"/>
  <c r="D93" i="6"/>
  <c r="E93" i="6"/>
  <c r="F93" i="6"/>
  <c r="G93" i="6"/>
  <c r="H93" i="6"/>
  <c r="I93" i="6"/>
  <c r="J93" i="6"/>
  <c r="K93" i="6"/>
  <c r="C94" i="6"/>
  <c r="D94" i="6"/>
  <c r="E94" i="6"/>
  <c r="F94" i="6"/>
  <c r="G94" i="6"/>
  <c r="H94" i="6"/>
  <c r="I94" i="6"/>
  <c r="J94" i="6"/>
  <c r="K94" i="6"/>
  <c r="C95" i="6"/>
  <c r="D95" i="6"/>
  <c r="E95" i="6"/>
  <c r="F95" i="6"/>
  <c r="G95" i="6"/>
  <c r="H95" i="6"/>
  <c r="I95" i="6"/>
  <c r="J95" i="6"/>
  <c r="K95" i="6"/>
  <c r="C96" i="6"/>
  <c r="D96" i="6"/>
  <c r="E96" i="6"/>
  <c r="F96" i="6"/>
  <c r="G96" i="6"/>
  <c r="H96" i="6"/>
  <c r="I96" i="6"/>
  <c r="J96" i="6"/>
  <c r="K96" i="6"/>
  <c r="C97" i="6"/>
  <c r="D97" i="6"/>
  <c r="E97" i="6"/>
  <c r="F97" i="6"/>
  <c r="G97" i="6"/>
  <c r="H97" i="6"/>
  <c r="I97" i="6"/>
  <c r="J97" i="6"/>
  <c r="K97" i="6"/>
  <c r="C98" i="6"/>
  <c r="D98" i="6"/>
  <c r="E98" i="6"/>
  <c r="F98" i="6"/>
  <c r="G98" i="6"/>
  <c r="H98" i="6"/>
  <c r="I98" i="6"/>
  <c r="J98" i="6"/>
  <c r="K98" i="6"/>
  <c r="C99" i="6"/>
  <c r="D99" i="6"/>
  <c r="E99" i="6"/>
  <c r="F99" i="6"/>
  <c r="G99" i="6"/>
  <c r="H99" i="6"/>
  <c r="I99" i="6"/>
  <c r="J99" i="6"/>
  <c r="K99" i="6"/>
  <c r="C100" i="6"/>
  <c r="D100" i="6"/>
  <c r="E100" i="6"/>
  <c r="F100" i="6"/>
  <c r="G100" i="6"/>
  <c r="H100" i="6"/>
  <c r="I100" i="6"/>
  <c r="J100" i="6"/>
  <c r="K100" i="6"/>
  <c r="C101" i="6"/>
  <c r="D101" i="6"/>
  <c r="E101" i="6"/>
  <c r="F101" i="6"/>
  <c r="G101" i="6"/>
  <c r="H101" i="6"/>
  <c r="I101" i="6"/>
  <c r="J101" i="6"/>
  <c r="K101" i="6"/>
  <c r="C102" i="6"/>
  <c r="D102" i="6"/>
  <c r="E102" i="6"/>
  <c r="F102" i="6"/>
  <c r="G102" i="6"/>
  <c r="H102" i="6"/>
  <c r="I102" i="6"/>
  <c r="J102" i="6"/>
  <c r="K102" i="6"/>
  <c r="C103" i="6"/>
  <c r="D103" i="6"/>
  <c r="E103" i="6"/>
  <c r="F103" i="6"/>
  <c r="G103" i="6"/>
  <c r="H103" i="6"/>
  <c r="I103" i="6"/>
  <c r="J103" i="6"/>
  <c r="K103" i="6"/>
  <c r="C104" i="6"/>
  <c r="D104" i="6"/>
  <c r="E104" i="6"/>
  <c r="F104" i="6"/>
  <c r="G104" i="6"/>
  <c r="H104" i="6"/>
  <c r="I104" i="6"/>
  <c r="J104" i="6"/>
  <c r="K104" i="6"/>
  <c r="C105" i="6"/>
  <c r="D105" i="6"/>
  <c r="E105" i="6"/>
  <c r="F105" i="6"/>
  <c r="G105" i="6"/>
  <c r="H105" i="6"/>
  <c r="I105" i="6"/>
  <c r="J105" i="6"/>
  <c r="K105" i="6"/>
  <c r="C106" i="6"/>
  <c r="D106" i="6"/>
  <c r="E106" i="6"/>
  <c r="F106" i="6"/>
  <c r="G106" i="6"/>
  <c r="H106" i="6"/>
  <c r="I106" i="6"/>
  <c r="J106" i="6"/>
  <c r="K106" i="6"/>
  <c r="C107" i="6"/>
  <c r="D107" i="6"/>
  <c r="E107" i="6"/>
  <c r="F107" i="6"/>
  <c r="G107" i="6"/>
  <c r="H107" i="6"/>
  <c r="I107" i="6"/>
  <c r="J107" i="6"/>
  <c r="K107" i="6"/>
  <c r="C108" i="6"/>
  <c r="D108" i="6"/>
  <c r="E108" i="6"/>
  <c r="F108" i="6"/>
  <c r="G108" i="6"/>
  <c r="H108" i="6"/>
  <c r="I108" i="6"/>
  <c r="J108" i="6"/>
  <c r="K108" i="6"/>
  <c r="C109" i="6"/>
  <c r="D109" i="6"/>
  <c r="E109" i="6"/>
  <c r="F109" i="6"/>
  <c r="G109" i="6"/>
  <c r="H109" i="6"/>
  <c r="I109" i="6"/>
  <c r="J109" i="6"/>
  <c r="K109" i="6"/>
  <c r="C110" i="6"/>
  <c r="D110" i="6"/>
  <c r="E110" i="6"/>
  <c r="F110" i="6"/>
  <c r="G110" i="6"/>
  <c r="H110" i="6"/>
  <c r="I110" i="6"/>
  <c r="J110" i="6"/>
  <c r="K110" i="6"/>
  <c r="C111" i="6"/>
  <c r="D111" i="6"/>
  <c r="E111" i="6"/>
  <c r="F111" i="6"/>
  <c r="G111" i="6"/>
  <c r="H111" i="6"/>
  <c r="I111" i="6"/>
  <c r="J111" i="6"/>
  <c r="K111" i="6"/>
  <c r="C112" i="6"/>
  <c r="D112" i="6"/>
  <c r="E112" i="6"/>
  <c r="F112" i="6"/>
  <c r="G112" i="6"/>
  <c r="H112" i="6"/>
  <c r="I112" i="6"/>
  <c r="J112" i="6"/>
  <c r="K112" i="6"/>
  <c r="C113" i="6"/>
  <c r="D113" i="6"/>
  <c r="E113" i="6"/>
  <c r="F113" i="6"/>
  <c r="G113" i="6"/>
  <c r="H113" i="6"/>
  <c r="I113" i="6"/>
  <c r="J113" i="6"/>
  <c r="K113" i="6"/>
  <c r="C114" i="6"/>
  <c r="D114" i="6"/>
  <c r="E114" i="6"/>
  <c r="F114" i="6"/>
  <c r="G114" i="6"/>
  <c r="H114" i="6"/>
  <c r="I114" i="6"/>
  <c r="J114" i="6"/>
  <c r="K114" i="6"/>
  <c r="C115" i="6"/>
  <c r="D115" i="6"/>
  <c r="E115" i="6"/>
  <c r="F115" i="6"/>
  <c r="G115" i="6"/>
  <c r="H115" i="6"/>
  <c r="I115" i="6"/>
  <c r="J115" i="6"/>
  <c r="K115" i="6"/>
  <c r="C116" i="6"/>
  <c r="D116" i="6"/>
  <c r="E116" i="6"/>
  <c r="F116" i="6"/>
  <c r="G116" i="6"/>
  <c r="H116" i="6"/>
  <c r="I116" i="6"/>
  <c r="J116" i="6"/>
  <c r="K116" i="6"/>
  <c r="C117" i="6"/>
  <c r="D117" i="6"/>
  <c r="E117" i="6"/>
  <c r="F117" i="6"/>
  <c r="G117" i="6"/>
  <c r="H117" i="6"/>
  <c r="I117" i="6"/>
  <c r="J117" i="6"/>
  <c r="K117" i="6"/>
  <c r="C118" i="6"/>
  <c r="D118" i="6"/>
  <c r="E118" i="6"/>
  <c r="F118" i="6"/>
  <c r="G118" i="6"/>
  <c r="H118" i="6"/>
  <c r="I118" i="6"/>
  <c r="J118" i="6"/>
  <c r="K118" i="6"/>
  <c r="C119" i="6"/>
  <c r="D119" i="6"/>
  <c r="E119" i="6"/>
  <c r="F119" i="6"/>
  <c r="G119" i="6"/>
  <c r="H119" i="6"/>
  <c r="I119" i="6"/>
  <c r="J119" i="6"/>
  <c r="K119" i="6"/>
  <c r="C120" i="6"/>
  <c r="D120" i="6"/>
  <c r="E120" i="6"/>
  <c r="F120" i="6"/>
  <c r="G120" i="6"/>
  <c r="H120" i="6"/>
  <c r="I120" i="6"/>
  <c r="J120" i="6"/>
  <c r="K120" i="6"/>
  <c r="C121" i="6"/>
  <c r="D121" i="6"/>
  <c r="E121" i="6"/>
  <c r="F121" i="6"/>
  <c r="G121" i="6"/>
  <c r="H121" i="6"/>
  <c r="I121" i="6"/>
  <c r="J121" i="6"/>
  <c r="K121" i="6"/>
  <c r="C122" i="6"/>
  <c r="D122" i="6"/>
  <c r="E122" i="6"/>
  <c r="F122" i="6"/>
  <c r="G122" i="6"/>
  <c r="H122" i="6"/>
  <c r="I122" i="6"/>
  <c r="J122" i="6"/>
  <c r="K122" i="6"/>
  <c r="C123" i="6"/>
  <c r="D123" i="6"/>
  <c r="E123" i="6"/>
  <c r="F123" i="6"/>
  <c r="G123" i="6"/>
  <c r="H123" i="6"/>
  <c r="I123" i="6"/>
  <c r="J123" i="6"/>
  <c r="K123" i="6"/>
  <c r="C124" i="6"/>
  <c r="D124" i="6"/>
  <c r="E124" i="6"/>
  <c r="F124" i="6"/>
  <c r="G124" i="6"/>
  <c r="H124" i="6"/>
  <c r="I124" i="6"/>
  <c r="J124" i="6"/>
  <c r="K124" i="6"/>
  <c r="C125" i="6"/>
  <c r="D125" i="6"/>
  <c r="E125" i="6"/>
  <c r="F125" i="6"/>
  <c r="G125" i="6"/>
  <c r="H125" i="6"/>
  <c r="I125" i="6"/>
  <c r="J125" i="6"/>
  <c r="K125" i="6"/>
  <c r="C126" i="6"/>
  <c r="D126" i="6"/>
  <c r="E126" i="6"/>
  <c r="F126" i="6"/>
  <c r="G126" i="6"/>
  <c r="H126" i="6"/>
  <c r="I126" i="6"/>
  <c r="J126" i="6"/>
  <c r="K126" i="6"/>
  <c r="C127" i="6"/>
  <c r="D127" i="6"/>
  <c r="E127" i="6"/>
  <c r="F127" i="6"/>
  <c r="G127" i="6"/>
  <c r="H127" i="6"/>
  <c r="I127" i="6"/>
  <c r="J127" i="6"/>
  <c r="K127" i="6"/>
  <c r="C128" i="6"/>
  <c r="D128" i="6"/>
  <c r="E128" i="6"/>
  <c r="F128" i="6"/>
  <c r="G128" i="6"/>
  <c r="H128" i="6"/>
  <c r="I128" i="6"/>
  <c r="J128" i="6"/>
  <c r="K128" i="6"/>
  <c r="C129" i="6"/>
  <c r="D129" i="6"/>
  <c r="E129" i="6"/>
  <c r="F129" i="6"/>
  <c r="G129" i="6"/>
  <c r="H129" i="6"/>
  <c r="I129" i="6"/>
  <c r="J129" i="6"/>
  <c r="K129" i="6"/>
  <c r="C130" i="6"/>
  <c r="D130" i="6"/>
  <c r="E130" i="6"/>
  <c r="F130" i="6"/>
  <c r="G130" i="6"/>
  <c r="H130" i="6"/>
  <c r="I130" i="6"/>
  <c r="J130" i="6"/>
  <c r="K130" i="6"/>
  <c r="C131" i="6"/>
  <c r="D131" i="6"/>
  <c r="E131" i="6"/>
  <c r="F131" i="6"/>
  <c r="G131" i="6"/>
  <c r="H131" i="6"/>
  <c r="I131" i="6"/>
  <c r="J131" i="6"/>
  <c r="K131" i="6"/>
  <c r="C132" i="6"/>
  <c r="D132" i="6"/>
  <c r="E132" i="6"/>
  <c r="F132" i="6"/>
  <c r="G132" i="6"/>
  <c r="H132" i="6"/>
  <c r="I132" i="6"/>
  <c r="J132" i="6"/>
  <c r="K132" i="6"/>
  <c r="C133" i="6"/>
  <c r="D133" i="6"/>
  <c r="E133" i="6"/>
  <c r="F133" i="6"/>
  <c r="G133" i="6"/>
  <c r="H133" i="6"/>
  <c r="I133" i="6"/>
  <c r="J133" i="6"/>
  <c r="K133" i="6"/>
  <c r="C134" i="6"/>
  <c r="D134" i="6"/>
  <c r="E134" i="6"/>
  <c r="F134" i="6"/>
  <c r="G134" i="6"/>
  <c r="H134" i="6"/>
  <c r="I134" i="6"/>
  <c r="J134" i="6"/>
  <c r="K134" i="6"/>
  <c r="C135" i="6"/>
  <c r="D135" i="6"/>
  <c r="E135" i="6"/>
  <c r="F135" i="6"/>
  <c r="G135" i="6"/>
  <c r="H135" i="6"/>
  <c r="I135" i="6"/>
  <c r="J135" i="6"/>
  <c r="K135" i="6"/>
  <c r="C136" i="6"/>
  <c r="D136" i="6"/>
  <c r="E136" i="6"/>
  <c r="F136" i="6"/>
  <c r="G136" i="6"/>
  <c r="H136" i="6"/>
  <c r="I136" i="6"/>
  <c r="J136" i="6"/>
  <c r="K136" i="6"/>
  <c r="C137" i="6"/>
  <c r="D137" i="6"/>
  <c r="E137" i="6"/>
  <c r="F137" i="6"/>
  <c r="G137" i="6"/>
  <c r="H137" i="6"/>
  <c r="I137" i="6"/>
  <c r="J137" i="6"/>
  <c r="K137" i="6"/>
  <c r="C138" i="6"/>
  <c r="D138" i="6"/>
  <c r="E138" i="6"/>
  <c r="F138" i="6"/>
  <c r="G138" i="6"/>
  <c r="H138" i="6"/>
  <c r="I138" i="6"/>
  <c r="J138" i="6"/>
  <c r="K138" i="6"/>
  <c r="C139" i="6"/>
  <c r="D139" i="6"/>
  <c r="E139" i="6"/>
  <c r="F139" i="6"/>
  <c r="G139" i="6"/>
  <c r="H139" i="6"/>
  <c r="I139" i="6"/>
  <c r="J139" i="6"/>
  <c r="K139" i="6"/>
  <c r="C140" i="6"/>
  <c r="D140" i="6"/>
  <c r="E140" i="6"/>
  <c r="F140" i="6"/>
  <c r="G140" i="6"/>
  <c r="H140" i="6"/>
  <c r="I140" i="6"/>
  <c r="J140" i="6"/>
  <c r="K140" i="6"/>
  <c r="C141" i="6"/>
  <c r="D141" i="6"/>
  <c r="E141" i="6"/>
  <c r="F141" i="6"/>
  <c r="G141" i="6"/>
  <c r="H141" i="6"/>
  <c r="I141" i="6"/>
  <c r="J141" i="6"/>
  <c r="K141" i="6"/>
  <c r="C142" i="6"/>
  <c r="D142" i="6"/>
  <c r="E142" i="6"/>
  <c r="F142" i="6"/>
  <c r="G142" i="6"/>
  <c r="H142" i="6"/>
  <c r="I142" i="6"/>
  <c r="J142" i="6"/>
  <c r="K142" i="6"/>
  <c r="C143" i="6"/>
  <c r="D143" i="6"/>
  <c r="E143" i="6"/>
  <c r="F143" i="6"/>
  <c r="G143" i="6"/>
  <c r="H143" i="6"/>
  <c r="I143" i="6"/>
  <c r="J143" i="6"/>
  <c r="K143" i="6"/>
  <c r="AH4" i="6"/>
  <c r="AI4" i="6"/>
  <c r="AJ4" i="6"/>
  <c r="AK4" i="6"/>
  <c r="AL4" i="6"/>
  <c r="AM4" i="6"/>
  <c r="AN4" i="6"/>
  <c r="AO4" i="6"/>
  <c r="AG5" i="6"/>
  <c r="AH5" i="6"/>
  <c r="AI5" i="6"/>
  <c r="AJ5" i="6"/>
  <c r="AK5" i="6"/>
  <c r="AL5" i="6"/>
  <c r="AM5" i="6"/>
  <c r="AN5" i="6"/>
  <c r="AO5" i="6"/>
  <c r="AG6" i="6"/>
  <c r="AH6" i="6"/>
  <c r="AI6" i="6"/>
  <c r="AJ6" i="6"/>
  <c r="AK6" i="6"/>
  <c r="AL6" i="6"/>
  <c r="AM6" i="6"/>
  <c r="AN6" i="6"/>
  <c r="AO6" i="6"/>
  <c r="AG7" i="6"/>
  <c r="AH7" i="6"/>
  <c r="AI7" i="6"/>
  <c r="AJ7" i="6"/>
  <c r="AK7" i="6"/>
  <c r="AL7" i="6"/>
  <c r="AM7" i="6"/>
  <c r="AN7" i="6"/>
  <c r="AO7" i="6"/>
  <c r="AG8" i="6"/>
  <c r="AH8" i="6"/>
  <c r="AI8" i="6"/>
  <c r="AJ8" i="6"/>
  <c r="AK8" i="6"/>
  <c r="AL8" i="6"/>
  <c r="AM8" i="6"/>
  <c r="AN8" i="6"/>
  <c r="AO8" i="6"/>
  <c r="AG9" i="6"/>
  <c r="AH9" i="6"/>
  <c r="AI9" i="6"/>
  <c r="AJ9" i="6"/>
  <c r="AK9" i="6"/>
  <c r="AL9" i="6"/>
  <c r="AM9" i="6"/>
  <c r="AN9" i="6"/>
  <c r="AO9" i="6"/>
  <c r="AG10" i="6"/>
  <c r="AH10" i="6"/>
  <c r="AI10" i="6"/>
  <c r="AJ10" i="6"/>
  <c r="AK10" i="6"/>
  <c r="AL10" i="6"/>
  <c r="AM10" i="6"/>
  <c r="AN10" i="6"/>
  <c r="AO10" i="6"/>
  <c r="AG11" i="6"/>
  <c r="AH11" i="6"/>
  <c r="AI11" i="6"/>
  <c r="AJ11" i="6"/>
  <c r="AK11" i="6"/>
  <c r="AL11" i="6"/>
  <c r="AM11" i="6"/>
  <c r="AN11" i="6"/>
  <c r="AO11" i="6"/>
  <c r="AG12" i="6"/>
  <c r="AH12" i="6"/>
  <c r="AI12" i="6"/>
  <c r="AJ12" i="6"/>
  <c r="AK12" i="6"/>
  <c r="AL12" i="6"/>
  <c r="AM12" i="6"/>
  <c r="AN12" i="6"/>
  <c r="AO12" i="6"/>
  <c r="AG13" i="6"/>
  <c r="AH13" i="6"/>
  <c r="AI13" i="6"/>
  <c r="AJ13" i="6"/>
  <c r="AK13" i="6"/>
  <c r="AL13" i="6"/>
  <c r="AM13" i="6"/>
  <c r="AN13" i="6"/>
  <c r="AO13" i="6"/>
  <c r="AG14" i="6"/>
  <c r="AH14" i="6"/>
  <c r="AI14" i="6"/>
  <c r="AJ14" i="6"/>
  <c r="AK14" i="6"/>
  <c r="AL14" i="6"/>
  <c r="AM14" i="6"/>
  <c r="AN14" i="6"/>
  <c r="AO14" i="6"/>
  <c r="AG15" i="6"/>
  <c r="AH15" i="6"/>
  <c r="AI15" i="6"/>
  <c r="AJ15" i="6"/>
  <c r="AK15" i="6"/>
  <c r="AL15" i="6"/>
  <c r="AM15" i="6"/>
  <c r="AN15" i="6"/>
  <c r="AO15" i="6"/>
  <c r="AG16" i="6"/>
  <c r="AH16" i="6"/>
  <c r="AI16" i="6"/>
  <c r="AJ16" i="6"/>
  <c r="AK16" i="6"/>
  <c r="AL16" i="6"/>
  <c r="AM16" i="6"/>
  <c r="AN16" i="6"/>
  <c r="AO16" i="6"/>
  <c r="AG17" i="6"/>
  <c r="AH17" i="6"/>
  <c r="AI17" i="6"/>
  <c r="AJ17" i="6"/>
  <c r="AK17" i="6"/>
  <c r="AL17" i="6"/>
  <c r="AM17" i="6"/>
  <c r="AN17" i="6"/>
  <c r="AO17" i="6"/>
  <c r="AG18" i="6"/>
  <c r="AH18" i="6"/>
  <c r="AI18" i="6"/>
  <c r="AJ18" i="6"/>
  <c r="AK18" i="6"/>
  <c r="AL18" i="6"/>
  <c r="AM18" i="6"/>
  <c r="AN18" i="6"/>
  <c r="AO18" i="6"/>
  <c r="AG19" i="6"/>
  <c r="AH19" i="6"/>
  <c r="AI19" i="6"/>
  <c r="AJ19" i="6"/>
  <c r="AK19" i="6"/>
  <c r="AL19" i="6"/>
  <c r="AM19" i="6"/>
  <c r="AN19" i="6"/>
  <c r="AO19" i="6"/>
  <c r="AG20" i="6"/>
  <c r="AH20" i="6"/>
  <c r="AI20" i="6"/>
  <c r="AJ20" i="6"/>
  <c r="AK20" i="6"/>
  <c r="AL20" i="6"/>
  <c r="AM20" i="6"/>
  <c r="AN20" i="6"/>
  <c r="AO20" i="6"/>
  <c r="AG21" i="6"/>
  <c r="AH21" i="6"/>
  <c r="AI21" i="6"/>
  <c r="AJ21" i="6"/>
  <c r="AK21" i="6"/>
  <c r="AL21" i="6"/>
  <c r="AM21" i="6"/>
  <c r="AN21" i="6"/>
  <c r="AO21" i="6"/>
  <c r="AG22" i="6"/>
  <c r="AH22" i="6"/>
  <c r="AI22" i="6"/>
  <c r="AJ22" i="6"/>
  <c r="AK22" i="6"/>
  <c r="AL22" i="6"/>
  <c r="AM22" i="6"/>
  <c r="AN22" i="6"/>
  <c r="AO22" i="6"/>
  <c r="AG23" i="6"/>
  <c r="AH23" i="6"/>
  <c r="AI23" i="6"/>
  <c r="AJ23" i="6"/>
  <c r="AK23" i="6"/>
  <c r="AL23" i="6"/>
  <c r="AM23" i="6"/>
  <c r="AN23" i="6"/>
  <c r="AO23" i="6"/>
  <c r="AG24" i="6"/>
  <c r="AH24" i="6"/>
  <c r="AI24" i="6"/>
  <c r="AJ24" i="6"/>
  <c r="AK24" i="6"/>
  <c r="AL24" i="6"/>
  <c r="AM24" i="6"/>
  <c r="AN24" i="6"/>
  <c r="AO24" i="6"/>
  <c r="AG25" i="6"/>
  <c r="AH25" i="6"/>
  <c r="AI25" i="6"/>
  <c r="AJ25" i="6"/>
  <c r="AK25" i="6"/>
  <c r="AL25" i="6"/>
  <c r="AM25" i="6"/>
  <c r="AN25" i="6"/>
  <c r="AO25" i="6"/>
  <c r="AG26" i="6"/>
  <c r="AH26" i="6"/>
  <c r="AI26" i="6"/>
  <c r="AJ26" i="6"/>
  <c r="AK26" i="6"/>
  <c r="AL26" i="6"/>
  <c r="AM26" i="6"/>
  <c r="AN26" i="6"/>
  <c r="AO26" i="6"/>
  <c r="AG27" i="6"/>
  <c r="AH27" i="6"/>
  <c r="AI27" i="6"/>
  <c r="AJ27" i="6"/>
  <c r="AK27" i="6"/>
  <c r="AL27" i="6"/>
  <c r="AM27" i="6"/>
  <c r="AN27" i="6"/>
  <c r="AO27" i="6"/>
  <c r="AG28" i="6"/>
  <c r="AH28" i="6"/>
  <c r="AI28" i="6"/>
  <c r="AJ28" i="6"/>
  <c r="AK28" i="6"/>
  <c r="AL28" i="6"/>
  <c r="AM28" i="6"/>
  <c r="AN28" i="6"/>
  <c r="AO28" i="6"/>
  <c r="AG29" i="6"/>
  <c r="AH29" i="6"/>
  <c r="AI29" i="6"/>
  <c r="AJ29" i="6"/>
  <c r="AK29" i="6"/>
  <c r="AL29" i="6"/>
  <c r="AM29" i="6"/>
  <c r="AN29" i="6"/>
  <c r="AO29" i="6"/>
  <c r="AG30" i="6"/>
  <c r="AH30" i="6"/>
  <c r="AI30" i="6"/>
  <c r="AJ30" i="6"/>
  <c r="AK30" i="6"/>
  <c r="AL30" i="6"/>
  <c r="AM30" i="6"/>
  <c r="AN30" i="6"/>
  <c r="AO30" i="6"/>
  <c r="AG31" i="6"/>
  <c r="AH31" i="6"/>
  <c r="AI31" i="6"/>
  <c r="AJ31" i="6"/>
  <c r="AK31" i="6"/>
  <c r="AL31" i="6"/>
  <c r="AM31" i="6"/>
  <c r="AN31" i="6"/>
  <c r="AO31" i="6"/>
  <c r="AG32" i="6"/>
  <c r="AH32" i="6"/>
  <c r="AI32" i="6"/>
  <c r="AJ32" i="6"/>
  <c r="AK32" i="6"/>
  <c r="AL32" i="6"/>
  <c r="AM32" i="6"/>
  <c r="AN32" i="6"/>
  <c r="AO32" i="6"/>
  <c r="AG33" i="6"/>
  <c r="AH33" i="6"/>
  <c r="AI33" i="6"/>
  <c r="AJ33" i="6"/>
  <c r="AK33" i="6"/>
  <c r="AL33" i="6"/>
  <c r="AM33" i="6"/>
  <c r="AN33" i="6"/>
  <c r="AO33" i="6"/>
  <c r="AG34" i="6"/>
  <c r="AH34" i="6"/>
  <c r="AI34" i="6"/>
  <c r="AJ34" i="6"/>
  <c r="AK34" i="6"/>
  <c r="AL34" i="6"/>
  <c r="AM34" i="6"/>
  <c r="AN34" i="6"/>
  <c r="AO34" i="6"/>
  <c r="AG35" i="6"/>
  <c r="AH35" i="6"/>
  <c r="AI35" i="6"/>
  <c r="AJ35" i="6"/>
  <c r="AK35" i="6"/>
  <c r="AL35" i="6"/>
  <c r="AM35" i="6"/>
  <c r="AN35" i="6"/>
  <c r="AO35" i="6"/>
  <c r="AG36" i="6"/>
  <c r="AH36" i="6"/>
  <c r="AI36" i="6"/>
  <c r="AJ36" i="6"/>
  <c r="AK36" i="6"/>
  <c r="AL36" i="6"/>
  <c r="AM36" i="6"/>
  <c r="AN36" i="6"/>
  <c r="AO36" i="6"/>
  <c r="AG37" i="6"/>
  <c r="AH37" i="6"/>
  <c r="AI37" i="6"/>
  <c r="AJ37" i="6"/>
  <c r="AK37" i="6"/>
  <c r="AL37" i="6"/>
  <c r="AM37" i="6"/>
  <c r="AN37" i="6"/>
  <c r="AO37" i="6"/>
  <c r="AG38" i="6"/>
  <c r="AH38" i="6"/>
  <c r="AI38" i="6"/>
  <c r="AJ38" i="6"/>
  <c r="AK38" i="6"/>
  <c r="AL38" i="6"/>
  <c r="AM38" i="6"/>
  <c r="AN38" i="6"/>
  <c r="AO38" i="6"/>
  <c r="AG39" i="6"/>
  <c r="AH39" i="6"/>
  <c r="AI39" i="6"/>
  <c r="AJ39" i="6"/>
  <c r="AK39" i="6"/>
  <c r="AL39" i="6"/>
  <c r="AM39" i="6"/>
  <c r="AN39" i="6"/>
  <c r="AO39" i="6"/>
  <c r="AG40" i="6"/>
  <c r="AH40" i="6"/>
  <c r="AI40" i="6"/>
  <c r="AJ40" i="6"/>
  <c r="AK40" i="6"/>
  <c r="AL40" i="6"/>
  <c r="AM40" i="6"/>
  <c r="AN40" i="6"/>
  <c r="AO40" i="6"/>
  <c r="AG41" i="6"/>
  <c r="AH41" i="6"/>
  <c r="AI41" i="6"/>
  <c r="AJ41" i="6"/>
  <c r="AK41" i="6"/>
  <c r="AL41" i="6"/>
  <c r="AM41" i="6"/>
  <c r="AN41" i="6"/>
  <c r="AO41" i="6"/>
  <c r="AG42" i="6"/>
  <c r="AH42" i="6"/>
  <c r="AI42" i="6"/>
  <c r="AJ42" i="6"/>
  <c r="AK42" i="6"/>
  <c r="AL42" i="6"/>
  <c r="AM42" i="6"/>
  <c r="AN42" i="6"/>
  <c r="AO42" i="6"/>
  <c r="AG43" i="6"/>
  <c r="AH43" i="6"/>
  <c r="AI43" i="6"/>
  <c r="AJ43" i="6"/>
  <c r="AK43" i="6"/>
  <c r="AL43" i="6"/>
  <c r="AM43" i="6"/>
  <c r="AN43" i="6"/>
  <c r="AO43" i="6"/>
  <c r="AG44" i="6"/>
  <c r="AH44" i="6"/>
  <c r="AI44" i="6"/>
  <c r="AJ44" i="6"/>
  <c r="AK44" i="6"/>
  <c r="AL44" i="6"/>
  <c r="AM44" i="6"/>
  <c r="AN44" i="6"/>
  <c r="AO44" i="6"/>
  <c r="AG45" i="6"/>
  <c r="AH45" i="6"/>
  <c r="AI45" i="6"/>
  <c r="AJ45" i="6"/>
  <c r="AK45" i="6"/>
  <c r="AL45" i="6"/>
  <c r="AM45" i="6"/>
  <c r="AN45" i="6"/>
  <c r="AO45" i="6"/>
  <c r="AG46" i="6"/>
  <c r="AH46" i="6"/>
  <c r="AI46" i="6"/>
  <c r="AJ46" i="6"/>
  <c r="AK46" i="6"/>
  <c r="AL46" i="6"/>
  <c r="AM46" i="6"/>
  <c r="AN46" i="6"/>
  <c r="AO46" i="6"/>
  <c r="AG47" i="6"/>
  <c r="AH47" i="6"/>
  <c r="AI47" i="6"/>
  <c r="AJ47" i="6"/>
  <c r="AK47" i="6"/>
  <c r="AL47" i="6"/>
  <c r="AM47" i="6"/>
  <c r="AN47" i="6"/>
  <c r="AO47" i="6"/>
  <c r="AG48" i="6"/>
  <c r="AH48" i="6"/>
  <c r="AI48" i="6"/>
  <c r="AJ48" i="6"/>
  <c r="AK48" i="6"/>
  <c r="AL48" i="6"/>
  <c r="AM48" i="6"/>
  <c r="AN48" i="6"/>
  <c r="AO48" i="6"/>
  <c r="AG49" i="6"/>
  <c r="AH49" i="6"/>
  <c r="AI49" i="6"/>
  <c r="AJ49" i="6"/>
  <c r="AK49" i="6"/>
  <c r="AL49" i="6"/>
  <c r="AM49" i="6"/>
  <c r="AN49" i="6"/>
  <c r="AO49" i="6"/>
  <c r="AG50" i="6"/>
  <c r="AH50" i="6"/>
  <c r="AI50" i="6"/>
  <c r="AJ50" i="6"/>
  <c r="AK50" i="6"/>
  <c r="AL50" i="6"/>
  <c r="AM50" i="6"/>
  <c r="AN50" i="6"/>
  <c r="AO50" i="6"/>
  <c r="AG51" i="6"/>
  <c r="AH51" i="6"/>
  <c r="AI51" i="6"/>
  <c r="AJ51" i="6"/>
  <c r="AK51" i="6"/>
  <c r="AL51" i="6"/>
  <c r="AM51" i="6"/>
  <c r="AN51" i="6"/>
  <c r="AO51" i="6"/>
  <c r="AG52" i="6"/>
  <c r="AH52" i="6"/>
  <c r="AI52" i="6"/>
  <c r="AJ52" i="6"/>
  <c r="AK52" i="6"/>
  <c r="AL52" i="6"/>
  <c r="AM52" i="6"/>
  <c r="AN52" i="6"/>
  <c r="AO52" i="6"/>
  <c r="AG53" i="6"/>
  <c r="AH53" i="6"/>
  <c r="AI53" i="6"/>
  <c r="AJ53" i="6"/>
  <c r="AK53" i="6"/>
  <c r="AL53" i="6"/>
  <c r="AM53" i="6"/>
  <c r="AN53" i="6"/>
  <c r="AO53" i="6"/>
  <c r="AG54" i="6"/>
  <c r="AH54" i="6"/>
  <c r="AI54" i="6"/>
  <c r="AJ54" i="6"/>
  <c r="AK54" i="6"/>
  <c r="AL54" i="6"/>
  <c r="AM54" i="6"/>
  <c r="AN54" i="6"/>
  <c r="AO54" i="6"/>
  <c r="AG55" i="6"/>
  <c r="AH55" i="6"/>
  <c r="AI55" i="6"/>
  <c r="AJ55" i="6"/>
  <c r="AK55" i="6"/>
  <c r="AL55" i="6"/>
  <c r="AM55" i="6"/>
  <c r="AN55" i="6"/>
  <c r="AO55" i="6"/>
  <c r="AG56" i="6"/>
  <c r="AH56" i="6"/>
  <c r="AI56" i="6"/>
  <c r="AJ56" i="6"/>
  <c r="AK56" i="6"/>
  <c r="AL56" i="6"/>
  <c r="AM56" i="6"/>
  <c r="AN56" i="6"/>
  <c r="AO56" i="6"/>
  <c r="AG57" i="6"/>
  <c r="AH57" i="6"/>
  <c r="AI57" i="6"/>
  <c r="AJ57" i="6"/>
  <c r="AK57" i="6"/>
  <c r="AL57" i="6"/>
  <c r="AM57" i="6"/>
  <c r="AN57" i="6"/>
  <c r="AO57" i="6"/>
  <c r="AG58" i="6"/>
  <c r="AH58" i="6"/>
  <c r="AI58" i="6"/>
  <c r="AJ58" i="6"/>
  <c r="AK58" i="6"/>
  <c r="AL58" i="6"/>
  <c r="AM58" i="6"/>
  <c r="AN58" i="6"/>
  <c r="AO58" i="6"/>
  <c r="AG59" i="6"/>
  <c r="AH59" i="6"/>
  <c r="AI59" i="6"/>
  <c r="AJ59" i="6"/>
  <c r="AK59" i="6"/>
  <c r="AL59" i="6"/>
  <c r="AM59" i="6"/>
  <c r="AN59" i="6"/>
  <c r="AO59" i="6"/>
  <c r="AG60" i="6"/>
  <c r="AH60" i="6"/>
  <c r="AI60" i="6"/>
  <c r="AJ60" i="6"/>
  <c r="AK60" i="6"/>
  <c r="AL60" i="6"/>
  <c r="AM60" i="6"/>
  <c r="AN60" i="6"/>
  <c r="AO60" i="6"/>
  <c r="AG61" i="6"/>
  <c r="AH61" i="6"/>
  <c r="AI61" i="6"/>
  <c r="AJ61" i="6"/>
  <c r="AK61" i="6"/>
  <c r="AL61" i="6"/>
  <c r="AM61" i="6"/>
  <c r="AN61" i="6"/>
  <c r="AO61" i="6"/>
  <c r="AG62" i="6"/>
  <c r="AH62" i="6"/>
  <c r="AI62" i="6"/>
  <c r="AJ62" i="6"/>
  <c r="AK62" i="6"/>
  <c r="AL62" i="6"/>
  <c r="AM62" i="6"/>
  <c r="AN62" i="6"/>
  <c r="AO62" i="6"/>
  <c r="AG63" i="6"/>
  <c r="AH63" i="6"/>
  <c r="AI63" i="6"/>
  <c r="AJ63" i="6"/>
  <c r="AK63" i="6"/>
  <c r="AL63" i="6"/>
  <c r="AM63" i="6"/>
  <c r="AN63" i="6"/>
  <c r="AO63" i="6"/>
  <c r="AG64" i="6"/>
  <c r="AH64" i="6"/>
  <c r="AI64" i="6"/>
  <c r="AJ64" i="6"/>
  <c r="AK64" i="6"/>
  <c r="AL64" i="6"/>
  <c r="AM64" i="6"/>
  <c r="AN64" i="6"/>
  <c r="AO64" i="6"/>
  <c r="AG65" i="6"/>
  <c r="AH65" i="6"/>
  <c r="AI65" i="6"/>
  <c r="AJ65" i="6"/>
  <c r="AK65" i="6"/>
  <c r="AL65" i="6"/>
  <c r="AM65" i="6"/>
  <c r="AN65" i="6"/>
  <c r="AO65" i="6"/>
  <c r="AG66" i="6"/>
  <c r="AH66" i="6"/>
  <c r="AI66" i="6"/>
  <c r="AJ66" i="6"/>
  <c r="AK66" i="6"/>
  <c r="AL66" i="6"/>
  <c r="AM66" i="6"/>
  <c r="AN66" i="6"/>
  <c r="AO66" i="6"/>
  <c r="AG67" i="6"/>
  <c r="AH67" i="6"/>
  <c r="AI67" i="6"/>
  <c r="AJ67" i="6"/>
  <c r="AK67" i="6"/>
  <c r="AL67" i="6"/>
  <c r="AM67" i="6"/>
  <c r="AN67" i="6"/>
  <c r="AO67" i="6"/>
  <c r="AG68" i="6"/>
  <c r="AH68" i="6"/>
  <c r="AI68" i="6"/>
  <c r="AJ68" i="6"/>
  <c r="AK68" i="6"/>
  <c r="AL68" i="6"/>
  <c r="AM68" i="6"/>
  <c r="AN68" i="6"/>
  <c r="AO68" i="6"/>
  <c r="AG69" i="6"/>
  <c r="AH69" i="6"/>
  <c r="AI69" i="6"/>
  <c r="AJ69" i="6"/>
  <c r="AK69" i="6"/>
  <c r="AL69" i="6"/>
  <c r="AM69" i="6"/>
  <c r="AN69" i="6"/>
  <c r="AO69" i="6"/>
  <c r="AG70" i="6"/>
  <c r="AH70" i="6"/>
  <c r="AI70" i="6"/>
  <c r="AJ70" i="6"/>
  <c r="AK70" i="6"/>
  <c r="AL70" i="6"/>
  <c r="AM70" i="6"/>
  <c r="AN70" i="6"/>
  <c r="AO70" i="6"/>
  <c r="AG71" i="6"/>
  <c r="AH71" i="6"/>
  <c r="AI71" i="6"/>
  <c r="AJ71" i="6"/>
  <c r="AK71" i="6"/>
  <c r="AL71" i="6"/>
  <c r="AM71" i="6"/>
  <c r="AN71" i="6"/>
  <c r="AO71" i="6"/>
  <c r="AG72" i="6"/>
  <c r="AH72" i="6"/>
  <c r="AI72" i="6"/>
  <c r="AJ72" i="6"/>
  <c r="AK72" i="6"/>
  <c r="AL72" i="6"/>
  <c r="AM72" i="6"/>
  <c r="AN72" i="6"/>
  <c r="AO72" i="6"/>
  <c r="AG73" i="6"/>
  <c r="AH73" i="6"/>
  <c r="AI73" i="6"/>
  <c r="AJ73" i="6"/>
  <c r="AK73" i="6"/>
  <c r="AL73" i="6"/>
  <c r="AM73" i="6"/>
  <c r="AN73" i="6"/>
  <c r="AO73" i="6"/>
  <c r="AG74" i="6"/>
  <c r="AH74" i="6"/>
  <c r="AI74" i="6"/>
  <c r="AJ74" i="6"/>
  <c r="AK74" i="6"/>
  <c r="AL74" i="6"/>
  <c r="AM74" i="6"/>
  <c r="AN74" i="6"/>
  <c r="AO74" i="6"/>
  <c r="AG75" i="6"/>
  <c r="AH75" i="6"/>
  <c r="AI75" i="6"/>
  <c r="AJ75" i="6"/>
  <c r="AK75" i="6"/>
  <c r="AL75" i="6"/>
  <c r="AM75" i="6"/>
  <c r="AN75" i="6"/>
  <c r="AO75" i="6"/>
  <c r="AG76" i="6"/>
  <c r="AH76" i="6"/>
  <c r="AI76" i="6"/>
  <c r="AJ76" i="6"/>
  <c r="AK76" i="6"/>
  <c r="AL76" i="6"/>
  <c r="AM76" i="6"/>
  <c r="AN76" i="6"/>
  <c r="AO76" i="6"/>
  <c r="AG77" i="6"/>
  <c r="AH77" i="6"/>
  <c r="AI77" i="6"/>
  <c r="AJ77" i="6"/>
  <c r="AK77" i="6"/>
  <c r="AL77" i="6"/>
  <c r="AM77" i="6"/>
  <c r="AN77" i="6"/>
  <c r="AO77" i="6"/>
  <c r="AG78" i="6"/>
  <c r="AH78" i="6"/>
  <c r="AI78" i="6"/>
  <c r="AJ78" i="6"/>
  <c r="AK78" i="6"/>
  <c r="AL78" i="6"/>
  <c r="AM78" i="6"/>
  <c r="AN78" i="6"/>
  <c r="AO78" i="6"/>
  <c r="AG79" i="6"/>
  <c r="AH79" i="6"/>
  <c r="AI79" i="6"/>
  <c r="AJ79" i="6"/>
  <c r="AK79" i="6"/>
  <c r="AL79" i="6"/>
  <c r="AM79" i="6"/>
  <c r="AN79" i="6"/>
  <c r="AO79" i="6"/>
  <c r="AG80" i="6"/>
  <c r="AH80" i="6"/>
  <c r="AI80" i="6"/>
  <c r="AJ80" i="6"/>
  <c r="AK80" i="6"/>
  <c r="AL80" i="6"/>
  <c r="AM80" i="6"/>
  <c r="AN80" i="6"/>
  <c r="AO80" i="6"/>
  <c r="AG81" i="6"/>
  <c r="AH81" i="6"/>
  <c r="AI81" i="6"/>
  <c r="AJ81" i="6"/>
  <c r="AK81" i="6"/>
  <c r="AL81" i="6"/>
  <c r="AM81" i="6"/>
  <c r="AN81" i="6"/>
  <c r="AO81" i="6"/>
  <c r="AG82" i="6"/>
  <c r="AH82" i="6"/>
  <c r="AI82" i="6"/>
  <c r="AJ82" i="6"/>
  <c r="AK82" i="6"/>
  <c r="AL82" i="6"/>
  <c r="AM82" i="6"/>
  <c r="AN82" i="6"/>
  <c r="AO82" i="6"/>
  <c r="AG83" i="6"/>
  <c r="AH83" i="6"/>
  <c r="AI83" i="6"/>
  <c r="AJ83" i="6"/>
  <c r="AK83" i="6"/>
  <c r="AL83" i="6"/>
  <c r="AM83" i="6"/>
  <c r="AN83" i="6"/>
  <c r="AO83" i="6"/>
  <c r="AG84" i="6"/>
  <c r="AH84" i="6"/>
  <c r="AI84" i="6"/>
  <c r="AJ84" i="6"/>
  <c r="AK84" i="6"/>
  <c r="AL84" i="6"/>
  <c r="AM84" i="6"/>
  <c r="AN84" i="6"/>
  <c r="AO84" i="6"/>
  <c r="AG85" i="6"/>
  <c r="AH85" i="6"/>
  <c r="AI85" i="6"/>
  <c r="AJ85" i="6"/>
  <c r="AK85" i="6"/>
  <c r="AL85" i="6"/>
  <c r="AM85" i="6"/>
  <c r="AN85" i="6"/>
  <c r="AO85" i="6"/>
  <c r="AG86" i="6"/>
  <c r="AH86" i="6"/>
  <c r="AI86" i="6"/>
  <c r="AJ86" i="6"/>
  <c r="AK86" i="6"/>
  <c r="AL86" i="6"/>
  <c r="AM86" i="6"/>
  <c r="AN86" i="6"/>
  <c r="AO86" i="6"/>
  <c r="AG87" i="6"/>
  <c r="AH87" i="6"/>
  <c r="AI87" i="6"/>
  <c r="AJ87" i="6"/>
  <c r="AK87" i="6"/>
  <c r="AL87" i="6"/>
  <c r="AM87" i="6"/>
  <c r="AN87" i="6"/>
  <c r="AO87" i="6"/>
  <c r="AG88" i="6"/>
  <c r="AH88" i="6"/>
  <c r="AI88" i="6"/>
  <c r="AJ88" i="6"/>
  <c r="AK88" i="6"/>
  <c r="AL88" i="6"/>
  <c r="AM88" i="6"/>
  <c r="AN88" i="6"/>
  <c r="AO88" i="6"/>
  <c r="AG89" i="6"/>
  <c r="AH89" i="6"/>
  <c r="AI89" i="6"/>
  <c r="AJ89" i="6"/>
  <c r="AK89" i="6"/>
  <c r="AL89" i="6"/>
  <c r="AM89" i="6"/>
  <c r="AN89" i="6"/>
  <c r="AO89" i="6"/>
  <c r="AG90" i="6"/>
  <c r="AH90" i="6"/>
  <c r="AI90" i="6"/>
  <c r="AJ90" i="6"/>
  <c r="AK90" i="6"/>
  <c r="AL90" i="6"/>
  <c r="AM90" i="6"/>
  <c r="AN90" i="6"/>
  <c r="AO90" i="6"/>
  <c r="AG91" i="6"/>
  <c r="AH91" i="6"/>
  <c r="AI91" i="6"/>
  <c r="AJ91" i="6"/>
  <c r="AK91" i="6"/>
  <c r="AL91" i="6"/>
  <c r="AM91" i="6"/>
  <c r="AN91" i="6"/>
  <c r="AO91" i="6"/>
  <c r="AG92" i="6"/>
  <c r="AH92" i="6"/>
  <c r="AI92" i="6"/>
  <c r="AJ92" i="6"/>
  <c r="AK92" i="6"/>
  <c r="AL92" i="6"/>
  <c r="AM92" i="6"/>
  <c r="AN92" i="6"/>
  <c r="AO92" i="6"/>
  <c r="AG93" i="6"/>
  <c r="AH93" i="6"/>
  <c r="AI93" i="6"/>
  <c r="AJ93" i="6"/>
  <c r="AK93" i="6"/>
  <c r="AL93" i="6"/>
  <c r="AM93" i="6"/>
  <c r="AN93" i="6"/>
  <c r="AO93" i="6"/>
  <c r="AG94" i="6"/>
  <c r="AH94" i="6"/>
  <c r="AI94" i="6"/>
  <c r="AJ94" i="6"/>
  <c r="AK94" i="6"/>
  <c r="AL94" i="6"/>
  <c r="AM94" i="6"/>
  <c r="AN94" i="6"/>
  <c r="AO94" i="6"/>
  <c r="AG95" i="6"/>
  <c r="AH95" i="6"/>
  <c r="AI95" i="6"/>
  <c r="AJ95" i="6"/>
  <c r="AK95" i="6"/>
  <c r="AL95" i="6"/>
  <c r="AM95" i="6"/>
  <c r="AN95" i="6"/>
  <c r="AO95" i="6"/>
  <c r="AG96" i="6"/>
  <c r="AH96" i="6"/>
  <c r="AI96" i="6"/>
  <c r="AJ96" i="6"/>
  <c r="AK96" i="6"/>
  <c r="AL96" i="6"/>
  <c r="AM96" i="6"/>
  <c r="AN96" i="6"/>
  <c r="AO96" i="6"/>
  <c r="AG97" i="6"/>
  <c r="AH97" i="6"/>
  <c r="AI97" i="6"/>
  <c r="AJ97" i="6"/>
  <c r="AK97" i="6"/>
  <c r="AL97" i="6"/>
  <c r="AM97" i="6"/>
  <c r="AN97" i="6"/>
  <c r="AO97" i="6"/>
  <c r="AG98" i="6"/>
  <c r="AH98" i="6"/>
  <c r="AI98" i="6"/>
  <c r="AJ98" i="6"/>
  <c r="AK98" i="6"/>
  <c r="AL98" i="6"/>
  <c r="AM98" i="6"/>
  <c r="AN98" i="6"/>
  <c r="AO98" i="6"/>
  <c r="AG99" i="6"/>
  <c r="AH99" i="6"/>
  <c r="AI99" i="6"/>
  <c r="AJ99" i="6"/>
  <c r="AK99" i="6"/>
  <c r="AL99" i="6"/>
  <c r="AM99" i="6"/>
  <c r="AN99" i="6"/>
  <c r="AO99" i="6"/>
  <c r="AG100" i="6"/>
  <c r="AH100" i="6"/>
  <c r="AI100" i="6"/>
  <c r="AJ100" i="6"/>
  <c r="AK100" i="6"/>
  <c r="AL100" i="6"/>
  <c r="AM100" i="6"/>
  <c r="AN100" i="6"/>
  <c r="AO100" i="6"/>
  <c r="AG101" i="6"/>
  <c r="AH101" i="6"/>
  <c r="AI101" i="6"/>
  <c r="AJ101" i="6"/>
  <c r="AK101" i="6"/>
  <c r="AL101" i="6"/>
  <c r="AM101" i="6"/>
  <c r="AN101" i="6"/>
  <c r="AO101" i="6"/>
  <c r="AG102" i="6"/>
  <c r="AH102" i="6"/>
  <c r="AI102" i="6"/>
  <c r="AJ102" i="6"/>
  <c r="AK102" i="6"/>
  <c r="AL102" i="6"/>
  <c r="AM102" i="6"/>
  <c r="AN102" i="6"/>
  <c r="AO102" i="6"/>
  <c r="AG103" i="6"/>
  <c r="AH103" i="6"/>
  <c r="AI103" i="6"/>
  <c r="AJ103" i="6"/>
  <c r="AK103" i="6"/>
  <c r="AL103" i="6"/>
  <c r="AM103" i="6"/>
  <c r="AN103" i="6"/>
  <c r="AO103" i="6"/>
  <c r="AG104" i="6"/>
  <c r="AH104" i="6"/>
  <c r="AI104" i="6"/>
  <c r="AJ104" i="6"/>
  <c r="AK104" i="6"/>
  <c r="AL104" i="6"/>
  <c r="AM104" i="6"/>
  <c r="AN104" i="6"/>
  <c r="AO104" i="6"/>
  <c r="AG105" i="6"/>
  <c r="AH105" i="6"/>
  <c r="AI105" i="6"/>
  <c r="AJ105" i="6"/>
  <c r="AK105" i="6"/>
  <c r="AL105" i="6"/>
  <c r="AM105" i="6"/>
  <c r="AN105" i="6"/>
  <c r="AO105" i="6"/>
  <c r="AG106" i="6"/>
  <c r="AH106" i="6"/>
  <c r="AI106" i="6"/>
  <c r="AJ106" i="6"/>
  <c r="AK106" i="6"/>
  <c r="AL106" i="6"/>
  <c r="AM106" i="6"/>
  <c r="AN106" i="6"/>
  <c r="AO106" i="6"/>
  <c r="AG107" i="6"/>
  <c r="AH107" i="6"/>
  <c r="AI107" i="6"/>
  <c r="AJ107" i="6"/>
  <c r="AK107" i="6"/>
  <c r="AL107" i="6"/>
  <c r="AM107" i="6"/>
  <c r="AN107" i="6"/>
  <c r="AO107" i="6"/>
  <c r="AG108" i="6"/>
  <c r="AH108" i="6"/>
  <c r="AI108" i="6"/>
  <c r="AJ108" i="6"/>
  <c r="AK108" i="6"/>
  <c r="AL108" i="6"/>
  <c r="AM108" i="6"/>
  <c r="AN108" i="6"/>
  <c r="AO108" i="6"/>
  <c r="AG109" i="6"/>
  <c r="AH109" i="6"/>
  <c r="AI109" i="6"/>
  <c r="AJ109" i="6"/>
  <c r="AK109" i="6"/>
  <c r="AL109" i="6"/>
  <c r="AM109" i="6"/>
  <c r="AN109" i="6"/>
  <c r="AO109" i="6"/>
  <c r="AG110" i="6"/>
  <c r="AH110" i="6"/>
  <c r="AI110" i="6"/>
  <c r="AJ110" i="6"/>
  <c r="AK110" i="6"/>
  <c r="AL110" i="6"/>
  <c r="AM110" i="6"/>
  <c r="AN110" i="6"/>
  <c r="AO110" i="6"/>
  <c r="AG111" i="6"/>
  <c r="AH111" i="6"/>
  <c r="AI111" i="6"/>
  <c r="AJ111" i="6"/>
  <c r="AK111" i="6"/>
  <c r="AL111" i="6"/>
  <c r="AM111" i="6"/>
  <c r="AN111" i="6"/>
  <c r="AO111" i="6"/>
  <c r="AG112" i="6"/>
  <c r="AH112" i="6"/>
  <c r="AI112" i="6"/>
  <c r="AJ112" i="6"/>
  <c r="AK112" i="6"/>
  <c r="AL112" i="6"/>
  <c r="AM112" i="6"/>
  <c r="AN112" i="6"/>
  <c r="AO112" i="6"/>
  <c r="AG113" i="6"/>
  <c r="AH113" i="6"/>
  <c r="AI113" i="6"/>
  <c r="AJ113" i="6"/>
  <c r="AK113" i="6"/>
  <c r="AL113" i="6"/>
  <c r="AM113" i="6"/>
  <c r="AN113" i="6"/>
  <c r="AO113" i="6"/>
  <c r="AG114" i="6"/>
  <c r="AH114" i="6"/>
  <c r="AI114" i="6"/>
  <c r="AJ114" i="6"/>
  <c r="AK114" i="6"/>
  <c r="AL114" i="6"/>
  <c r="AM114" i="6"/>
  <c r="AN114" i="6"/>
  <c r="AO114" i="6"/>
  <c r="AG115" i="6"/>
  <c r="AH115" i="6"/>
  <c r="AI115" i="6"/>
  <c r="AJ115" i="6"/>
  <c r="AK115" i="6"/>
  <c r="AL115" i="6"/>
  <c r="AM115" i="6"/>
  <c r="AN115" i="6"/>
  <c r="AO115" i="6"/>
  <c r="AG116" i="6"/>
  <c r="AH116" i="6"/>
  <c r="AI116" i="6"/>
  <c r="AJ116" i="6"/>
  <c r="AK116" i="6"/>
  <c r="AL116" i="6"/>
  <c r="AM116" i="6"/>
  <c r="AN116" i="6"/>
  <c r="AO116" i="6"/>
  <c r="AG117" i="6"/>
  <c r="AH117" i="6"/>
  <c r="AI117" i="6"/>
  <c r="AJ117" i="6"/>
  <c r="AK117" i="6"/>
  <c r="AL117" i="6"/>
  <c r="AM117" i="6"/>
  <c r="AN117" i="6"/>
  <c r="AO117" i="6"/>
  <c r="AG118" i="6"/>
  <c r="AH118" i="6"/>
  <c r="AI118" i="6"/>
  <c r="AJ118" i="6"/>
  <c r="AK118" i="6"/>
  <c r="AL118" i="6"/>
  <c r="AM118" i="6"/>
  <c r="AN118" i="6"/>
  <c r="AO118" i="6"/>
  <c r="AG119" i="6"/>
  <c r="AH119" i="6"/>
  <c r="AI119" i="6"/>
  <c r="AJ119" i="6"/>
  <c r="AK119" i="6"/>
  <c r="AL119" i="6"/>
  <c r="AM119" i="6"/>
  <c r="AN119" i="6"/>
  <c r="AO119" i="6"/>
  <c r="AG120" i="6"/>
  <c r="AH120" i="6"/>
  <c r="AI120" i="6"/>
  <c r="AJ120" i="6"/>
  <c r="AK120" i="6"/>
  <c r="AL120" i="6"/>
  <c r="AM120" i="6"/>
  <c r="AN120" i="6"/>
  <c r="AO120" i="6"/>
  <c r="AG121" i="6"/>
  <c r="AH121" i="6"/>
  <c r="AI121" i="6"/>
  <c r="AJ121" i="6"/>
  <c r="AK121" i="6"/>
  <c r="AL121" i="6"/>
  <c r="AM121" i="6"/>
  <c r="AN121" i="6"/>
  <c r="AO121" i="6"/>
  <c r="AG122" i="6"/>
  <c r="AH122" i="6"/>
  <c r="AI122" i="6"/>
  <c r="AJ122" i="6"/>
  <c r="AK122" i="6"/>
  <c r="AL122" i="6"/>
  <c r="AM122" i="6"/>
  <c r="AN122" i="6"/>
  <c r="AO122" i="6"/>
  <c r="AG123" i="6"/>
  <c r="AH123" i="6"/>
  <c r="AI123" i="6"/>
  <c r="AJ123" i="6"/>
  <c r="AK123" i="6"/>
  <c r="AL123" i="6"/>
  <c r="AM123" i="6"/>
  <c r="AN123" i="6"/>
  <c r="AO123" i="6"/>
  <c r="AG124" i="6"/>
  <c r="AH124" i="6"/>
  <c r="AI124" i="6"/>
  <c r="AJ124" i="6"/>
  <c r="AK124" i="6"/>
  <c r="AL124" i="6"/>
  <c r="AM124" i="6"/>
  <c r="AN124" i="6"/>
  <c r="AO124" i="6"/>
  <c r="AG125" i="6"/>
  <c r="AH125" i="6"/>
  <c r="AI125" i="6"/>
  <c r="AJ125" i="6"/>
  <c r="AK125" i="6"/>
  <c r="AL125" i="6"/>
  <c r="AM125" i="6"/>
  <c r="AN125" i="6"/>
  <c r="AO125" i="6"/>
  <c r="AG126" i="6"/>
  <c r="AH126" i="6"/>
  <c r="AI126" i="6"/>
  <c r="AJ126" i="6"/>
  <c r="AK126" i="6"/>
  <c r="AL126" i="6"/>
  <c r="AM126" i="6"/>
  <c r="AN126" i="6"/>
  <c r="AO126" i="6"/>
  <c r="AG127" i="6"/>
  <c r="AH127" i="6"/>
  <c r="AI127" i="6"/>
  <c r="AJ127" i="6"/>
  <c r="AK127" i="6"/>
  <c r="AL127" i="6"/>
  <c r="AM127" i="6"/>
  <c r="AN127" i="6"/>
  <c r="AO127" i="6"/>
  <c r="AG128" i="6"/>
  <c r="AH128" i="6"/>
  <c r="AI128" i="6"/>
  <c r="AJ128" i="6"/>
  <c r="AK128" i="6"/>
  <c r="AL128" i="6"/>
  <c r="AM128" i="6"/>
  <c r="AN128" i="6"/>
  <c r="AO128" i="6"/>
  <c r="AG129" i="6"/>
  <c r="AH129" i="6"/>
  <c r="AI129" i="6"/>
  <c r="AJ129" i="6"/>
  <c r="AK129" i="6"/>
  <c r="AL129" i="6"/>
  <c r="AM129" i="6"/>
  <c r="AN129" i="6"/>
  <c r="AO129" i="6"/>
  <c r="AG130" i="6"/>
  <c r="AH130" i="6"/>
  <c r="AI130" i="6"/>
  <c r="AJ130" i="6"/>
  <c r="AK130" i="6"/>
  <c r="AL130" i="6"/>
  <c r="AM130" i="6"/>
  <c r="AN130" i="6"/>
  <c r="AO130" i="6"/>
  <c r="AG131" i="6"/>
  <c r="AH131" i="6"/>
  <c r="AI131" i="6"/>
  <c r="AJ131" i="6"/>
  <c r="AK131" i="6"/>
  <c r="AL131" i="6"/>
  <c r="AM131" i="6"/>
  <c r="AN131" i="6"/>
  <c r="AO131" i="6"/>
  <c r="AG132" i="6"/>
  <c r="AH132" i="6"/>
  <c r="AI132" i="6"/>
  <c r="AJ132" i="6"/>
  <c r="AK132" i="6"/>
  <c r="AL132" i="6"/>
  <c r="AM132" i="6"/>
  <c r="AN132" i="6"/>
  <c r="AO132" i="6"/>
  <c r="AG133" i="6"/>
  <c r="AH133" i="6"/>
  <c r="AI133" i="6"/>
  <c r="AJ133" i="6"/>
  <c r="AK133" i="6"/>
  <c r="AL133" i="6"/>
  <c r="AM133" i="6"/>
  <c r="AN133" i="6"/>
  <c r="AO133" i="6"/>
  <c r="AG134" i="6"/>
  <c r="AH134" i="6"/>
  <c r="AI134" i="6"/>
  <c r="AJ134" i="6"/>
  <c r="AK134" i="6"/>
  <c r="AL134" i="6"/>
  <c r="AM134" i="6"/>
  <c r="AN134" i="6"/>
  <c r="AO134" i="6"/>
  <c r="AG135" i="6"/>
  <c r="AH135" i="6"/>
  <c r="AI135" i="6"/>
  <c r="AJ135" i="6"/>
  <c r="AK135" i="6"/>
  <c r="AL135" i="6"/>
  <c r="AM135" i="6"/>
  <c r="AN135" i="6"/>
  <c r="AO135" i="6"/>
  <c r="AG136" i="6"/>
  <c r="AH136" i="6"/>
  <c r="AI136" i="6"/>
  <c r="AJ136" i="6"/>
  <c r="AK136" i="6"/>
  <c r="AL136" i="6"/>
  <c r="AM136" i="6"/>
  <c r="AN136" i="6"/>
  <c r="AO136" i="6"/>
  <c r="AG137" i="6"/>
  <c r="AH137" i="6"/>
  <c r="AI137" i="6"/>
  <c r="AJ137" i="6"/>
  <c r="AK137" i="6"/>
  <c r="AL137" i="6"/>
  <c r="AM137" i="6"/>
  <c r="AN137" i="6"/>
  <c r="AO137" i="6"/>
  <c r="AG138" i="6"/>
  <c r="AH138" i="6"/>
  <c r="AI138" i="6"/>
  <c r="AJ138" i="6"/>
  <c r="AK138" i="6"/>
  <c r="AL138" i="6"/>
  <c r="AM138" i="6"/>
  <c r="AN138" i="6"/>
  <c r="AO138" i="6"/>
  <c r="AG139" i="6"/>
  <c r="AH139" i="6"/>
  <c r="AI139" i="6"/>
  <c r="AJ139" i="6"/>
  <c r="AK139" i="6"/>
  <c r="AL139" i="6"/>
  <c r="AM139" i="6"/>
  <c r="AN139" i="6"/>
  <c r="AO139" i="6"/>
  <c r="AG140" i="6"/>
  <c r="AH140" i="6"/>
  <c r="AI140" i="6"/>
  <c r="AJ140" i="6"/>
  <c r="AK140" i="6"/>
  <c r="AL140" i="6"/>
  <c r="AM140" i="6"/>
  <c r="AN140" i="6"/>
  <c r="AO140" i="6"/>
  <c r="AG141" i="6"/>
  <c r="AH141" i="6"/>
  <c r="AI141" i="6"/>
  <c r="AJ141" i="6"/>
  <c r="AK141" i="6"/>
  <c r="AL141" i="6"/>
  <c r="AM141" i="6"/>
  <c r="AN141" i="6"/>
  <c r="AO141" i="6"/>
  <c r="AG142" i="6"/>
  <c r="AH142" i="6"/>
  <c r="AI142" i="6"/>
  <c r="AJ142" i="6"/>
  <c r="AK142" i="6"/>
  <c r="AL142" i="6"/>
  <c r="AM142" i="6"/>
  <c r="AN142" i="6"/>
  <c r="AO142" i="6"/>
  <c r="AG143" i="6"/>
  <c r="AH143" i="6"/>
  <c r="AI143" i="6"/>
  <c r="AJ143" i="6"/>
  <c r="AK143" i="6"/>
  <c r="AL143" i="6"/>
  <c r="AM143" i="6"/>
  <c r="AN143" i="6"/>
  <c r="AO143" i="6"/>
  <c r="L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4" i="6"/>
  <c r="L144" i="6" l="1"/>
  <c r="DB145" i="6"/>
  <c r="DB144" i="6"/>
  <c r="DA145" i="6"/>
  <c r="CE145" i="6"/>
  <c r="CF145" i="6"/>
  <c r="CF144" i="6"/>
  <c r="V145" i="6"/>
  <c r="AZ145" i="6"/>
  <c r="D143" i="8"/>
  <c r="CQ145" i="6"/>
  <c r="J143" i="8"/>
  <c r="K3" i="6"/>
  <c r="I3" i="6"/>
  <c r="G3" i="6"/>
  <c r="E3" i="6"/>
  <c r="C3" i="6"/>
  <c r="BR145" i="6"/>
  <c r="BT145" i="6" s="1"/>
  <c r="J3" i="6"/>
  <c r="H3" i="6"/>
  <c r="F3" i="6"/>
  <c r="D3" i="6"/>
  <c r="E144" i="8"/>
  <c r="F144" i="8"/>
  <c r="G144" i="8"/>
  <c r="H144" i="8"/>
  <c r="F143" i="8"/>
  <c r="E143" i="8"/>
  <c r="H143" i="8"/>
  <c r="G143" i="8"/>
  <c r="V144" i="6"/>
  <c r="AZ144" i="6"/>
  <c r="CD145" i="6"/>
  <c r="CE144" i="6"/>
  <c r="CZ145" i="6"/>
  <c r="DA144" i="6"/>
  <c r="J144" i="8"/>
  <c r="I143" i="8"/>
  <c r="CE4" i="6"/>
  <c r="CP145" i="6"/>
  <c r="CP144" i="6"/>
  <c r="C144" i="8"/>
  <c r="BT144" i="6"/>
  <c r="BS145" i="6"/>
  <c r="BS144" i="6"/>
  <c r="D144" i="8"/>
  <c r="C143" i="8"/>
  <c r="Q28" i="10"/>
  <c r="Q27" i="10"/>
  <c r="Q26" i="10"/>
  <c r="Q25" i="10"/>
  <c r="Q24" i="10"/>
  <c r="Q23" i="10"/>
  <c r="Q22" i="10"/>
  <c r="P28" i="10"/>
  <c r="P27" i="10"/>
  <c r="P26" i="10"/>
  <c r="P25" i="10"/>
  <c r="P24" i="10"/>
  <c r="P23" i="10"/>
  <c r="P22" i="10"/>
  <c r="O28" i="10"/>
  <c r="O27" i="10"/>
  <c r="O26" i="10"/>
  <c r="O25" i="10"/>
  <c r="O24" i="10"/>
  <c r="O23" i="10"/>
  <c r="O22" i="10"/>
  <c r="N28" i="10"/>
  <c r="N27" i="10"/>
  <c r="N26" i="10"/>
  <c r="N25" i="10"/>
  <c r="N24" i="10"/>
  <c r="N23" i="10"/>
  <c r="N22" i="10"/>
  <c r="DQ4" i="4" l="1"/>
  <c r="DQ5" i="4"/>
  <c r="DQ6" i="4"/>
  <c r="DQ7" i="4"/>
  <c r="DQ8" i="4"/>
  <c r="DQ9" i="4"/>
  <c r="DQ10" i="4"/>
  <c r="DQ11" i="4"/>
  <c r="DQ12" i="4"/>
  <c r="DQ13" i="4"/>
  <c r="DQ14" i="4"/>
  <c r="DQ15" i="4"/>
  <c r="DQ16" i="4"/>
  <c r="DQ17" i="4"/>
  <c r="DQ18" i="4"/>
  <c r="DQ19" i="4"/>
  <c r="DQ20" i="4"/>
  <c r="DQ21" i="4"/>
  <c r="DQ22" i="4"/>
  <c r="DQ23" i="4"/>
  <c r="DQ24" i="4"/>
  <c r="DQ25" i="4"/>
  <c r="DQ26" i="4"/>
  <c r="DQ27" i="4"/>
  <c r="DQ28" i="4"/>
  <c r="DQ29" i="4"/>
  <c r="DQ30" i="4"/>
  <c r="DQ31" i="4"/>
  <c r="DQ32" i="4"/>
  <c r="DQ33" i="4"/>
  <c r="DQ34" i="4"/>
  <c r="DQ35" i="4"/>
  <c r="DQ36" i="4"/>
  <c r="DQ37" i="4"/>
  <c r="DQ38" i="4"/>
  <c r="DQ39" i="4"/>
  <c r="DQ40" i="4"/>
  <c r="DQ41" i="4"/>
  <c r="DQ42" i="4"/>
  <c r="DQ43" i="4"/>
  <c r="DQ44" i="4"/>
  <c r="DQ45" i="4"/>
  <c r="DQ46" i="4"/>
  <c r="DQ47" i="4"/>
  <c r="DQ48" i="4"/>
  <c r="DQ49" i="4"/>
  <c r="DQ50" i="4"/>
  <c r="DQ51" i="4"/>
  <c r="DQ52" i="4"/>
  <c r="DQ53" i="4"/>
  <c r="DQ54" i="4"/>
  <c r="DQ55" i="4"/>
  <c r="DQ56" i="4"/>
  <c r="DQ57" i="4"/>
  <c r="DQ58" i="4"/>
  <c r="DQ59" i="4"/>
  <c r="DQ60" i="4"/>
  <c r="DQ61" i="4"/>
  <c r="DQ62" i="4"/>
  <c r="DQ63" i="4"/>
  <c r="DQ64" i="4"/>
  <c r="DQ65" i="4"/>
  <c r="DQ66" i="4"/>
  <c r="DQ67" i="4"/>
  <c r="DQ68" i="4"/>
  <c r="DQ69" i="4"/>
  <c r="DQ70" i="4"/>
  <c r="DQ71" i="4"/>
  <c r="DQ72" i="4"/>
  <c r="DQ73" i="4"/>
  <c r="DQ74" i="4"/>
  <c r="DQ75" i="4"/>
  <c r="DQ76" i="4"/>
  <c r="DQ77" i="4"/>
  <c r="DQ78" i="4"/>
  <c r="DQ79" i="4"/>
  <c r="DQ80" i="4"/>
  <c r="DQ81" i="4"/>
  <c r="DQ82" i="4"/>
  <c r="DQ83" i="4"/>
  <c r="DQ84" i="4"/>
  <c r="DQ85" i="4"/>
  <c r="DQ86" i="4"/>
  <c r="DQ87" i="4"/>
  <c r="DQ88" i="4"/>
  <c r="DQ89" i="4"/>
  <c r="DQ90" i="4"/>
  <c r="DQ91" i="4"/>
  <c r="DQ92" i="4"/>
  <c r="DQ93" i="4"/>
  <c r="DQ94" i="4"/>
  <c r="DQ95" i="4"/>
  <c r="DQ96" i="4"/>
  <c r="DQ97" i="4"/>
  <c r="DQ98" i="4"/>
  <c r="DQ99" i="4"/>
  <c r="DQ100" i="4"/>
  <c r="DQ101" i="4"/>
  <c r="DQ102" i="4"/>
  <c r="DQ103" i="4"/>
  <c r="DQ104" i="4"/>
  <c r="DQ105" i="4"/>
  <c r="DQ106" i="4"/>
  <c r="DQ107" i="4"/>
  <c r="DQ108" i="4"/>
  <c r="DQ109" i="4"/>
  <c r="DQ110" i="4"/>
  <c r="DQ111" i="4"/>
  <c r="DQ112" i="4"/>
  <c r="DQ113" i="4"/>
  <c r="DQ114" i="4"/>
  <c r="DQ115" i="4"/>
  <c r="DQ116" i="4"/>
  <c r="DQ117" i="4"/>
  <c r="DQ118" i="4"/>
  <c r="DQ119" i="4"/>
  <c r="DQ120" i="4"/>
  <c r="DQ121" i="4"/>
  <c r="DQ122" i="4"/>
  <c r="DQ123" i="4"/>
  <c r="DQ124" i="4"/>
  <c r="DQ125" i="4"/>
  <c r="DQ126" i="4"/>
  <c r="DQ127" i="4"/>
  <c r="DQ128" i="4"/>
  <c r="DQ129" i="4"/>
  <c r="DQ130" i="4"/>
  <c r="DQ131" i="4"/>
  <c r="DQ132" i="4"/>
  <c r="DQ133" i="4"/>
  <c r="DQ134" i="4"/>
  <c r="DQ135" i="4"/>
  <c r="DQ136" i="4"/>
  <c r="DQ137" i="4"/>
  <c r="DQ138" i="4"/>
  <c r="DQ139" i="4"/>
  <c r="DQ140" i="4"/>
  <c r="DQ141" i="4"/>
  <c r="DQ142" i="4"/>
  <c r="DQ3" i="4"/>
  <c r="N19" i="10" l="1"/>
  <c r="A142" i="8" l="1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DD4" i="6" l="1"/>
  <c r="DE4" i="6"/>
  <c r="DF4" i="6"/>
  <c r="DG4" i="6"/>
  <c r="DH4" i="6"/>
  <c r="DI4" i="6"/>
  <c r="DJ4" i="6"/>
  <c r="DK4" i="6"/>
  <c r="DL4" i="6"/>
  <c r="DD5" i="6"/>
  <c r="DE5" i="6"/>
  <c r="DF5" i="6"/>
  <c r="DG5" i="6"/>
  <c r="DH5" i="6"/>
  <c r="DI5" i="6"/>
  <c r="DJ5" i="6"/>
  <c r="DK5" i="6"/>
  <c r="DL5" i="6"/>
  <c r="DD6" i="6"/>
  <c r="DE6" i="6"/>
  <c r="DF6" i="6"/>
  <c r="DG6" i="6"/>
  <c r="DH6" i="6"/>
  <c r="DI6" i="6"/>
  <c r="DJ6" i="6"/>
  <c r="DK6" i="6"/>
  <c r="DL6" i="6"/>
  <c r="DD7" i="6"/>
  <c r="DE7" i="6"/>
  <c r="DF7" i="6"/>
  <c r="DG7" i="6"/>
  <c r="DH7" i="6"/>
  <c r="DI7" i="6"/>
  <c r="DJ7" i="6"/>
  <c r="DK7" i="6"/>
  <c r="DL7" i="6"/>
  <c r="DD8" i="6"/>
  <c r="DE8" i="6"/>
  <c r="DF8" i="6"/>
  <c r="DG8" i="6"/>
  <c r="DH8" i="6"/>
  <c r="DI8" i="6"/>
  <c r="DJ8" i="6"/>
  <c r="DK8" i="6"/>
  <c r="DL8" i="6"/>
  <c r="DD9" i="6"/>
  <c r="DE9" i="6"/>
  <c r="DF9" i="6"/>
  <c r="DG9" i="6"/>
  <c r="DH9" i="6"/>
  <c r="DI9" i="6"/>
  <c r="DJ9" i="6"/>
  <c r="DK9" i="6"/>
  <c r="DL9" i="6"/>
  <c r="DD10" i="6"/>
  <c r="DE10" i="6"/>
  <c r="DF10" i="6"/>
  <c r="DG10" i="6"/>
  <c r="DH10" i="6"/>
  <c r="DI10" i="6"/>
  <c r="DJ10" i="6"/>
  <c r="DK10" i="6"/>
  <c r="DL10" i="6"/>
  <c r="DD11" i="6"/>
  <c r="DE11" i="6"/>
  <c r="DF11" i="6"/>
  <c r="DG11" i="6"/>
  <c r="DH11" i="6"/>
  <c r="DI11" i="6"/>
  <c r="DJ11" i="6"/>
  <c r="DK11" i="6"/>
  <c r="DL11" i="6"/>
  <c r="DD12" i="6"/>
  <c r="DE12" i="6"/>
  <c r="DF12" i="6"/>
  <c r="DG12" i="6"/>
  <c r="DH12" i="6"/>
  <c r="DI12" i="6"/>
  <c r="DJ12" i="6"/>
  <c r="DK12" i="6"/>
  <c r="DL12" i="6"/>
  <c r="DD13" i="6"/>
  <c r="DE13" i="6"/>
  <c r="DF13" i="6"/>
  <c r="DG13" i="6"/>
  <c r="DH13" i="6"/>
  <c r="DI13" i="6"/>
  <c r="DJ13" i="6"/>
  <c r="DK13" i="6"/>
  <c r="DL13" i="6"/>
  <c r="DD14" i="6"/>
  <c r="DE14" i="6"/>
  <c r="DF14" i="6"/>
  <c r="DG14" i="6"/>
  <c r="DH14" i="6"/>
  <c r="DI14" i="6"/>
  <c r="DJ14" i="6"/>
  <c r="DK14" i="6"/>
  <c r="DL14" i="6"/>
  <c r="DD15" i="6"/>
  <c r="DE15" i="6"/>
  <c r="DF15" i="6"/>
  <c r="DG15" i="6"/>
  <c r="DH15" i="6"/>
  <c r="DI15" i="6"/>
  <c r="DJ15" i="6"/>
  <c r="DK15" i="6"/>
  <c r="DL15" i="6"/>
  <c r="DD16" i="6"/>
  <c r="DE16" i="6"/>
  <c r="DF16" i="6"/>
  <c r="DG16" i="6"/>
  <c r="DH16" i="6"/>
  <c r="DI16" i="6"/>
  <c r="DJ16" i="6"/>
  <c r="DK16" i="6"/>
  <c r="DL16" i="6"/>
  <c r="DD17" i="6"/>
  <c r="DE17" i="6"/>
  <c r="DF17" i="6"/>
  <c r="DG17" i="6"/>
  <c r="DH17" i="6"/>
  <c r="DI17" i="6"/>
  <c r="DJ17" i="6"/>
  <c r="DK17" i="6"/>
  <c r="DL17" i="6"/>
  <c r="DD18" i="6"/>
  <c r="DE18" i="6"/>
  <c r="DF18" i="6"/>
  <c r="DG18" i="6"/>
  <c r="DH18" i="6"/>
  <c r="DI18" i="6"/>
  <c r="DJ18" i="6"/>
  <c r="DK18" i="6"/>
  <c r="DL18" i="6"/>
  <c r="DD19" i="6"/>
  <c r="DE19" i="6"/>
  <c r="DF19" i="6"/>
  <c r="DG19" i="6"/>
  <c r="DH19" i="6"/>
  <c r="DI19" i="6"/>
  <c r="DJ19" i="6"/>
  <c r="DK19" i="6"/>
  <c r="DL19" i="6"/>
  <c r="DD20" i="6"/>
  <c r="DE20" i="6"/>
  <c r="DF20" i="6"/>
  <c r="DG20" i="6"/>
  <c r="DH20" i="6"/>
  <c r="DI20" i="6"/>
  <c r="DJ20" i="6"/>
  <c r="DK20" i="6"/>
  <c r="DL20" i="6"/>
  <c r="DD21" i="6"/>
  <c r="DE21" i="6"/>
  <c r="DF21" i="6"/>
  <c r="DG21" i="6"/>
  <c r="DH21" i="6"/>
  <c r="DI21" i="6"/>
  <c r="DJ21" i="6"/>
  <c r="DK21" i="6"/>
  <c r="DL21" i="6"/>
  <c r="DD22" i="6"/>
  <c r="DE22" i="6"/>
  <c r="DF22" i="6"/>
  <c r="DG22" i="6"/>
  <c r="DH22" i="6"/>
  <c r="DI22" i="6"/>
  <c r="DJ22" i="6"/>
  <c r="DK22" i="6"/>
  <c r="DL22" i="6"/>
  <c r="DD23" i="6"/>
  <c r="DE23" i="6"/>
  <c r="DF23" i="6"/>
  <c r="DG23" i="6"/>
  <c r="DH23" i="6"/>
  <c r="DI23" i="6"/>
  <c r="DJ23" i="6"/>
  <c r="DK23" i="6"/>
  <c r="DL23" i="6"/>
  <c r="DD24" i="6"/>
  <c r="DE24" i="6"/>
  <c r="DF24" i="6"/>
  <c r="DG24" i="6"/>
  <c r="DH24" i="6"/>
  <c r="DI24" i="6"/>
  <c r="DJ24" i="6"/>
  <c r="DK24" i="6"/>
  <c r="DL24" i="6"/>
  <c r="DD25" i="6"/>
  <c r="DE25" i="6"/>
  <c r="DF25" i="6"/>
  <c r="DG25" i="6"/>
  <c r="DH25" i="6"/>
  <c r="DI25" i="6"/>
  <c r="DJ25" i="6"/>
  <c r="DK25" i="6"/>
  <c r="DL25" i="6"/>
  <c r="DD26" i="6"/>
  <c r="DE26" i="6"/>
  <c r="DF26" i="6"/>
  <c r="DG26" i="6"/>
  <c r="DH26" i="6"/>
  <c r="DI26" i="6"/>
  <c r="DJ26" i="6"/>
  <c r="DK26" i="6"/>
  <c r="DL26" i="6"/>
  <c r="DD27" i="6"/>
  <c r="DE27" i="6"/>
  <c r="DF27" i="6"/>
  <c r="DG27" i="6"/>
  <c r="DH27" i="6"/>
  <c r="DI27" i="6"/>
  <c r="DJ27" i="6"/>
  <c r="DK27" i="6"/>
  <c r="DL27" i="6"/>
  <c r="DD28" i="6"/>
  <c r="DE28" i="6"/>
  <c r="DF28" i="6"/>
  <c r="DG28" i="6"/>
  <c r="DH28" i="6"/>
  <c r="DI28" i="6"/>
  <c r="DJ28" i="6"/>
  <c r="DK28" i="6"/>
  <c r="DL28" i="6"/>
  <c r="DD29" i="6"/>
  <c r="DE29" i="6"/>
  <c r="DF29" i="6"/>
  <c r="DG29" i="6"/>
  <c r="DH29" i="6"/>
  <c r="DI29" i="6"/>
  <c r="DJ29" i="6"/>
  <c r="DK29" i="6"/>
  <c r="DL29" i="6"/>
  <c r="DD30" i="6"/>
  <c r="DE30" i="6"/>
  <c r="DF30" i="6"/>
  <c r="DG30" i="6"/>
  <c r="DH30" i="6"/>
  <c r="DI30" i="6"/>
  <c r="DJ30" i="6"/>
  <c r="DK30" i="6"/>
  <c r="DL30" i="6"/>
  <c r="DD31" i="6"/>
  <c r="DE31" i="6"/>
  <c r="DF31" i="6"/>
  <c r="DG31" i="6"/>
  <c r="DH31" i="6"/>
  <c r="DI31" i="6"/>
  <c r="DJ31" i="6"/>
  <c r="DK31" i="6"/>
  <c r="DL31" i="6"/>
  <c r="DD32" i="6"/>
  <c r="DE32" i="6"/>
  <c r="DF32" i="6"/>
  <c r="DG32" i="6"/>
  <c r="DH32" i="6"/>
  <c r="DI32" i="6"/>
  <c r="DJ32" i="6"/>
  <c r="DK32" i="6"/>
  <c r="DL32" i="6"/>
  <c r="DD33" i="6"/>
  <c r="DE33" i="6"/>
  <c r="DF33" i="6"/>
  <c r="DG33" i="6"/>
  <c r="DH33" i="6"/>
  <c r="DI33" i="6"/>
  <c r="DJ33" i="6"/>
  <c r="DK33" i="6"/>
  <c r="DL33" i="6"/>
  <c r="DD34" i="6"/>
  <c r="DE34" i="6"/>
  <c r="DF34" i="6"/>
  <c r="DG34" i="6"/>
  <c r="DH34" i="6"/>
  <c r="DI34" i="6"/>
  <c r="DJ34" i="6"/>
  <c r="DK34" i="6"/>
  <c r="DL34" i="6"/>
  <c r="DD35" i="6"/>
  <c r="DE35" i="6"/>
  <c r="DF35" i="6"/>
  <c r="DG35" i="6"/>
  <c r="DH35" i="6"/>
  <c r="DI35" i="6"/>
  <c r="DJ35" i="6"/>
  <c r="DK35" i="6"/>
  <c r="DL35" i="6"/>
  <c r="DD36" i="6"/>
  <c r="DE36" i="6"/>
  <c r="DF36" i="6"/>
  <c r="DG36" i="6"/>
  <c r="DH36" i="6"/>
  <c r="DI36" i="6"/>
  <c r="DJ36" i="6"/>
  <c r="DK36" i="6"/>
  <c r="DL36" i="6"/>
  <c r="DD37" i="6"/>
  <c r="DE37" i="6"/>
  <c r="DF37" i="6"/>
  <c r="DG37" i="6"/>
  <c r="DH37" i="6"/>
  <c r="DI37" i="6"/>
  <c r="DJ37" i="6"/>
  <c r="DK37" i="6"/>
  <c r="DL37" i="6"/>
  <c r="DD38" i="6"/>
  <c r="DE38" i="6"/>
  <c r="DF38" i="6"/>
  <c r="DG38" i="6"/>
  <c r="DH38" i="6"/>
  <c r="DI38" i="6"/>
  <c r="DJ38" i="6"/>
  <c r="DK38" i="6"/>
  <c r="DL38" i="6"/>
  <c r="DD39" i="6"/>
  <c r="DE39" i="6"/>
  <c r="DF39" i="6"/>
  <c r="DG39" i="6"/>
  <c r="DH39" i="6"/>
  <c r="DI39" i="6"/>
  <c r="DJ39" i="6"/>
  <c r="DK39" i="6"/>
  <c r="DL39" i="6"/>
  <c r="DD40" i="6"/>
  <c r="DE40" i="6"/>
  <c r="DF40" i="6"/>
  <c r="DG40" i="6"/>
  <c r="DH40" i="6"/>
  <c r="DI40" i="6"/>
  <c r="DJ40" i="6"/>
  <c r="DK40" i="6"/>
  <c r="DL40" i="6"/>
  <c r="DD41" i="6"/>
  <c r="DE41" i="6"/>
  <c r="DF41" i="6"/>
  <c r="DG41" i="6"/>
  <c r="DH41" i="6"/>
  <c r="DI41" i="6"/>
  <c r="DJ41" i="6"/>
  <c r="DK41" i="6"/>
  <c r="DL41" i="6"/>
  <c r="DD42" i="6"/>
  <c r="DE42" i="6"/>
  <c r="DF42" i="6"/>
  <c r="DG42" i="6"/>
  <c r="DH42" i="6"/>
  <c r="DI42" i="6"/>
  <c r="DJ42" i="6"/>
  <c r="DK42" i="6"/>
  <c r="DL42" i="6"/>
  <c r="DD43" i="6"/>
  <c r="DE43" i="6"/>
  <c r="DF43" i="6"/>
  <c r="DG43" i="6"/>
  <c r="DH43" i="6"/>
  <c r="DI43" i="6"/>
  <c r="DJ43" i="6"/>
  <c r="DK43" i="6"/>
  <c r="DL43" i="6"/>
  <c r="DD44" i="6"/>
  <c r="DE44" i="6"/>
  <c r="DF44" i="6"/>
  <c r="DG44" i="6"/>
  <c r="DH44" i="6"/>
  <c r="DI44" i="6"/>
  <c r="DJ44" i="6"/>
  <c r="DK44" i="6"/>
  <c r="DL44" i="6"/>
  <c r="DD45" i="6"/>
  <c r="DE45" i="6"/>
  <c r="DF45" i="6"/>
  <c r="DG45" i="6"/>
  <c r="DH45" i="6"/>
  <c r="DI45" i="6"/>
  <c r="DJ45" i="6"/>
  <c r="DK45" i="6"/>
  <c r="DL45" i="6"/>
  <c r="DD46" i="6"/>
  <c r="DE46" i="6"/>
  <c r="DF46" i="6"/>
  <c r="DG46" i="6"/>
  <c r="DH46" i="6"/>
  <c r="DI46" i="6"/>
  <c r="DJ46" i="6"/>
  <c r="DK46" i="6"/>
  <c r="DL46" i="6"/>
  <c r="DD47" i="6"/>
  <c r="DE47" i="6"/>
  <c r="DF47" i="6"/>
  <c r="DG47" i="6"/>
  <c r="DH47" i="6"/>
  <c r="DI47" i="6"/>
  <c r="DJ47" i="6"/>
  <c r="DK47" i="6"/>
  <c r="DL47" i="6"/>
  <c r="DD48" i="6"/>
  <c r="DE48" i="6"/>
  <c r="DF48" i="6"/>
  <c r="DG48" i="6"/>
  <c r="DH48" i="6"/>
  <c r="DI48" i="6"/>
  <c r="DJ48" i="6"/>
  <c r="DK48" i="6"/>
  <c r="DL48" i="6"/>
  <c r="DD49" i="6"/>
  <c r="DE49" i="6"/>
  <c r="DF49" i="6"/>
  <c r="DG49" i="6"/>
  <c r="DH49" i="6"/>
  <c r="DI49" i="6"/>
  <c r="DJ49" i="6"/>
  <c r="DK49" i="6"/>
  <c r="DL49" i="6"/>
  <c r="DD50" i="6"/>
  <c r="DE50" i="6"/>
  <c r="DF50" i="6"/>
  <c r="DG50" i="6"/>
  <c r="DH50" i="6"/>
  <c r="DI50" i="6"/>
  <c r="DJ50" i="6"/>
  <c r="DK50" i="6"/>
  <c r="DL50" i="6"/>
  <c r="DD51" i="6"/>
  <c r="DE51" i="6"/>
  <c r="DF51" i="6"/>
  <c r="DG51" i="6"/>
  <c r="DH51" i="6"/>
  <c r="DI51" i="6"/>
  <c r="DJ51" i="6"/>
  <c r="DK51" i="6"/>
  <c r="DL51" i="6"/>
  <c r="DD52" i="6"/>
  <c r="DE52" i="6"/>
  <c r="DF52" i="6"/>
  <c r="DG52" i="6"/>
  <c r="DH52" i="6"/>
  <c r="DI52" i="6"/>
  <c r="DJ52" i="6"/>
  <c r="DK52" i="6"/>
  <c r="DL52" i="6"/>
  <c r="DD53" i="6"/>
  <c r="DE53" i="6"/>
  <c r="DF53" i="6"/>
  <c r="DG53" i="6"/>
  <c r="DH53" i="6"/>
  <c r="DI53" i="6"/>
  <c r="DJ53" i="6"/>
  <c r="DK53" i="6"/>
  <c r="DL53" i="6"/>
  <c r="DD54" i="6"/>
  <c r="DE54" i="6"/>
  <c r="DF54" i="6"/>
  <c r="DG54" i="6"/>
  <c r="DH54" i="6"/>
  <c r="DI54" i="6"/>
  <c r="DJ54" i="6"/>
  <c r="DK54" i="6"/>
  <c r="DL54" i="6"/>
  <c r="DD55" i="6"/>
  <c r="DE55" i="6"/>
  <c r="DF55" i="6"/>
  <c r="DG55" i="6"/>
  <c r="DH55" i="6"/>
  <c r="DI55" i="6"/>
  <c r="DJ55" i="6"/>
  <c r="DK55" i="6"/>
  <c r="DL55" i="6"/>
  <c r="DD56" i="6"/>
  <c r="DE56" i="6"/>
  <c r="DF56" i="6"/>
  <c r="DG56" i="6"/>
  <c r="DH56" i="6"/>
  <c r="DI56" i="6"/>
  <c r="DJ56" i="6"/>
  <c r="DK56" i="6"/>
  <c r="DL56" i="6"/>
  <c r="DD57" i="6"/>
  <c r="DE57" i="6"/>
  <c r="DF57" i="6"/>
  <c r="DG57" i="6"/>
  <c r="DH57" i="6"/>
  <c r="DI57" i="6"/>
  <c r="DJ57" i="6"/>
  <c r="DK57" i="6"/>
  <c r="DL57" i="6"/>
  <c r="DD58" i="6"/>
  <c r="DE58" i="6"/>
  <c r="DF58" i="6"/>
  <c r="DG58" i="6"/>
  <c r="DH58" i="6"/>
  <c r="DI58" i="6"/>
  <c r="DJ58" i="6"/>
  <c r="DK58" i="6"/>
  <c r="DL58" i="6"/>
  <c r="DD59" i="6"/>
  <c r="DE59" i="6"/>
  <c r="DF59" i="6"/>
  <c r="DG59" i="6"/>
  <c r="DH59" i="6"/>
  <c r="DI59" i="6"/>
  <c r="DJ59" i="6"/>
  <c r="DK59" i="6"/>
  <c r="DL59" i="6"/>
  <c r="DD60" i="6"/>
  <c r="DE60" i="6"/>
  <c r="DF60" i="6"/>
  <c r="DG60" i="6"/>
  <c r="DH60" i="6"/>
  <c r="DI60" i="6"/>
  <c r="DJ60" i="6"/>
  <c r="DK60" i="6"/>
  <c r="DL60" i="6"/>
  <c r="DD61" i="6"/>
  <c r="DE61" i="6"/>
  <c r="DF61" i="6"/>
  <c r="DG61" i="6"/>
  <c r="DH61" i="6"/>
  <c r="DI61" i="6"/>
  <c r="DJ61" i="6"/>
  <c r="DK61" i="6"/>
  <c r="DL61" i="6"/>
  <c r="DD62" i="6"/>
  <c r="DE62" i="6"/>
  <c r="DF62" i="6"/>
  <c r="DG62" i="6"/>
  <c r="DH62" i="6"/>
  <c r="DI62" i="6"/>
  <c r="DJ62" i="6"/>
  <c r="DK62" i="6"/>
  <c r="DL62" i="6"/>
  <c r="DD63" i="6"/>
  <c r="DE63" i="6"/>
  <c r="DF63" i="6"/>
  <c r="DG63" i="6"/>
  <c r="DH63" i="6"/>
  <c r="DI63" i="6"/>
  <c r="DJ63" i="6"/>
  <c r="DK63" i="6"/>
  <c r="DL63" i="6"/>
  <c r="DD64" i="6"/>
  <c r="DE64" i="6"/>
  <c r="DF64" i="6"/>
  <c r="DG64" i="6"/>
  <c r="DH64" i="6"/>
  <c r="DI64" i="6"/>
  <c r="DJ64" i="6"/>
  <c r="DK64" i="6"/>
  <c r="DL64" i="6"/>
  <c r="DD65" i="6"/>
  <c r="DE65" i="6"/>
  <c r="DF65" i="6"/>
  <c r="DG65" i="6"/>
  <c r="DH65" i="6"/>
  <c r="DI65" i="6"/>
  <c r="DJ65" i="6"/>
  <c r="DK65" i="6"/>
  <c r="DL65" i="6"/>
  <c r="DD66" i="6"/>
  <c r="DE66" i="6"/>
  <c r="DF66" i="6"/>
  <c r="DG66" i="6"/>
  <c r="DH66" i="6"/>
  <c r="DI66" i="6"/>
  <c r="DJ66" i="6"/>
  <c r="DK66" i="6"/>
  <c r="DL66" i="6"/>
  <c r="DD67" i="6"/>
  <c r="DE67" i="6"/>
  <c r="DF67" i="6"/>
  <c r="DG67" i="6"/>
  <c r="DH67" i="6"/>
  <c r="DI67" i="6"/>
  <c r="DJ67" i="6"/>
  <c r="DK67" i="6"/>
  <c r="DL67" i="6"/>
  <c r="DD68" i="6"/>
  <c r="DE68" i="6"/>
  <c r="DF68" i="6"/>
  <c r="DG68" i="6"/>
  <c r="DH68" i="6"/>
  <c r="DI68" i="6"/>
  <c r="DJ68" i="6"/>
  <c r="DK68" i="6"/>
  <c r="DL68" i="6"/>
  <c r="DD69" i="6"/>
  <c r="DE69" i="6"/>
  <c r="DF69" i="6"/>
  <c r="DG69" i="6"/>
  <c r="DH69" i="6"/>
  <c r="DI69" i="6"/>
  <c r="DJ69" i="6"/>
  <c r="DK69" i="6"/>
  <c r="DL69" i="6"/>
  <c r="DD70" i="6"/>
  <c r="DE70" i="6"/>
  <c r="DF70" i="6"/>
  <c r="DG70" i="6"/>
  <c r="DH70" i="6"/>
  <c r="DI70" i="6"/>
  <c r="DJ70" i="6"/>
  <c r="DK70" i="6"/>
  <c r="DL70" i="6"/>
  <c r="DD71" i="6"/>
  <c r="DE71" i="6"/>
  <c r="DF71" i="6"/>
  <c r="DG71" i="6"/>
  <c r="DH71" i="6"/>
  <c r="DI71" i="6"/>
  <c r="DJ71" i="6"/>
  <c r="DK71" i="6"/>
  <c r="DL71" i="6"/>
  <c r="DD72" i="6"/>
  <c r="DE72" i="6"/>
  <c r="DF72" i="6"/>
  <c r="DG72" i="6"/>
  <c r="DH72" i="6"/>
  <c r="DI72" i="6"/>
  <c r="DJ72" i="6"/>
  <c r="DK72" i="6"/>
  <c r="DL72" i="6"/>
  <c r="DD73" i="6"/>
  <c r="DE73" i="6"/>
  <c r="DF73" i="6"/>
  <c r="DG73" i="6"/>
  <c r="DH73" i="6"/>
  <c r="DI73" i="6"/>
  <c r="DJ73" i="6"/>
  <c r="DK73" i="6"/>
  <c r="DL73" i="6"/>
  <c r="DD74" i="6"/>
  <c r="DE74" i="6"/>
  <c r="DF74" i="6"/>
  <c r="DG74" i="6"/>
  <c r="DH74" i="6"/>
  <c r="DI74" i="6"/>
  <c r="DJ74" i="6"/>
  <c r="DK74" i="6"/>
  <c r="DL74" i="6"/>
  <c r="DD75" i="6"/>
  <c r="DE75" i="6"/>
  <c r="DF75" i="6"/>
  <c r="DG75" i="6"/>
  <c r="DH75" i="6"/>
  <c r="DI75" i="6"/>
  <c r="DJ75" i="6"/>
  <c r="DK75" i="6"/>
  <c r="DL75" i="6"/>
  <c r="DD76" i="6"/>
  <c r="DE76" i="6"/>
  <c r="DF76" i="6"/>
  <c r="DG76" i="6"/>
  <c r="DH76" i="6"/>
  <c r="DI76" i="6"/>
  <c r="DJ76" i="6"/>
  <c r="DK76" i="6"/>
  <c r="DL76" i="6"/>
  <c r="DD77" i="6"/>
  <c r="DE77" i="6"/>
  <c r="DF77" i="6"/>
  <c r="DG77" i="6"/>
  <c r="DH77" i="6"/>
  <c r="DI77" i="6"/>
  <c r="DJ77" i="6"/>
  <c r="DK77" i="6"/>
  <c r="DL77" i="6"/>
  <c r="DD78" i="6"/>
  <c r="DE78" i="6"/>
  <c r="DF78" i="6"/>
  <c r="DG78" i="6"/>
  <c r="DH78" i="6"/>
  <c r="DI78" i="6"/>
  <c r="DJ78" i="6"/>
  <c r="DK78" i="6"/>
  <c r="DL78" i="6"/>
  <c r="DD79" i="6"/>
  <c r="DE79" i="6"/>
  <c r="DF79" i="6"/>
  <c r="DG79" i="6"/>
  <c r="DH79" i="6"/>
  <c r="DI79" i="6"/>
  <c r="DJ79" i="6"/>
  <c r="DK79" i="6"/>
  <c r="DL79" i="6"/>
  <c r="DD80" i="6"/>
  <c r="DE80" i="6"/>
  <c r="DF80" i="6"/>
  <c r="DG80" i="6"/>
  <c r="DH80" i="6"/>
  <c r="DI80" i="6"/>
  <c r="DJ80" i="6"/>
  <c r="DK80" i="6"/>
  <c r="DL80" i="6"/>
  <c r="DD81" i="6"/>
  <c r="DE81" i="6"/>
  <c r="DF81" i="6"/>
  <c r="DG81" i="6"/>
  <c r="DM81" i="6" s="1"/>
  <c r="DH81" i="6"/>
  <c r="DI81" i="6"/>
  <c r="DJ81" i="6"/>
  <c r="DK81" i="6"/>
  <c r="DL81" i="6"/>
  <c r="DD82" i="6"/>
  <c r="DE82" i="6"/>
  <c r="DF82" i="6"/>
  <c r="DG82" i="6"/>
  <c r="DH82" i="6"/>
  <c r="DI82" i="6"/>
  <c r="DJ82" i="6"/>
  <c r="DK82" i="6"/>
  <c r="DL82" i="6"/>
  <c r="DD83" i="6"/>
  <c r="DE83" i="6"/>
  <c r="DF83" i="6"/>
  <c r="DG83" i="6"/>
  <c r="DH83" i="6"/>
  <c r="DI83" i="6"/>
  <c r="DJ83" i="6"/>
  <c r="DK83" i="6"/>
  <c r="DL83" i="6"/>
  <c r="DD84" i="6"/>
  <c r="DE84" i="6"/>
  <c r="DF84" i="6"/>
  <c r="DG84" i="6"/>
  <c r="DH84" i="6"/>
  <c r="DI84" i="6"/>
  <c r="DJ84" i="6"/>
  <c r="DK84" i="6"/>
  <c r="DL84" i="6"/>
  <c r="DD85" i="6"/>
  <c r="DE85" i="6"/>
  <c r="DF85" i="6"/>
  <c r="DG85" i="6"/>
  <c r="DH85" i="6"/>
  <c r="DI85" i="6"/>
  <c r="DJ85" i="6"/>
  <c r="DK85" i="6"/>
  <c r="DL85" i="6"/>
  <c r="DD86" i="6"/>
  <c r="DE86" i="6"/>
  <c r="DF86" i="6"/>
  <c r="DG86" i="6"/>
  <c r="DH86" i="6"/>
  <c r="DI86" i="6"/>
  <c r="DJ86" i="6"/>
  <c r="DK86" i="6"/>
  <c r="DL86" i="6"/>
  <c r="DD87" i="6"/>
  <c r="DE87" i="6"/>
  <c r="DF87" i="6"/>
  <c r="DG87" i="6"/>
  <c r="DH87" i="6"/>
  <c r="DI87" i="6"/>
  <c r="DJ87" i="6"/>
  <c r="DK87" i="6"/>
  <c r="DL87" i="6"/>
  <c r="DD88" i="6"/>
  <c r="DE88" i="6"/>
  <c r="DF88" i="6"/>
  <c r="DG88" i="6"/>
  <c r="DH88" i="6"/>
  <c r="DI88" i="6"/>
  <c r="DJ88" i="6"/>
  <c r="DK88" i="6"/>
  <c r="DL88" i="6"/>
  <c r="DD89" i="6"/>
  <c r="DE89" i="6"/>
  <c r="DF89" i="6"/>
  <c r="DG89" i="6"/>
  <c r="DM89" i="6" s="1"/>
  <c r="DH89" i="6"/>
  <c r="DI89" i="6"/>
  <c r="DJ89" i="6"/>
  <c r="DK89" i="6"/>
  <c r="DL89" i="6"/>
  <c r="DD90" i="6"/>
  <c r="DE90" i="6"/>
  <c r="DF90" i="6"/>
  <c r="DG90" i="6"/>
  <c r="DH90" i="6"/>
  <c r="DI90" i="6"/>
  <c r="DJ90" i="6"/>
  <c r="DK90" i="6"/>
  <c r="DL90" i="6"/>
  <c r="DD91" i="6"/>
  <c r="DE91" i="6"/>
  <c r="DF91" i="6"/>
  <c r="DG91" i="6"/>
  <c r="DM91" i="6" s="1"/>
  <c r="DH91" i="6"/>
  <c r="DI91" i="6"/>
  <c r="DJ91" i="6"/>
  <c r="DK91" i="6"/>
  <c r="DL91" i="6"/>
  <c r="DD92" i="6"/>
  <c r="DE92" i="6"/>
  <c r="DF92" i="6"/>
  <c r="DG92" i="6"/>
  <c r="DH92" i="6"/>
  <c r="DI92" i="6"/>
  <c r="DJ92" i="6"/>
  <c r="DK92" i="6"/>
  <c r="DL92" i="6"/>
  <c r="DD93" i="6"/>
  <c r="DE93" i="6"/>
  <c r="DF93" i="6"/>
  <c r="DG93" i="6"/>
  <c r="DH93" i="6"/>
  <c r="DI93" i="6"/>
  <c r="DJ93" i="6"/>
  <c r="DK93" i="6"/>
  <c r="DL93" i="6"/>
  <c r="DD94" i="6"/>
  <c r="DE94" i="6"/>
  <c r="DF94" i="6"/>
  <c r="DG94" i="6"/>
  <c r="DH94" i="6"/>
  <c r="DI94" i="6"/>
  <c r="DJ94" i="6"/>
  <c r="DK94" i="6"/>
  <c r="DL94" i="6"/>
  <c r="DD95" i="6"/>
  <c r="DE95" i="6"/>
  <c r="DF95" i="6"/>
  <c r="DG95" i="6"/>
  <c r="DH95" i="6"/>
  <c r="DI95" i="6"/>
  <c r="DJ95" i="6"/>
  <c r="DK95" i="6"/>
  <c r="DL95" i="6"/>
  <c r="DD96" i="6"/>
  <c r="DE96" i="6"/>
  <c r="DF96" i="6"/>
  <c r="DG96" i="6"/>
  <c r="DH96" i="6"/>
  <c r="DI96" i="6"/>
  <c r="DJ96" i="6"/>
  <c r="DK96" i="6"/>
  <c r="DL96" i="6"/>
  <c r="DD97" i="6"/>
  <c r="DE97" i="6"/>
  <c r="DF97" i="6"/>
  <c r="DG97" i="6"/>
  <c r="DH97" i="6"/>
  <c r="DI97" i="6"/>
  <c r="DJ97" i="6"/>
  <c r="DK97" i="6"/>
  <c r="DL97" i="6"/>
  <c r="DD98" i="6"/>
  <c r="DE98" i="6"/>
  <c r="DF98" i="6"/>
  <c r="DG98" i="6"/>
  <c r="DH98" i="6"/>
  <c r="DI98" i="6"/>
  <c r="DJ98" i="6"/>
  <c r="DK98" i="6"/>
  <c r="DL98" i="6"/>
  <c r="DD99" i="6"/>
  <c r="DE99" i="6"/>
  <c r="DF99" i="6"/>
  <c r="DG99" i="6"/>
  <c r="DH99" i="6"/>
  <c r="DI99" i="6"/>
  <c r="DJ99" i="6"/>
  <c r="DK99" i="6"/>
  <c r="DL99" i="6"/>
  <c r="DD100" i="6"/>
  <c r="DE100" i="6"/>
  <c r="DF100" i="6"/>
  <c r="DG100" i="6"/>
  <c r="DH100" i="6"/>
  <c r="DI100" i="6"/>
  <c r="DJ100" i="6"/>
  <c r="DK100" i="6"/>
  <c r="DL100" i="6"/>
  <c r="DD101" i="6"/>
  <c r="DE101" i="6"/>
  <c r="DF101" i="6"/>
  <c r="DG101" i="6"/>
  <c r="DH101" i="6"/>
  <c r="DI101" i="6"/>
  <c r="DJ101" i="6"/>
  <c r="DK101" i="6"/>
  <c r="DL101" i="6"/>
  <c r="DD102" i="6"/>
  <c r="DE102" i="6"/>
  <c r="DF102" i="6"/>
  <c r="DG102" i="6"/>
  <c r="DH102" i="6"/>
  <c r="DI102" i="6"/>
  <c r="DJ102" i="6"/>
  <c r="DK102" i="6"/>
  <c r="DL102" i="6"/>
  <c r="DD103" i="6"/>
  <c r="DE103" i="6"/>
  <c r="DF103" i="6"/>
  <c r="DG103" i="6"/>
  <c r="DM103" i="6" s="1"/>
  <c r="DH103" i="6"/>
  <c r="DI103" i="6"/>
  <c r="DJ103" i="6"/>
  <c r="DK103" i="6"/>
  <c r="DL103" i="6"/>
  <c r="DD104" i="6"/>
  <c r="DE104" i="6"/>
  <c r="DF104" i="6"/>
  <c r="DG104" i="6"/>
  <c r="DH104" i="6"/>
  <c r="DI104" i="6"/>
  <c r="DJ104" i="6"/>
  <c r="DK104" i="6"/>
  <c r="DL104" i="6"/>
  <c r="DD105" i="6"/>
  <c r="DE105" i="6"/>
  <c r="DF105" i="6"/>
  <c r="DG105" i="6"/>
  <c r="DH105" i="6"/>
  <c r="DI105" i="6"/>
  <c r="DJ105" i="6"/>
  <c r="DK105" i="6"/>
  <c r="DL105" i="6"/>
  <c r="DD106" i="6"/>
  <c r="DE106" i="6"/>
  <c r="DF106" i="6"/>
  <c r="DG106" i="6"/>
  <c r="DH106" i="6"/>
  <c r="DI106" i="6"/>
  <c r="DJ106" i="6"/>
  <c r="DK106" i="6"/>
  <c r="DL106" i="6"/>
  <c r="DD107" i="6"/>
  <c r="DE107" i="6"/>
  <c r="DF107" i="6"/>
  <c r="DG107" i="6"/>
  <c r="DH107" i="6"/>
  <c r="DI107" i="6"/>
  <c r="DJ107" i="6"/>
  <c r="DK107" i="6"/>
  <c r="DL107" i="6"/>
  <c r="DD108" i="6"/>
  <c r="DE108" i="6"/>
  <c r="DF108" i="6"/>
  <c r="DG108" i="6"/>
  <c r="DH108" i="6"/>
  <c r="DI108" i="6"/>
  <c r="DJ108" i="6"/>
  <c r="DK108" i="6"/>
  <c r="DL108" i="6"/>
  <c r="DD109" i="6"/>
  <c r="DE109" i="6"/>
  <c r="DF109" i="6"/>
  <c r="DG109" i="6"/>
  <c r="DH109" i="6"/>
  <c r="DI109" i="6"/>
  <c r="DJ109" i="6"/>
  <c r="DK109" i="6"/>
  <c r="DL109" i="6"/>
  <c r="DD110" i="6"/>
  <c r="DE110" i="6"/>
  <c r="DF110" i="6"/>
  <c r="DG110" i="6"/>
  <c r="DH110" i="6"/>
  <c r="DI110" i="6"/>
  <c r="DJ110" i="6"/>
  <c r="DK110" i="6"/>
  <c r="DL110" i="6"/>
  <c r="DD111" i="6"/>
  <c r="DE111" i="6"/>
  <c r="DF111" i="6"/>
  <c r="DG111" i="6"/>
  <c r="DH111" i="6"/>
  <c r="DI111" i="6"/>
  <c r="DJ111" i="6"/>
  <c r="DK111" i="6"/>
  <c r="DL111" i="6"/>
  <c r="DD112" i="6"/>
  <c r="DE112" i="6"/>
  <c r="DF112" i="6"/>
  <c r="DG112" i="6"/>
  <c r="DH112" i="6"/>
  <c r="DI112" i="6"/>
  <c r="DJ112" i="6"/>
  <c r="DK112" i="6"/>
  <c r="DL112" i="6"/>
  <c r="DD113" i="6"/>
  <c r="DE113" i="6"/>
  <c r="DF113" i="6"/>
  <c r="DG113" i="6"/>
  <c r="DH113" i="6"/>
  <c r="DI113" i="6"/>
  <c r="DJ113" i="6"/>
  <c r="DK113" i="6"/>
  <c r="DL113" i="6"/>
  <c r="DD114" i="6"/>
  <c r="DE114" i="6"/>
  <c r="DF114" i="6"/>
  <c r="DG114" i="6"/>
  <c r="DH114" i="6"/>
  <c r="DI114" i="6"/>
  <c r="DJ114" i="6"/>
  <c r="DK114" i="6"/>
  <c r="DL114" i="6"/>
  <c r="DD115" i="6"/>
  <c r="DE115" i="6"/>
  <c r="DF115" i="6"/>
  <c r="DG115" i="6"/>
  <c r="DH115" i="6"/>
  <c r="DI115" i="6"/>
  <c r="DJ115" i="6"/>
  <c r="DK115" i="6"/>
  <c r="DL115" i="6"/>
  <c r="DD116" i="6"/>
  <c r="DE116" i="6"/>
  <c r="DF116" i="6"/>
  <c r="DG116" i="6"/>
  <c r="DH116" i="6"/>
  <c r="DI116" i="6"/>
  <c r="DJ116" i="6"/>
  <c r="DK116" i="6"/>
  <c r="DL116" i="6"/>
  <c r="DD117" i="6"/>
  <c r="DE117" i="6"/>
  <c r="DF117" i="6"/>
  <c r="DG117" i="6"/>
  <c r="DH117" i="6"/>
  <c r="DI117" i="6"/>
  <c r="DJ117" i="6"/>
  <c r="DK117" i="6"/>
  <c r="DL117" i="6"/>
  <c r="DD118" i="6"/>
  <c r="DE118" i="6"/>
  <c r="DF118" i="6"/>
  <c r="DG118" i="6"/>
  <c r="DH118" i="6"/>
  <c r="DI118" i="6"/>
  <c r="DJ118" i="6"/>
  <c r="DK118" i="6"/>
  <c r="DL118" i="6"/>
  <c r="DD119" i="6"/>
  <c r="DE119" i="6"/>
  <c r="DF119" i="6"/>
  <c r="DG119" i="6"/>
  <c r="DH119" i="6"/>
  <c r="DI119" i="6"/>
  <c r="DJ119" i="6"/>
  <c r="DK119" i="6"/>
  <c r="DL119" i="6"/>
  <c r="DD120" i="6"/>
  <c r="DE120" i="6"/>
  <c r="DF120" i="6"/>
  <c r="DG120" i="6"/>
  <c r="DH120" i="6"/>
  <c r="DI120" i="6"/>
  <c r="DJ120" i="6"/>
  <c r="DK120" i="6"/>
  <c r="DL120" i="6"/>
  <c r="DD121" i="6"/>
  <c r="DE121" i="6"/>
  <c r="DF121" i="6"/>
  <c r="DG121" i="6"/>
  <c r="DH121" i="6"/>
  <c r="DI121" i="6"/>
  <c r="DJ121" i="6"/>
  <c r="DK121" i="6"/>
  <c r="DL121" i="6"/>
  <c r="DD122" i="6"/>
  <c r="DE122" i="6"/>
  <c r="DF122" i="6"/>
  <c r="DG122" i="6"/>
  <c r="DH122" i="6"/>
  <c r="DI122" i="6"/>
  <c r="DJ122" i="6"/>
  <c r="DK122" i="6"/>
  <c r="DL122" i="6"/>
  <c r="DD123" i="6"/>
  <c r="DE123" i="6"/>
  <c r="DF123" i="6"/>
  <c r="DG123" i="6"/>
  <c r="DH123" i="6"/>
  <c r="DI123" i="6"/>
  <c r="DJ123" i="6"/>
  <c r="DK123" i="6"/>
  <c r="DL123" i="6"/>
  <c r="DD124" i="6"/>
  <c r="DE124" i="6"/>
  <c r="DF124" i="6"/>
  <c r="DG124" i="6"/>
  <c r="DH124" i="6"/>
  <c r="DI124" i="6"/>
  <c r="DJ124" i="6"/>
  <c r="DK124" i="6"/>
  <c r="DL124" i="6"/>
  <c r="DD125" i="6"/>
  <c r="DE125" i="6"/>
  <c r="DF125" i="6"/>
  <c r="DG125" i="6"/>
  <c r="DH125" i="6"/>
  <c r="DI125" i="6"/>
  <c r="DJ125" i="6"/>
  <c r="DK125" i="6"/>
  <c r="DL125" i="6"/>
  <c r="DD126" i="6"/>
  <c r="DE126" i="6"/>
  <c r="DF126" i="6"/>
  <c r="DG126" i="6"/>
  <c r="DH126" i="6"/>
  <c r="DI126" i="6"/>
  <c r="DJ126" i="6"/>
  <c r="DK126" i="6"/>
  <c r="DL126" i="6"/>
  <c r="DD127" i="6"/>
  <c r="DE127" i="6"/>
  <c r="DF127" i="6"/>
  <c r="DG127" i="6"/>
  <c r="DH127" i="6"/>
  <c r="DI127" i="6"/>
  <c r="DJ127" i="6"/>
  <c r="DK127" i="6"/>
  <c r="DL127" i="6"/>
  <c r="DD128" i="6"/>
  <c r="DE128" i="6"/>
  <c r="DF128" i="6"/>
  <c r="DG128" i="6"/>
  <c r="DH128" i="6"/>
  <c r="DI128" i="6"/>
  <c r="DJ128" i="6"/>
  <c r="DK128" i="6"/>
  <c r="DL128" i="6"/>
  <c r="DD129" i="6"/>
  <c r="DE129" i="6"/>
  <c r="DF129" i="6"/>
  <c r="DG129" i="6"/>
  <c r="DH129" i="6"/>
  <c r="DI129" i="6"/>
  <c r="DJ129" i="6"/>
  <c r="DK129" i="6"/>
  <c r="DL129" i="6"/>
  <c r="DD130" i="6"/>
  <c r="DE130" i="6"/>
  <c r="DF130" i="6"/>
  <c r="DG130" i="6"/>
  <c r="DH130" i="6"/>
  <c r="DI130" i="6"/>
  <c r="DJ130" i="6"/>
  <c r="DK130" i="6"/>
  <c r="DL130" i="6"/>
  <c r="DD131" i="6"/>
  <c r="DE131" i="6"/>
  <c r="DF131" i="6"/>
  <c r="DG131" i="6"/>
  <c r="DH131" i="6"/>
  <c r="DI131" i="6"/>
  <c r="DJ131" i="6"/>
  <c r="DK131" i="6"/>
  <c r="DL131" i="6"/>
  <c r="DD132" i="6"/>
  <c r="DE132" i="6"/>
  <c r="DF132" i="6"/>
  <c r="DG132" i="6"/>
  <c r="DH132" i="6"/>
  <c r="DI132" i="6"/>
  <c r="DJ132" i="6"/>
  <c r="DK132" i="6"/>
  <c r="DL132" i="6"/>
  <c r="DD133" i="6"/>
  <c r="DE133" i="6"/>
  <c r="DF133" i="6"/>
  <c r="DG133" i="6"/>
  <c r="DH133" i="6"/>
  <c r="DI133" i="6"/>
  <c r="DJ133" i="6"/>
  <c r="DK133" i="6"/>
  <c r="DL133" i="6"/>
  <c r="DD134" i="6"/>
  <c r="DE134" i="6"/>
  <c r="DF134" i="6"/>
  <c r="DG134" i="6"/>
  <c r="DH134" i="6"/>
  <c r="DI134" i="6"/>
  <c r="DJ134" i="6"/>
  <c r="DK134" i="6"/>
  <c r="DL134" i="6"/>
  <c r="DD135" i="6"/>
  <c r="DE135" i="6"/>
  <c r="DF135" i="6"/>
  <c r="DG135" i="6"/>
  <c r="DH135" i="6"/>
  <c r="DI135" i="6"/>
  <c r="DJ135" i="6"/>
  <c r="DK135" i="6"/>
  <c r="DL135" i="6"/>
  <c r="DD136" i="6"/>
  <c r="DE136" i="6"/>
  <c r="DF136" i="6"/>
  <c r="DG136" i="6"/>
  <c r="DH136" i="6"/>
  <c r="DI136" i="6"/>
  <c r="DJ136" i="6"/>
  <c r="DK136" i="6"/>
  <c r="DL136" i="6"/>
  <c r="DD137" i="6"/>
  <c r="DE137" i="6"/>
  <c r="DF137" i="6"/>
  <c r="DG137" i="6"/>
  <c r="DH137" i="6"/>
  <c r="DI137" i="6"/>
  <c r="DJ137" i="6"/>
  <c r="DK137" i="6"/>
  <c r="DL137" i="6"/>
  <c r="DD138" i="6"/>
  <c r="DE138" i="6"/>
  <c r="DF138" i="6"/>
  <c r="DG138" i="6"/>
  <c r="DH138" i="6"/>
  <c r="DI138" i="6"/>
  <c r="DJ138" i="6"/>
  <c r="DK138" i="6"/>
  <c r="DL138" i="6"/>
  <c r="DD139" i="6"/>
  <c r="DE139" i="6"/>
  <c r="DF139" i="6"/>
  <c r="DG139" i="6"/>
  <c r="DH139" i="6"/>
  <c r="DI139" i="6"/>
  <c r="DJ139" i="6"/>
  <c r="DK139" i="6"/>
  <c r="DL139" i="6"/>
  <c r="DD140" i="6"/>
  <c r="DE140" i="6"/>
  <c r="DF140" i="6"/>
  <c r="DG140" i="6"/>
  <c r="DH140" i="6"/>
  <c r="DI140" i="6"/>
  <c r="DJ140" i="6"/>
  <c r="DK140" i="6"/>
  <c r="DL140" i="6"/>
  <c r="DD141" i="6"/>
  <c r="DE141" i="6"/>
  <c r="DF141" i="6"/>
  <c r="DG141" i="6"/>
  <c r="DH141" i="6"/>
  <c r="DI141" i="6"/>
  <c r="DJ141" i="6"/>
  <c r="DK141" i="6"/>
  <c r="DL141" i="6"/>
  <c r="DD142" i="6"/>
  <c r="DE142" i="6"/>
  <c r="DF142" i="6"/>
  <c r="DG142" i="6"/>
  <c r="DH142" i="6"/>
  <c r="DI142" i="6"/>
  <c r="DJ142" i="6"/>
  <c r="DK142" i="6"/>
  <c r="DL142" i="6"/>
  <c r="DD143" i="6"/>
  <c r="DE143" i="6"/>
  <c r="DF143" i="6"/>
  <c r="DG143" i="6"/>
  <c r="DH143" i="6"/>
  <c r="DI143" i="6"/>
  <c r="DJ143" i="6"/>
  <c r="DK143" i="6"/>
  <c r="DL143" i="6"/>
  <c r="CG4" i="6"/>
  <c r="CH4" i="6"/>
  <c r="CI4" i="6"/>
  <c r="CJ4" i="6"/>
  <c r="CK4" i="6"/>
  <c r="CL4" i="6"/>
  <c r="CM4" i="6"/>
  <c r="CN4" i="6"/>
  <c r="CO4" i="6"/>
  <c r="BA4" i="6"/>
  <c r="BB4" i="6"/>
  <c r="BC4" i="6"/>
  <c r="BD4" i="6"/>
  <c r="BE4" i="6"/>
  <c r="BF4" i="6"/>
  <c r="BG4" i="6"/>
  <c r="BH4" i="6"/>
  <c r="BI4" i="6"/>
  <c r="BA5" i="6"/>
  <c r="BB5" i="6"/>
  <c r="BC5" i="6"/>
  <c r="BD5" i="6"/>
  <c r="BE5" i="6"/>
  <c r="BF5" i="6"/>
  <c r="BG5" i="6"/>
  <c r="BH5" i="6"/>
  <c r="BI5" i="6"/>
  <c r="BA6" i="6"/>
  <c r="BB6" i="6"/>
  <c r="BC6" i="6"/>
  <c r="BD6" i="6"/>
  <c r="BE6" i="6"/>
  <c r="BF6" i="6"/>
  <c r="BG6" i="6"/>
  <c r="BH6" i="6"/>
  <c r="BI6" i="6"/>
  <c r="BA7" i="6"/>
  <c r="BB7" i="6"/>
  <c r="BC7" i="6"/>
  <c r="BD7" i="6"/>
  <c r="BE7" i="6"/>
  <c r="BF7" i="6"/>
  <c r="BG7" i="6"/>
  <c r="BH7" i="6"/>
  <c r="BI7" i="6"/>
  <c r="BA8" i="6"/>
  <c r="BB8" i="6"/>
  <c r="BC8" i="6"/>
  <c r="BD8" i="6"/>
  <c r="BE8" i="6"/>
  <c r="BF8" i="6"/>
  <c r="BG8" i="6"/>
  <c r="BH8" i="6"/>
  <c r="BI8" i="6"/>
  <c r="BA9" i="6"/>
  <c r="BB9" i="6"/>
  <c r="BC9" i="6"/>
  <c r="BD9" i="6"/>
  <c r="BE9" i="6"/>
  <c r="BF9" i="6"/>
  <c r="BG9" i="6"/>
  <c r="BH9" i="6"/>
  <c r="BI9" i="6"/>
  <c r="BA10" i="6"/>
  <c r="BB10" i="6"/>
  <c r="BC10" i="6"/>
  <c r="BD10" i="6"/>
  <c r="BE10" i="6"/>
  <c r="BF10" i="6"/>
  <c r="BG10" i="6"/>
  <c r="BH10" i="6"/>
  <c r="BI10" i="6"/>
  <c r="BA11" i="6"/>
  <c r="BB11" i="6"/>
  <c r="BC11" i="6"/>
  <c r="BD11" i="6"/>
  <c r="BE11" i="6"/>
  <c r="BF11" i="6"/>
  <c r="BG11" i="6"/>
  <c r="BH11" i="6"/>
  <c r="BI11" i="6"/>
  <c r="BA12" i="6"/>
  <c r="BB12" i="6"/>
  <c r="BC12" i="6"/>
  <c r="BD12" i="6"/>
  <c r="BE12" i="6"/>
  <c r="BF12" i="6"/>
  <c r="BG12" i="6"/>
  <c r="BH12" i="6"/>
  <c r="BI12" i="6"/>
  <c r="BA13" i="6"/>
  <c r="BB13" i="6"/>
  <c r="BC13" i="6"/>
  <c r="BD13" i="6"/>
  <c r="BE13" i="6"/>
  <c r="BF13" i="6"/>
  <c r="BG13" i="6"/>
  <c r="BH13" i="6"/>
  <c r="BI13" i="6"/>
  <c r="BA14" i="6"/>
  <c r="BB14" i="6"/>
  <c r="BC14" i="6"/>
  <c r="BD14" i="6"/>
  <c r="BE14" i="6"/>
  <c r="BF14" i="6"/>
  <c r="BG14" i="6"/>
  <c r="BH14" i="6"/>
  <c r="BI14" i="6"/>
  <c r="BA15" i="6"/>
  <c r="BB15" i="6"/>
  <c r="BC15" i="6"/>
  <c r="BD15" i="6"/>
  <c r="BE15" i="6"/>
  <c r="BF15" i="6"/>
  <c r="BG15" i="6"/>
  <c r="BH15" i="6"/>
  <c r="BI15" i="6"/>
  <c r="BA16" i="6"/>
  <c r="BB16" i="6"/>
  <c r="BC16" i="6"/>
  <c r="BD16" i="6"/>
  <c r="BE16" i="6"/>
  <c r="BF16" i="6"/>
  <c r="BG16" i="6"/>
  <c r="BH16" i="6"/>
  <c r="BI16" i="6"/>
  <c r="BA17" i="6"/>
  <c r="BB17" i="6"/>
  <c r="BC17" i="6"/>
  <c r="BD17" i="6"/>
  <c r="BE17" i="6"/>
  <c r="BF17" i="6"/>
  <c r="BG17" i="6"/>
  <c r="BH17" i="6"/>
  <c r="BI17" i="6"/>
  <c r="BA18" i="6"/>
  <c r="BB18" i="6"/>
  <c r="BC18" i="6"/>
  <c r="BD18" i="6"/>
  <c r="BE18" i="6"/>
  <c r="BF18" i="6"/>
  <c r="BG18" i="6"/>
  <c r="BH18" i="6"/>
  <c r="BI18" i="6"/>
  <c r="BA19" i="6"/>
  <c r="BB19" i="6"/>
  <c r="BC19" i="6"/>
  <c r="BD19" i="6"/>
  <c r="BE19" i="6"/>
  <c r="BF19" i="6"/>
  <c r="BG19" i="6"/>
  <c r="BH19" i="6"/>
  <c r="BI19" i="6"/>
  <c r="BA20" i="6"/>
  <c r="BB20" i="6"/>
  <c r="BC20" i="6"/>
  <c r="BD20" i="6"/>
  <c r="BE20" i="6"/>
  <c r="BF20" i="6"/>
  <c r="BG20" i="6"/>
  <c r="BH20" i="6"/>
  <c r="BI20" i="6"/>
  <c r="BA21" i="6"/>
  <c r="BB21" i="6"/>
  <c r="BC21" i="6"/>
  <c r="BD21" i="6"/>
  <c r="BE21" i="6"/>
  <c r="BF21" i="6"/>
  <c r="BG21" i="6"/>
  <c r="BH21" i="6"/>
  <c r="BI21" i="6"/>
  <c r="BA22" i="6"/>
  <c r="BB22" i="6"/>
  <c r="BC22" i="6"/>
  <c r="BD22" i="6"/>
  <c r="BE22" i="6"/>
  <c r="BF22" i="6"/>
  <c r="BG22" i="6"/>
  <c r="BH22" i="6"/>
  <c r="BI22" i="6"/>
  <c r="BA23" i="6"/>
  <c r="BB23" i="6"/>
  <c r="BC23" i="6"/>
  <c r="BD23" i="6"/>
  <c r="BE23" i="6"/>
  <c r="BF23" i="6"/>
  <c r="BG23" i="6"/>
  <c r="BH23" i="6"/>
  <c r="BI23" i="6"/>
  <c r="BA24" i="6"/>
  <c r="BB24" i="6"/>
  <c r="BC24" i="6"/>
  <c r="BD24" i="6"/>
  <c r="BE24" i="6"/>
  <c r="BF24" i="6"/>
  <c r="BG24" i="6"/>
  <c r="BH24" i="6"/>
  <c r="BI24" i="6"/>
  <c r="BA25" i="6"/>
  <c r="BB25" i="6"/>
  <c r="BC25" i="6"/>
  <c r="BD25" i="6"/>
  <c r="BE25" i="6"/>
  <c r="BF25" i="6"/>
  <c r="BG25" i="6"/>
  <c r="BH25" i="6"/>
  <c r="BI25" i="6"/>
  <c r="BA26" i="6"/>
  <c r="BB26" i="6"/>
  <c r="BC26" i="6"/>
  <c r="BD26" i="6"/>
  <c r="BE26" i="6"/>
  <c r="BF26" i="6"/>
  <c r="BG26" i="6"/>
  <c r="BH26" i="6"/>
  <c r="BI26" i="6"/>
  <c r="BA27" i="6"/>
  <c r="BB27" i="6"/>
  <c r="BC27" i="6"/>
  <c r="BD27" i="6"/>
  <c r="BE27" i="6"/>
  <c r="BF27" i="6"/>
  <c r="BG27" i="6"/>
  <c r="BH27" i="6"/>
  <c r="BI27" i="6"/>
  <c r="BA28" i="6"/>
  <c r="BB28" i="6"/>
  <c r="BC28" i="6"/>
  <c r="BD28" i="6"/>
  <c r="BE28" i="6"/>
  <c r="BF28" i="6"/>
  <c r="BG28" i="6"/>
  <c r="BH28" i="6"/>
  <c r="BI28" i="6"/>
  <c r="BA29" i="6"/>
  <c r="BB29" i="6"/>
  <c r="BC29" i="6"/>
  <c r="BD29" i="6"/>
  <c r="BE29" i="6"/>
  <c r="BF29" i="6"/>
  <c r="BG29" i="6"/>
  <c r="BH29" i="6"/>
  <c r="BI29" i="6"/>
  <c r="BA30" i="6"/>
  <c r="BB30" i="6"/>
  <c r="BC30" i="6"/>
  <c r="BD30" i="6"/>
  <c r="BE30" i="6"/>
  <c r="BF30" i="6"/>
  <c r="BG30" i="6"/>
  <c r="BH30" i="6"/>
  <c r="BI30" i="6"/>
  <c r="BA31" i="6"/>
  <c r="BB31" i="6"/>
  <c r="BC31" i="6"/>
  <c r="BD31" i="6"/>
  <c r="BE31" i="6"/>
  <c r="BF31" i="6"/>
  <c r="BG31" i="6"/>
  <c r="BH31" i="6"/>
  <c r="BI31" i="6"/>
  <c r="BA32" i="6"/>
  <c r="BB32" i="6"/>
  <c r="BC32" i="6"/>
  <c r="BD32" i="6"/>
  <c r="BE32" i="6"/>
  <c r="BF32" i="6"/>
  <c r="BG32" i="6"/>
  <c r="BH32" i="6"/>
  <c r="BI32" i="6"/>
  <c r="BA33" i="6"/>
  <c r="BB33" i="6"/>
  <c r="BC33" i="6"/>
  <c r="BD33" i="6"/>
  <c r="BE33" i="6"/>
  <c r="BF33" i="6"/>
  <c r="BG33" i="6"/>
  <c r="BH33" i="6"/>
  <c r="BI33" i="6"/>
  <c r="BA34" i="6"/>
  <c r="BB34" i="6"/>
  <c r="BC34" i="6"/>
  <c r="BD34" i="6"/>
  <c r="BE34" i="6"/>
  <c r="BF34" i="6"/>
  <c r="BG34" i="6"/>
  <c r="BH34" i="6"/>
  <c r="BI34" i="6"/>
  <c r="BA35" i="6"/>
  <c r="BB35" i="6"/>
  <c r="BC35" i="6"/>
  <c r="BD35" i="6"/>
  <c r="BE35" i="6"/>
  <c r="BF35" i="6"/>
  <c r="BG35" i="6"/>
  <c r="BH35" i="6"/>
  <c r="BI35" i="6"/>
  <c r="BA36" i="6"/>
  <c r="BB36" i="6"/>
  <c r="BC36" i="6"/>
  <c r="BD36" i="6"/>
  <c r="BE36" i="6"/>
  <c r="BF36" i="6"/>
  <c r="BG36" i="6"/>
  <c r="BH36" i="6"/>
  <c r="BI36" i="6"/>
  <c r="BA37" i="6"/>
  <c r="BB37" i="6"/>
  <c r="BC37" i="6"/>
  <c r="BD37" i="6"/>
  <c r="BE37" i="6"/>
  <c r="BF37" i="6"/>
  <c r="BG37" i="6"/>
  <c r="BH37" i="6"/>
  <c r="BI37" i="6"/>
  <c r="BA38" i="6"/>
  <c r="BB38" i="6"/>
  <c r="BC38" i="6"/>
  <c r="BD38" i="6"/>
  <c r="BE38" i="6"/>
  <c r="BF38" i="6"/>
  <c r="BG38" i="6"/>
  <c r="BH38" i="6"/>
  <c r="BI38" i="6"/>
  <c r="BA39" i="6"/>
  <c r="BB39" i="6"/>
  <c r="BC39" i="6"/>
  <c r="BD39" i="6"/>
  <c r="BE39" i="6"/>
  <c r="BF39" i="6"/>
  <c r="BG39" i="6"/>
  <c r="BH39" i="6"/>
  <c r="BI39" i="6"/>
  <c r="BA40" i="6"/>
  <c r="BB40" i="6"/>
  <c r="BC40" i="6"/>
  <c r="BD40" i="6"/>
  <c r="BE40" i="6"/>
  <c r="BF40" i="6"/>
  <c r="BG40" i="6"/>
  <c r="BH40" i="6"/>
  <c r="BI40" i="6"/>
  <c r="BA41" i="6"/>
  <c r="BB41" i="6"/>
  <c r="BC41" i="6"/>
  <c r="BD41" i="6"/>
  <c r="BE41" i="6"/>
  <c r="BF41" i="6"/>
  <c r="BG41" i="6"/>
  <c r="BH41" i="6"/>
  <c r="BI41" i="6"/>
  <c r="BA42" i="6"/>
  <c r="BB42" i="6"/>
  <c r="BC42" i="6"/>
  <c r="BD42" i="6"/>
  <c r="BE42" i="6"/>
  <c r="BF42" i="6"/>
  <c r="BG42" i="6"/>
  <c r="BH42" i="6"/>
  <c r="BI42" i="6"/>
  <c r="BA43" i="6"/>
  <c r="BB43" i="6"/>
  <c r="BC43" i="6"/>
  <c r="BD43" i="6"/>
  <c r="BE43" i="6"/>
  <c r="BF43" i="6"/>
  <c r="BG43" i="6"/>
  <c r="BH43" i="6"/>
  <c r="BI43" i="6"/>
  <c r="BA44" i="6"/>
  <c r="BB44" i="6"/>
  <c r="BC44" i="6"/>
  <c r="BD44" i="6"/>
  <c r="BE44" i="6"/>
  <c r="BF44" i="6"/>
  <c r="BG44" i="6"/>
  <c r="BH44" i="6"/>
  <c r="BI44" i="6"/>
  <c r="BA45" i="6"/>
  <c r="BB45" i="6"/>
  <c r="BC45" i="6"/>
  <c r="BD45" i="6"/>
  <c r="BE45" i="6"/>
  <c r="BF45" i="6"/>
  <c r="BG45" i="6"/>
  <c r="BH45" i="6"/>
  <c r="BI45" i="6"/>
  <c r="BA46" i="6"/>
  <c r="BB46" i="6"/>
  <c r="BC46" i="6"/>
  <c r="BD46" i="6"/>
  <c r="BE46" i="6"/>
  <c r="BF46" i="6"/>
  <c r="BG46" i="6"/>
  <c r="BH46" i="6"/>
  <c r="BI46" i="6"/>
  <c r="BA47" i="6"/>
  <c r="BB47" i="6"/>
  <c r="BC47" i="6"/>
  <c r="BD47" i="6"/>
  <c r="BE47" i="6"/>
  <c r="BF47" i="6"/>
  <c r="BG47" i="6"/>
  <c r="BH47" i="6"/>
  <c r="BI47" i="6"/>
  <c r="BA48" i="6"/>
  <c r="BB48" i="6"/>
  <c r="BC48" i="6"/>
  <c r="BD48" i="6"/>
  <c r="BE48" i="6"/>
  <c r="BF48" i="6"/>
  <c r="BG48" i="6"/>
  <c r="BH48" i="6"/>
  <c r="BI48" i="6"/>
  <c r="BA49" i="6"/>
  <c r="BB49" i="6"/>
  <c r="BC49" i="6"/>
  <c r="BD49" i="6"/>
  <c r="BE49" i="6"/>
  <c r="BF49" i="6"/>
  <c r="BG49" i="6"/>
  <c r="BH49" i="6"/>
  <c r="BI49" i="6"/>
  <c r="BA50" i="6"/>
  <c r="BB50" i="6"/>
  <c r="BC50" i="6"/>
  <c r="BD50" i="6"/>
  <c r="BE50" i="6"/>
  <c r="BF50" i="6"/>
  <c r="BG50" i="6"/>
  <c r="BH50" i="6"/>
  <c r="BI50" i="6"/>
  <c r="BA51" i="6"/>
  <c r="BB51" i="6"/>
  <c r="BC51" i="6"/>
  <c r="BD51" i="6"/>
  <c r="BE51" i="6"/>
  <c r="BF51" i="6"/>
  <c r="BG51" i="6"/>
  <c r="BH51" i="6"/>
  <c r="BI51" i="6"/>
  <c r="BA52" i="6"/>
  <c r="BB52" i="6"/>
  <c r="BC52" i="6"/>
  <c r="BD52" i="6"/>
  <c r="BE52" i="6"/>
  <c r="BF52" i="6"/>
  <c r="BG52" i="6"/>
  <c r="BH52" i="6"/>
  <c r="BI52" i="6"/>
  <c r="BA53" i="6"/>
  <c r="BB53" i="6"/>
  <c r="BC53" i="6"/>
  <c r="BD53" i="6"/>
  <c r="BE53" i="6"/>
  <c r="BF53" i="6"/>
  <c r="BG53" i="6"/>
  <c r="BH53" i="6"/>
  <c r="BI53" i="6"/>
  <c r="BA54" i="6"/>
  <c r="BB54" i="6"/>
  <c r="BC54" i="6"/>
  <c r="BD54" i="6"/>
  <c r="BE54" i="6"/>
  <c r="BF54" i="6"/>
  <c r="BG54" i="6"/>
  <c r="BH54" i="6"/>
  <c r="BI54" i="6"/>
  <c r="BA55" i="6"/>
  <c r="BB55" i="6"/>
  <c r="BC55" i="6"/>
  <c r="BD55" i="6"/>
  <c r="BE55" i="6"/>
  <c r="BF55" i="6"/>
  <c r="BG55" i="6"/>
  <c r="BH55" i="6"/>
  <c r="BI55" i="6"/>
  <c r="BA56" i="6"/>
  <c r="BB56" i="6"/>
  <c r="BC56" i="6"/>
  <c r="BD56" i="6"/>
  <c r="BE56" i="6"/>
  <c r="BF56" i="6"/>
  <c r="BG56" i="6"/>
  <c r="BH56" i="6"/>
  <c r="BI56" i="6"/>
  <c r="BA57" i="6"/>
  <c r="BB57" i="6"/>
  <c r="BC57" i="6"/>
  <c r="BD57" i="6"/>
  <c r="BE57" i="6"/>
  <c r="BF57" i="6"/>
  <c r="BG57" i="6"/>
  <c r="BH57" i="6"/>
  <c r="BI57" i="6"/>
  <c r="BA58" i="6"/>
  <c r="BB58" i="6"/>
  <c r="BC58" i="6"/>
  <c r="BD58" i="6"/>
  <c r="BE58" i="6"/>
  <c r="BF58" i="6"/>
  <c r="BG58" i="6"/>
  <c r="BH58" i="6"/>
  <c r="BI58" i="6"/>
  <c r="BA59" i="6"/>
  <c r="BB59" i="6"/>
  <c r="BC59" i="6"/>
  <c r="BD59" i="6"/>
  <c r="BE59" i="6"/>
  <c r="BF59" i="6"/>
  <c r="BG59" i="6"/>
  <c r="BH59" i="6"/>
  <c r="BI59" i="6"/>
  <c r="BA60" i="6"/>
  <c r="BB60" i="6"/>
  <c r="BC60" i="6"/>
  <c r="BD60" i="6"/>
  <c r="BE60" i="6"/>
  <c r="BF60" i="6"/>
  <c r="BG60" i="6"/>
  <c r="BH60" i="6"/>
  <c r="BI60" i="6"/>
  <c r="BA61" i="6"/>
  <c r="BB61" i="6"/>
  <c r="BC61" i="6"/>
  <c r="BD61" i="6"/>
  <c r="BE61" i="6"/>
  <c r="BF61" i="6"/>
  <c r="BG61" i="6"/>
  <c r="BH61" i="6"/>
  <c r="BI61" i="6"/>
  <c r="BA62" i="6"/>
  <c r="BB62" i="6"/>
  <c r="BC62" i="6"/>
  <c r="BD62" i="6"/>
  <c r="BE62" i="6"/>
  <c r="BF62" i="6"/>
  <c r="BG62" i="6"/>
  <c r="BH62" i="6"/>
  <c r="BI62" i="6"/>
  <c r="BA63" i="6"/>
  <c r="BB63" i="6"/>
  <c r="BC63" i="6"/>
  <c r="BD63" i="6"/>
  <c r="BE63" i="6"/>
  <c r="BF63" i="6"/>
  <c r="BG63" i="6"/>
  <c r="BH63" i="6"/>
  <c r="BI63" i="6"/>
  <c r="BA64" i="6"/>
  <c r="BB64" i="6"/>
  <c r="BC64" i="6"/>
  <c r="BD64" i="6"/>
  <c r="BE64" i="6"/>
  <c r="BF64" i="6"/>
  <c r="BG64" i="6"/>
  <c r="BH64" i="6"/>
  <c r="BI64" i="6"/>
  <c r="BA65" i="6"/>
  <c r="BB65" i="6"/>
  <c r="BC65" i="6"/>
  <c r="BD65" i="6"/>
  <c r="BE65" i="6"/>
  <c r="BF65" i="6"/>
  <c r="BG65" i="6"/>
  <c r="BH65" i="6"/>
  <c r="BI65" i="6"/>
  <c r="BA66" i="6"/>
  <c r="BB66" i="6"/>
  <c r="BC66" i="6"/>
  <c r="BD66" i="6"/>
  <c r="BE66" i="6"/>
  <c r="BF66" i="6"/>
  <c r="BG66" i="6"/>
  <c r="BH66" i="6"/>
  <c r="BI66" i="6"/>
  <c r="BA67" i="6"/>
  <c r="BB67" i="6"/>
  <c r="BC67" i="6"/>
  <c r="BD67" i="6"/>
  <c r="BE67" i="6"/>
  <c r="BF67" i="6"/>
  <c r="BG67" i="6"/>
  <c r="BH67" i="6"/>
  <c r="BI67" i="6"/>
  <c r="BA68" i="6"/>
  <c r="BB68" i="6"/>
  <c r="BC68" i="6"/>
  <c r="BD68" i="6"/>
  <c r="BE68" i="6"/>
  <c r="BF68" i="6"/>
  <c r="BG68" i="6"/>
  <c r="BH68" i="6"/>
  <c r="BI68" i="6"/>
  <c r="BA69" i="6"/>
  <c r="BB69" i="6"/>
  <c r="BC69" i="6"/>
  <c r="BD69" i="6"/>
  <c r="BE69" i="6"/>
  <c r="BF69" i="6"/>
  <c r="BG69" i="6"/>
  <c r="BH69" i="6"/>
  <c r="BI69" i="6"/>
  <c r="BA70" i="6"/>
  <c r="BB70" i="6"/>
  <c r="BC70" i="6"/>
  <c r="BD70" i="6"/>
  <c r="BE70" i="6"/>
  <c r="BF70" i="6"/>
  <c r="BG70" i="6"/>
  <c r="BH70" i="6"/>
  <c r="BI70" i="6"/>
  <c r="BA71" i="6"/>
  <c r="BB71" i="6"/>
  <c r="BC71" i="6"/>
  <c r="BD71" i="6"/>
  <c r="BE71" i="6"/>
  <c r="BF71" i="6"/>
  <c r="BG71" i="6"/>
  <c r="BH71" i="6"/>
  <c r="BI71" i="6"/>
  <c r="BA72" i="6"/>
  <c r="BB72" i="6"/>
  <c r="BC72" i="6"/>
  <c r="BD72" i="6"/>
  <c r="BE72" i="6"/>
  <c r="BF72" i="6"/>
  <c r="BG72" i="6"/>
  <c r="BH72" i="6"/>
  <c r="BI72" i="6"/>
  <c r="BA73" i="6"/>
  <c r="BB73" i="6"/>
  <c r="BC73" i="6"/>
  <c r="BD73" i="6"/>
  <c r="BE73" i="6"/>
  <c r="BF73" i="6"/>
  <c r="BG73" i="6"/>
  <c r="BH73" i="6"/>
  <c r="BI73" i="6"/>
  <c r="BA74" i="6"/>
  <c r="BB74" i="6"/>
  <c r="BC74" i="6"/>
  <c r="BD74" i="6"/>
  <c r="BE74" i="6"/>
  <c r="BF74" i="6"/>
  <c r="BG74" i="6"/>
  <c r="BH74" i="6"/>
  <c r="BI74" i="6"/>
  <c r="BA75" i="6"/>
  <c r="BB75" i="6"/>
  <c r="BC75" i="6"/>
  <c r="BD75" i="6"/>
  <c r="BE75" i="6"/>
  <c r="BF75" i="6"/>
  <c r="BG75" i="6"/>
  <c r="BH75" i="6"/>
  <c r="BI75" i="6"/>
  <c r="BA76" i="6"/>
  <c r="BB76" i="6"/>
  <c r="BC76" i="6"/>
  <c r="BD76" i="6"/>
  <c r="BE76" i="6"/>
  <c r="BF76" i="6"/>
  <c r="BG76" i="6"/>
  <c r="BH76" i="6"/>
  <c r="BI76" i="6"/>
  <c r="BA77" i="6"/>
  <c r="BB77" i="6"/>
  <c r="BC77" i="6"/>
  <c r="BD77" i="6"/>
  <c r="BE77" i="6"/>
  <c r="BF77" i="6"/>
  <c r="BG77" i="6"/>
  <c r="BH77" i="6"/>
  <c r="BI77" i="6"/>
  <c r="BA78" i="6"/>
  <c r="BB78" i="6"/>
  <c r="BC78" i="6"/>
  <c r="BD78" i="6"/>
  <c r="BE78" i="6"/>
  <c r="BF78" i="6"/>
  <c r="BG78" i="6"/>
  <c r="BH78" i="6"/>
  <c r="BI78" i="6"/>
  <c r="BA79" i="6"/>
  <c r="BB79" i="6"/>
  <c r="BC79" i="6"/>
  <c r="BD79" i="6"/>
  <c r="BE79" i="6"/>
  <c r="BF79" i="6"/>
  <c r="BG79" i="6"/>
  <c r="BH79" i="6"/>
  <c r="BI79" i="6"/>
  <c r="BA80" i="6"/>
  <c r="BB80" i="6"/>
  <c r="BC80" i="6"/>
  <c r="BD80" i="6"/>
  <c r="BE80" i="6"/>
  <c r="BF80" i="6"/>
  <c r="BG80" i="6"/>
  <c r="BH80" i="6"/>
  <c r="BI80" i="6"/>
  <c r="BA81" i="6"/>
  <c r="BB81" i="6"/>
  <c r="BC81" i="6"/>
  <c r="BD81" i="6"/>
  <c r="BE81" i="6"/>
  <c r="BF81" i="6"/>
  <c r="BG81" i="6"/>
  <c r="BH81" i="6"/>
  <c r="BI81" i="6"/>
  <c r="BA82" i="6"/>
  <c r="BB82" i="6"/>
  <c r="BC82" i="6"/>
  <c r="BD82" i="6"/>
  <c r="BE82" i="6"/>
  <c r="BF82" i="6"/>
  <c r="BG82" i="6"/>
  <c r="BH82" i="6"/>
  <c r="BI82" i="6"/>
  <c r="BA83" i="6"/>
  <c r="BB83" i="6"/>
  <c r="BC83" i="6"/>
  <c r="BD83" i="6"/>
  <c r="BE83" i="6"/>
  <c r="BF83" i="6"/>
  <c r="BG83" i="6"/>
  <c r="BH83" i="6"/>
  <c r="BI83" i="6"/>
  <c r="BA84" i="6"/>
  <c r="BB84" i="6"/>
  <c r="BC84" i="6"/>
  <c r="BD84" i="6"/>
  <c r="BE84" i="6"/>
  <c r="BF84" i="6"/>
  <c r="BG84" i="6"/>
  <c r="BH84" i="6"/>
  <c r="BI84" i="6"/>
  <c r="BA85" i="6"/>
  <c r="BB85" i="6"/>
  <c r="BC85" i="6"/>
  <c r="BD85" i="6"/>
  <c r="BE85" i="6"/>
  <c r="BF85" i="6"/>
  <c r="BG85" i="6"/>
  <c r="BH85" i="6"/>
  <c r="BI85" i="6"/>
  <c r="BA86" i="6"/>
  <c r="BB86" i="6"/>
  <c r="BC86" i="6"/>
  <c r="BD86" i="6"/>
  <c r="BE86" i="6"/>
  <c r="BF86" i="6"/>
  <c r="BG86" i="6"/>
  <c r="BH86" i="6"/>
  <c r="BI86" i="6"/>
  <c r="BA87" i="6"/>
  <c r="BB87" i="6"/>
  <c r="BC87" i="6"/>
  <c r="BD87" i="6"/>
  <c r="BE87" i="6"/>
  <c r="BF87" i="6"/>
  <c r="BG87" i="6"/>
  <c r="BH87" i="6"/>
  <c r="BI87" i="6"/>
  <c r="BA88" i="6"/>
  <c r="BB88" i="6"/>
  <c r="BC88" i="6"/>
  <c r="BD88" i="6"/>
  <c r="BE88" i="6"/>
  <c r="BF88" i="6"/>
  <c r="BG88" i="6"/>
  <c r="BH88" i="6"/>
  <c r="BI88" i="6"/>
  <c r="BA89" i="6"/>
  <c r="BB89" i="6"/>
  <c r="BC89" i="6"/>
  <c r="BD89" i="6"/>
  <c r="BE89" i="6"/>
  <c r="BF89" i="6"/>
  <c r="BG89" i="6"/>
  <c r="BH89" i="6"/>
  <c r="BI89" i="6"/>
  <c r="BA90" i="6"/>
  <c r="BB90" i="6"/>
  <c r="BC90" i="6"/>
  <c r="BD90" i="6"/>
  <c r="BE90" i="6"/>
  <c r="BF90" i="6"/>
  <c r="BG90" i="6"/>
  <c r="BH90" i="6"/>
  <c r="BI90" i="6"/>
  <c r="BA91" i="6"/>
  <c r="BB91" i="6"/>
  <c r="BC91" i="6"/>
  <c r="BD91" i="6"/>
  <c r="BE91" i="6"/>
  <c r="BF91" i="6"/>
  <c r="BG91" i="6"/>
  <c r="BH91" i="6"/>
  <c r="BI91" i="6"/>
  <c r="BA92" i="6"/>
  <c r="BB92" i="6"/>
  <c r="BC92" i="6"/>
  <c r="BD92" i="6"/>
  <c r="BE92" i="6"/>
  <c r="BF92" i="6"/>
  <c r="BG92" i="6"/>
  <c r="BH92" i="6"/>
  <c r="BI92" i="6"/>
  <c r="BA93" i="6"/>
  <c r="BB93" i="6"/>
  <c r="BC93" i="6"/>
  <c r="BD93" i="6"/>
  <c r="BE93" i="6"/>
  <c r="BF93" i="6"/>
  <c r="BG93" i="6"/>
  <c r="BH93" i="6"/>
  <c r="BI93" i="6"/>
  <c r="BA94" i="6"/>
  <c r="BB94" i="6"/>
  <c r="BC94" i="6"/>
  <c r="BD94" i="6"/>
  <c r="BE94" i="6"/>
  <c r="BF94" i="6"/>
  <c r="BG94" i="6"/>
  <c r="BH94" i="6"/>
  <c r="BI94" i="6"/>
  <c r="BA95" i="6"/>
  <c r="BB95" i="6"/>
  <c r="BC95" i="6"/>
  <c r="BD95" i="6"/>
  <c r="BE95" i="6"/>
  <c r="BF95" i="6"/>
  <c r="BG95" i="6"/>
  <c r="BH95" i="6"/>
  <c r="BI95" i="6"/>
  <c r="BA96" i="6"/>
  <c r="BB96" i="6"/>
  <c r="BC96" i="6"/>
  <c r="BD96" i="6"/>
  <c r="BE96" i="6"/>
  <c r="BF96" i="6"/>
  <c r="BG96" i="6"/>
  <c r="BH96" i="6"/>
  <c r="BI96" i="6"/>
  <c r="BA97" i="6"/>
  <c r="BB97" i="6"/>
  <c r="BC97" i="6"/>
  <c r="BD97" i="6"/>
  <c r="BE97" i="6"/>
  <c r="BF97" i="6"/>
  <c r="BG97" i="6"/>
  <c r="BH97" i="6"/>
  <c r="BI97" i="6"/>
  <c r="BA98" i="6"/>
  <c r="BB98" i="6"/>
  <c r="BC98" i="6"/>
  <c r="BD98" i="6"/>
  <c r="BE98" i="6"/>
  <c r="BF98" i="6"/>
  <c r="BG98" i="6"/>
  <c r="BH98" i="6"/>
  <c r="BI98" i="6"/>
  <c r="BA99" i="6"/>
  <c r="BB99" i="6"/>
  <c r="BC99" i="6"/>
  <c r="BD99" i="6"/>
  <c r="BE99" i="6"/>
  <c r="BF99" i="6"/>
  <c r="BG99" i="6"/>
  <c r="BH99" i="6"/>
  <c r="BI99" i="6"/>
  <c r="BA100" i="6"/>
  <c r="BB100" i="6"/>
  <c r="BC100" i="6"/>
  <c r="BD100" i="6"/>
  <c r="BE100" i="6"/>
  <c r="BF100" i="6"/>
  <c r="BG100" i="6"/>
  <c r="BH100" i="6"/>
  <c r="BI100" i="6"/>
  <c r="BA101" i="6"/>
  <c r="BB101" i="6"/>
  <c r="BC101" i="6"/>
  <c r="BD101" i="6"/>
  <c r="BE101" i="6"/>
  <c r="BF101" i="6"/>
  <c r="BG101" i="6"/>
  <c r="BH101" i="6"/>
  <c r="BI101" i="6"/>
  <c r="BA102" i="6"/>
  <c r="BB102" i="6"/>
  <c r="BC102" i="6"/>
  <c r="BD102" i="6"/>
  <c r="BE102" i="6"/>
  <c r="BF102" i="6"/>
  <c r="BG102" i="6"/>
  <c r="BH102" i="6"/>
  <c r="BI102" i="6"/>
  <c r="BA103" i="6"/>
  <c r="BB103" i="6"/>
  <c r="BC103" i="6"/>
  <c r="BD103" i="6"/>
  <c r="BE103" i="6"/>
  <c r="BF103" i="6"/>
  <c r="BG103" i="6"/>
  <c r="BH103" i="6"/>
  <c r="BI103" i="6"/>
  <c r="BA104" i="6"/>
  <c r="BB104" i="6"/>
  <c r="BC104" i="6"/>
  <c r="BD104" i="6"/>
  <c r="BE104" i="6"/>
  <c r="BF104" i="6"/>
  <c r="BG104" i="6"/>
  <c r="BH104" i="6"/>
  <c r="BI104" i="6"/>
  <c r="BA105" i="6"/>
  <c r="BB105" i="6"/>
  <c r="BC105" i="6"/>
  <c r="BD105" i="6"/>
  <c r="BE105" i="6"/>
  <c r="BF105" i="6"/>
  <c r="BG105" i="6"/>
  <c r="BH105" i="6"/>
  <c r="BI105" i="6"/>
  <c r="BA106" i="6"/>
  <c r="BB106" i="6"/>
  <c r="BC106" i="6"/>
  <c r="BD106" i="6"/>
  <c r="BE106" i="6"/>
  <c r="BF106" i="6"/>
  <c r="BG106" i="6"/>
  <c r="BH106" i="6"/>
  <c r="BI106" i="6"/>
  <c r="BA107" i="6"/>
  <c r="BB107" i="6"/>
  <c r="BC107" i="6"/>
  <c r="BD107" i="6"/>
  <c r="BE107" i="6"/>
  <c r="BF107" i="6"/>
  <c r="BG107" i="6"/>
  <c r="BH107" i="6"/>
  <c r="BI107" i="6"/>
  <c r="BA108" i="6"/>
  <c r="BB108" i="6"/>
  <c r="BC108" i="6"/>
  <c r="BD108" i="6"/>
  <c r="BE108" i="6"/>
  <c r="BF108" i="6"/>
  <c r="BG108" i="6"/>
  <c r="BH108" i="6"/>
  <c r="BI108" i="6"/>
  <c r="BA109" i="6"/>
  <c r="BB109" i="6"/>
  <c r="BC109" i="6"/>
  <c r="BD109" i="6"/>
  <c r="BE109" i="6"/>
  <c r="BF109" i="6"/>
  <c r="BG109" i="6"/>
  <c r="BH109" i="6"/>
  <c r="BI109" i="6"/>
  <c r="BA110" i="6"/>
  <c r="BB110" i="6"/>
  <c r="BC110" i="6"/>
  <c r="BD110" i="6"/>
  <c r="BE110" i="6"/>
  <c r="BF110" i="6"/>
  <c r="BG110" i="6"/>
  <c r="BH110" i="6"/>
  <c r="BI110" i="6"/>
  <c r="BA111" i="6"/>
  <c r="BB111" i="6"/>
  <c r="BC111" i="6"/>
  <c r="BD111" i="6"/>
  <c r="BE111" i="6"/>
  <c r="BF111" i="6"/>
  <c r="BG111" i="6"/>
  <c r="BH111" i="6"/>
  <c r="BI111" i="6"/>
  <c r="BA112" i="6"/>
  <c r="BB112" i="6"/>
  <c r="BC112" i="6"/>
  <c r="BD112" i="6"/>
  <c r="BE112" i="6"/>
  <c r="BF112" i="6"/>
  <c r="BG112" i="6"/>
  <c r="BH112" i="6"/>
  <c r="BI112" i="6"/>
  <c r="BA113" i="6"/>
  <c r="BB113" i="6"/>
  <c r="BC113" i="6"/>
  <c r="BD113" i="6"/>
  <c r="BE113" i="6"/>
  <c r="BF113" i="6"/>
  <c r="BG113" i="6"/>
  <c r="BH113" i="6"/>
  <c r="BI113" i="6"/>
  <c r="BA114" i="6"/>
  <c r="BB114" i="6"/>
  <c r="BC114" i="6"/>
  <c r="BD114" i="6"/>
  <c r="BE114" i="6"/>
  <c r="BF114" i="6"/>
  <c r="BG114" i="6"/>
  <c r="BH114" i="6"/>
  <c r="BI114" i="6"/>
  <c r="BA115" i="6"/>
  <c r="BB115" i="6"/>
  <c r="BC115" i="6"/>
  <c r="BD115" i="6"/>
  <c r="BE115" i="6"/>
  <c r="BF115" i="6"/>
  <c r="BG115" i="6"/>
  <c r="BH115" i="6"/>
  <c r="BI115" i="6"/>
  <c r="BA116" i="6"/>
  <c r="BB116" i="6"/>
  <c r="BC116" i="6"/>
  <c r="BD116" i="6"/>
  <c r="BE116" i="6"/>
  <c r="BF116" i="6"/>
  <c r="BG116" i="6"/>
  <c r="BH116" i="6"/>
  <c r="BI116" i="6"/>
  <c r="BA117" i="6"/>
  <c r="BB117" i="6"/>
  <c r="BC117" i="6"/>
  <c r="BD117" i="6"/>
  <c r="BE117" i="6"/>
  <c r="BF117" i="6"/>
  <c r="BG117" i="6"/>
  <c r="BH117" i="6"/>
  <c r="BI117" i="6"/>
  <c r="BA118" i="6"/>
  <c r="BB118" i="6"/>
  <c r="BC118" i="6"/>
  <c r="BD118" i="6"/>
  <c r="BE118" i="6"/>
  <c r="BF118" i="6"/>
  <c r="BG118" i="6"/>
  <c r="BH118" i="6"/>
  <c r="BI118" i="6"/>
  <c r="BA119" i="6"/>
  <c r="BB119" i="6"/>
  <c r="BC119" i="6"/>
  <c r="BD119" i="6"/>
  <c r="BE119" i="6"/>
  <c r="BF119" i="6"/>
  <c r="BG119" i="6"/>
  <c r="BH119" i="6"/>
  <c r="BI119" i="6"/>
  <c r="BA120" i="6"/>
  <c r="BB120" i="6"/>
  <c r="BC120" i="6"/>
  <c r="BD120" i="6"/>
  <c r="BE120" i="6"/>
  <c r="BF120" i="6"/>
  <c r="BG120" i="6"/>
  <c r="BH120" i="6"/>
  <c r="BI120" i="6"/>
  <c r="BA121" i="6"/>
  <c r="BB121" i="6"/>
  <c r="BC121" i="6"/>
  <c r="BD121" i="6"/>
  <c r="BE121" i="6"/>
  <c r="BF121" i="6"/>
  <c r="BG121" i="6"/>
  <c r="BH121" i="6"/>
  <c r="BI121" i="6"/>
  <c r="BA122" i="6"/>
  <c r="BB122" i="6"/>
  <c r="BC122" i="6"/>
  <c r="BD122" i="6"/>
  <c r="BE122" i="6"/>
  <c r="BF122" i="6"/>
  <c r="BG122" i="6"/>
  <c r="BH122" i="6"/>
  <c r="BI122" i="6"/>
  <c r="BA123" i="6"/>
  <c r="BB123" i="6"/>
  <c r="BC123" i="6"/>
  <c r="BD123" i="6"/>
  <c r="BE123" i="6"/>
  <c r="BF123" i="6"/>
  <c r="BG123" i="6"/>
  <c r="BH123" i="6"/>
  <c r="BI123" i="6"/>
  <c r="BA124" i="6"/>
  <c r="BB124" i="6"/>
  <c r="BC124" i="6"/>
  <c r="BD124" i="6"/>
  <c r="BE124" i="6"/>
  <c r="BF124" i="6"/>
  <c r="BG124" i="6"/>
  <c r="BH124" i="6"/>
  <c r="BI124" i="6"/>
  <c r="BA125" i="6"/>
  <c r="BB125" i="6"/>
  <c r="BC125" i="6"/>
  <c r="BD125" i="6"/>
  <c r="BE125" i="6"/>
  <c r="BF125" i="6"/>
  <c r="BG125" i="6"/>
  <c r="BH125" i="6"/>
  <c r="BI125" i="6"/>
  <c r="BA126" i="6"/>
  <c r="BB126" i="6"/>
  <c r="BC126" i="6"/>
  <c r="BD126" i="6"/>
  <c r="BE126" i="6"/>
  <c r="BF126" i="6"/>
  <c r="BG126" i="6"/>
  <c r="BH126" i="6"/>
  <c r="BI126" i="6"/>
  <c r="BA127" i="6"/>
  <c r="BB127" i="6"/>
  <c r="BC127" i="6"/>
  <c r="BD127" i="6"/>
  <c r="BE127" i="6"/>
  <c r="BF127" i="6"/>
  <c r="BG127" i="6"/>
  <c r="BH127" i="6"/>
  <c r="BI127" i="6"/>
  <c r="BA128" i="6"/>
  <c r="BB128" i="6"/>
  <c r="BC128" i="6"/>
  <c r="BD128" i="6"/>
  <c r="BE128" i="6"/>
  <c r="BF128" i="6"/>
  <c r="BG128" i="6"/>
  <c r="BH128" i="6"/>
  <c r="BI128" i="6"/>
  <c r="BA129" i="6"/>
  <c r="BB129" i="6"/>
  <c r="BC129" i="6"/>
  <c r="BD129" i="6"/>
  <c r="BE129" i="6"/>
  <c r="BF129" i="6"/>
  <c r="BG129" i="6"/>
  <c r="BH129" i="6"/>
  <c r="BI129" i="6"/>
  <c r="BA130" i="6"/>
  <c r="BB130" i="6"/>
  <c r="BC130" i="6"/>
  <c r="BD130" i="6"/>
  <c r="BE130" i="6"/>
  <c r="BF130" i="6"/>
  <c r="BG130" i="6"/>
  <c r="BH130" i="6"/>
  <c r="BI130" i="6"/>
  <c r="BA131" i="6"/>
  <c r="BB131" i="6"/>
  <c r="BC131" i="6"/>
  <c r="BD131" i="6"/>
  <c r="BE131" i="6"/>
  <c r="BF131" i="6"/>
  <c r="BG131" i="6"/>
  <c r="BH131" i="6"/>
  <c r="BI131" i="6"/>
  <c r="BA132" i="6"/>
  <c r="BB132" i="6"/>
  <c r="BC132" i="6"/>
  <c r="BD132" i="6"/>
  <c r="BE132" i="6"/>
  <c r="BF132" i="6"/>
  <c r="BG132" i="6"/>
  <c r="BH132" i="6"/>
  <c r="BI132" i="6"/>
  <c r="BA133" i="6"/>
  <c r="BB133" i="6"/>
  <c r="BC133" i="6"/>
  <c r="BD133" i="6"/>
  <c r="BE133" i="6"/>
  <c r="BF133" i="6"/>
  <c r="BG133" i="6"/>
  <c r="BH133" i="6"/>
  <c r="BI133" i="6"/>
  <c r="BA134" i="6"/>
  <c r="BB134" i="6"/>
  <c r="BC134" i="6"/>
  <c r="BD134" i="6"/>
  <c r="BE134" i="6"/>
  <c r="BF134" i="6"/>
  <c r="BG134" i="6"/>
  <c r="BH134" i="6"/>
  <c r="BI134" i="6"/>
  <c r="BA135" i="6"/>
  <c r="BB135" i="6"/>
  <c r="BC135" i="6"/>
  <c r="BD135" i="6"/>
  <c r="BE135" i="6"/>
  <c r="BF135" i="6"/>
  <c r="BG135" i="6"/>
  <c r="BH135" i="6"/>
  <c r="BI135" i="6"/>
  <c r="BA136" i="6"/>
  <c r="BB136" i="6"/>
  <c r="BC136" i="6"/>
  <c r="BD136" i="6"/>
  <c r="BE136" i="6"/>
  <c r="BF136" i="6"/>
  <c r="BG136" i="6"/>
  <c r="BH136" i="6"/>
  <c r="BI136" i="6"/>
  <c r="BA137" i="6"/>
  <c r="BB137" i="6"/>
  <c r="BC137" i="6"/>
  <c r="BD137" i="6"/>
  <c r="BE137" i="6"/>
  <c r="BF137" i="6"/>
  <c r="BG137" i="6"/>
  <c r="BH137" i="6"/>
  <c r="BI137" i="6"/>
  <c r="BA138" i="6"/>
  <c r="BB138" i="6"/>
  <c r="BC138" i="6"/>
  <c r="BD138" i="6"/>
  <c r="BE138" i="6"/>
  <c r="BF138" i="6"/>
  <c r="BG138" i="6"/>
  <c r="BH138" i="6"/>
  <c r="BI138" i="6"/>
  <c r="BA139" i="6"/>
  <c r="BB139" i="6"/>
  <c r="BC139" i="6"/>
  <c r="BD139" i="6"/>
  <c r="BE139" i="6"/>
  <c r="BF139" i="6"/>
  <c r="BG139" i="6"/>
  <c r="BH139" i="6"/>
  <c r="BI139" i="6"/>
  <c r="BA140" i="6"/>
  <c r="BB140" i="6"/>
  <c r="BC140" i="6"/>
  <c r="BD140" i="6"/>
  <c r="BE140" i="6"/>
  <c r="BF140" i="6"/>
  <c r="BG140" i="6"/>
  <c r="BH140" i="6"/>
  <c r="BI140" i="6"/>
  <c r="BA141" i="6"/>
  <c r="BB141" i="6"/>
  <c r="BC141" i="6"/>
  <c r="BD141" i="6"/>
  <c r="BE141" i="6"/>
  <c r="BF141" i="6"/>
  <c r="BG141" i="6"/>
  <c r="BH141" i="6"/>
  <c r="BI141" i="6"/>
  <c r="BA142" i="6"/>
  <c r="BB142" i="6"/>
  <c r="BC142" i="6"/>
  <c r="BD142" i="6"/>
  <c r="BE142" i="6"/>
  <c r="BF142" i="6"/>
  <c r="BG142" i="6"/>
  <c r="BH142" i="6"/>
  <c r="BI142" i="6"/>
  <c r="BA143" i="6"/>
  <c r="BB143" i="6"/>
  <c r="BC143" i="6"/>
  <c r="BD143" i="6"/>
  <c r="BE143" i="6"/>
  <c r="BF143" i="6"/>
  <c r="BG143" i="6"/>
  <c r="BH143" i="6"/>
  <c r="BI143" i="6"/>
  <c r="AQ4" i="6"/>
  <c r="BJ4" i="6" s="1"/>
  <c r="AR4" i="6"/>
  <c r="BK4" i="6" s="1"/>
  <c r="AS4" i="6"/>
  <c r="BL4" i="6" s="1"/>
  <c r="AT4" i="6"/>
  <c r="BM4" i="6" s="1"/>
  <c r="AU4" i="6"/>
  <c r="BN4" i="6" s="1"/>
  <c r="AV4" i="6"/>
  <c r="BO4" i="6" s="1"/>
  <c r="AW4" i="6"/>
  <c r="BP4" i="6" s="1"/>
  <c r="AX4" i="6"/>
  <c r="BQ4" i="6" s="1"/>
  <c r="AY4" i="6"/>
  <c r="BR4" i="6" s="1"/>
  <c r="AQ5" i="6"/>
  <c r="BJ5" i="6" s="1"/>
  <c r="AR5" i="6"/>
  <c r="BK5" i="6" s="1"/>
  <c r="AS5" i="6"/>
  <c r="BL5" i="6" s="1"/>
  <c r="AT5" i="6"/>
  <c r="BM5" i="6" s="1"/>
  <c r="AU5" i="6"/>
  <c r="BN5" i="6" s="1"/>
  <c r="AV5" i="6"/>
  <c r="AW5" i="6"/>
  <c r="BP5" i="6" s="1"/>
  <c r="AX5" i="6"/>
  <c r="BQ5" i="6" s="1"/>
  <c r="AY5" i="6"/>
  <c r="BR5" i="6" s="1"/>
  <c r="AQ6" i="6"/>
  <c r="BJ6" i="6" s="1"/>
  <c r="AR6" i="6"/>
  <c r="BK6" i="6" s="1"/>
  <c r="AS6" i="6"/>
  <c r="BL6" i="6" s="1"/>
  <c r="AT6" i="6"/>
  <c r="BM6" i="6" s="1"/>
  <c r="AU6" i="6"/>
  <c r="BN6" i="6" s="1"/>
  <c r="AV6" i="6"/>
  <c r="BO6" i="6" s="1"/>
  <c r="AW6" i="6"/>
  <c r="BP6" i="6" s="1"/>
  <c r="AX6" i="6"/>
  <c r="BQ6" i="6" s="1"/>
  <c r="AY6" i="6"/>
  <c r="BR6" i="6" s="1"/>
  <c r="AQ7" i="6"/>
  <c r="BJ7" i="6" s="1"/>
  <c r="AR7" i="6"/>
  <c r="BK7" i="6" s="1"/>
  <c r="AS7" i="6"/>
  <c r="BL7" i="6" s="1"/>
  <c r="AT7" i="6"/>
  <c r="BM7" i="6" s="1"/>
  <c r="AU7" i="6"/>
  <c r="BN7" i="6" s="1"/>
  <c r="AV7" i="6"/>
  <c r="BO7" i="6" s="1"/>
  <c r="AW7" i="6"/>
  <c r="BP7" i="6" s="1"/>
  <c r="AX7" i="6"/>
  <c r="BQ7" i="6" s="1"/>
  <c r="AY7" i="6"/>
  <c r="BR7" i="6" s="1"/>
  <c r="AQ8" i="6"/>
  <c r="BJ8" i="6" s="1"/>
  <c r="AR8" i="6"/>
  <c r="BK8" i="6" s="1"/>
  <c r="AS8" i="6"/>
  <c r="BL8" i="6" s="1"/>
  <c r="AT8" i="6"/>
  <c r="BM8" i="6" s="1"/>
  <c r="AU8" i="6"/>
  <c r="BN8" i="6" s="1"/>
  <c r="AV8" i="6"/>
  <c r="BO8" i="6" s="1"/>
  <c r="AW8" i="6"/>
  <c r="BP8" i="6" s="1"/>
  <c r="AX8" i="6"/>
  <c r="BQ8" i="6" s="1"/>
  <c r="AY8" i="6"/>
  <c r="BR8" i="6" s="1"/>
  <c r="AQ9" i="6"/>
  <c r="BJ9" i="6" s="1"/>
  <c r="AR9" i="6"/>
  <c r="BK9" i="6" s="1"/>
  <c r="AS9" i="6"/>
  <c r="BL9" i="6" s="1"/>
  <c r="AT9" i="6"/>
  <c r="BM9" i="6" s="1"/>
  <c r="AU9" i="6"/>
  <c r="BN9" i="6" s="1"/>
  <c r="AV9" i="6"/>
  <c r="BO9" i="6" s="1"/>
  <c r="AW9" i="6"/>
  <c r="BP9" i="6" s="1"/>
  <c r="AX9" i="6"/>
  <c r="BQ9" i="6" s="1"/>
  <c r="AY9" i="6"/>
  <c r="BR9" i="6" s="1"/>
  <c r="AQ10" i="6"/>
  <c r="BJ10" i="6" s="1"/>
  <c r="AR10" i="6"/>
  <c r="BK10" i="6" s="1"/>
  <c r="AS10" i="6"/>
  <c r="BL10" i="6" s="1"/>
  <c r="AT10" i="6"/>
  <c r="BM10" i="6" s="1"/>
  <c r="AU10" i="6"/>
  <c r="BN10" i="6" s="1"/>
  <c r="AV10" i="6"/>
  <c r="BO10" i="6" s="1"/>
  <c r="AW10" i="6"/>
  <c r="BP10" i="6" s="1"/>
  <c r="AX10" i="6"/>
  <c r="BQ10" i="6" s="1"/>
  <c r="AY10" i="6"/>
  <c r="BR10" i="6" s="1"/>
  <c r="AQ11" i="6"/>
  <c r="BJ11" i="6" s="1"/>
  <c r="AR11" i="6"/>
  <c r="BK11" i="6" s="1"/>
  <c r="AS11" i="6"/>
  <c r="BL11" i="6" s="1"/>
  <c r="AT11" i="6"/>
  <c r="BM11" i="6" s="1"/>
  <c r="AU11" i="6"/>
  <c r="BN11" i="6" s="1"/>
  <c r="AV11" i="6"/>
  <c r="BO11" i="6" s="1"/>
  <c r="AW11" i="6"/>
  <c r="BP11" i="6" s="1"/>
  <c r="AX11" i="6"/>
  <c r="BQ11" i="6" s="1"/>
  <c r="AY11" i="6"/>
  <c r="BR11" i="6" s="1"/>
  <c r="AQ12" i="6"/>
  <c r="BJ12" i="6" s="1"/>
  <c r="AR12" i="6"/>
  <c r="BK12" i="6" s="1"/>
  <c r="AS12" i="6"/>
  <c r="BL12" i="6" s="1"/>
  <c r="AT12" i="6"/>
  <c r="BM12" i="6" s="1"/>
  <c r="AU12" i="6"/>
  <c r="BN12" i="6" s="1"/>
  <c r="AV12" i="6"/>
  <c r="BO12" i="6" s="1"/>
  <c r="AW12" i="6"/>
  <c r="BP12" i="6" s="1"/>
  <c r="AX12" i="6"/>
  <c r="BQ12" i="6" s="1"/>
  <c r="AY12" i="6"/>
  <c r="BR12" i="6" s="1"/>
  <c r="AQ13" i="6"/>
  <c r="BJ13" i="6" s="1"/>
  <c r="AR13" i="6"/>
  <c r="BK13" i="6" s="1"/>
  <c r="AS13" i="6"/>
  <c r="BL13" i="6" s="1"/>
  <c r="AT13" i="6"/>
  <c r="BM13" i="6" s="1"/>
  <c r="AU13" i="6"/>
  <c r="BN13" i="6" s="1"/>
  <c r="AV13" i="6"/>
  <c r="BO13" i="6" s="1"/>
  <c r="AW13" i="6"/>
  <c r="BP13" i="6" s="1"/>
  <c r="AX13" i="6"/>
  <c r="BQ13" i="6" s="1"/>
  <c r="AY13" i="6"/>
  <c r="BR13" i="6" s="1"/>
  <c r="AQ14" i="6"/>
  <c r="BJ14" i="6" s="1"/>
  <c r="AR14" i="6"/>
  <c r="BK14" i="6" s="1"/>
  <c r="AS14" i="6"/>
  <c r="BL14" i="6" s="1"/>
  <c r="AT14" i="6"/>
  <c r="BM14" i="6" s="1"/>
  <c r="AU14" i="6"/>
  <c r="BN14" i="6" s="1"/>
  <c r="AV14" i="6"/>
  <c r="BO14" i="6" s="1"/>
  <c r="AW14" i="6"/>
  <c r="BP14" i="6" s="1"/>
  <c r="AX14" i="6"/>
  <c r="BQ14" i="6" s="1"/>
  <c r="AY14" i="6"/>
  <c r="BR14" i="6" s="1"/>
  <c r="AQ15" i="6"/>
  <c r="BJ15" i="6" s="1"/>
  <c r="AR15" i="6"/>
  <c r="BK15" i="6" s="1"/>
  <c r="AS15" i="6"/>
  <c r="BL15" i="6" s="1"/>
  <c r="AT15" i="6"/>
  <c r="BM15" i="6" s="1"/>
  <c r="AU15" i="6"/>
  <c r="BN15" i="6" s="1"/>
  <c r="AV15" i="6"/>
  <c r="AW15" i="6"/>
  <c r="BP15" i="6" s="1"/>
  <c r="AX15" i="6"/>
  <c r="BQ15" i="6" s="1"/>
  <c r="AY15" i="6"/>
  <c r="BR15" i="6" s="1"/>
  <c r="AQ16" i="6"/>
  <c r="BJ16" i="6" s="1"/>
  <c r="AR16" i="6"/>
  <c r="BK16" i="6" s="1"/>
  <c r="AS16" i="6"/>
  <c r="BL16" i="6" s="1"/>
  <c r="AT16" i="6"/>
  <c r="BM16" i="6" s="1"/>
  <c r="AU16" i="6"/>
  <c r="BN16" i="6" s="1"/>
  <c r="AV16" i="6"/>
  <c r="AW16" i="6"/>
  <c r="BP16" i="6" s="1"/>
  <c r="AX16" i="6"/>
  <c r="BQ16" i="6" s="1"/>
  <c r="AY16" i="6"/>
  <c r="BR16" i="6" s="1"/>
  <c r="AQ17" i="6"/>
  <c r="BJ17" i="6" s="1"/>
  <c r="AR17" i="6"/>
  <c r="BK17" i="6" s="1"/>
  <c r="AS17" i="6"/>
  <c r="BL17" i="6" s="1"/>
  <c r="AT17" i="6"/>
  <c r="BM17" i="6" s="1"/>
  <c r="AU17" i="6"/>
  <c r="BN17" i="6" s="1"/>
  <c r="AV17" i="6"/>
  <c r="BO17" i="6" s="1"/>
  <c r="AW17" i="6"/>
  <c r="BP17" i="6" s="1"/>
  <c r="AX17" i="6"/>
  <c r="BQ17" i="6" s="1"/>
  <c r="AY17" i="6"/>
  <c r="BR17" i="6" s="1"/>
  <c r="AQ18" i="6"/>
  <c r="BJ18" i="6" s="1"/>
  <c r="AR18" i="6"/>
  <c r="BK18" i="6" s="1"/>
  <c r="AS18" i="6"/>
  <c r="BL18" i="6" s="1"/>
  <c r="AT18" i="6"/>
  <c r="BM18" i="6" s="1"/>
  <c r="AU18" i="6"/>
  <c r="BN18" i="6" s="1"/>
  <c r="AV18" i="6"/>
  <c r="BO18" i="6" s="1"/>
  <c r="AW18" i="6"/>
  <c r="BP18" i="6" s="1"/>
  <c r="AX18" i="6"/>
  <c r="BQ18" i="6" s="1"/>
  <c r="AY18" i="6"/>
  <c r="BR18" i="6" s="1"/>
  <c r="AQ19" i="6"/>
  <c r="BJ19" i="6" s="1"/>
  <c r="AR19" i="6"/>
  <c r="BK19" i="6" s="1"/>
  <c r="AS19" i="6"/>
  <c r="BL19" i="6" s="1"/>
  <c r="AT19" i="6"/>
  <c r="BM19" i="6" s="1"/>
  <c r="AU19" i="6"/>
  <c r="BN19" i="6" s="1"/>
  <c r="AV19" i="6"/>
  <c r="AW19" i="6"/>
  <c r="BP19" i="6" s="1"/>
  <c r="AX19" i="6"/>
  <c r="BQ19" i="6" s="1"/>
  <c r="AY19" i="6"/>
  <c r="BR19" i="6" s="1"/>
  <c r="AQ20" i="6"/>
  <c r="BJ20" i="6" s="1"/>
  <c r="AR20" i="6"/>
  <c r="BK20" i="6" s="1"/>
  <c r="AS20" i="6"/>
  <c r="BL20" i="6" s="1"/>
  <c r="AT20" i="6"/>
  <c r="BM20" i="6" s="1"/>
  <c r="AU20" i="6"/>
  <c r="BN20" i="6" s="1"/>
  <c r="AV20" i="6"/>
  <c r="AW20" i="6"/>
  <c r="BP20" i="6" s="1"/>
  <c r="AX20" i="6"/>
  <c r="BQ20" i="6" s="1"/>
  <c r="AY20" i="6"/>
  <c r="BR20" i="6" s="1"/>
  <c r="AQ21" i="6"/>
  <c r="BJ21" i="6" s="1"/>
  <c r="AR21" i="6"/>
  <c r="BK21" i="6" s="1"/>
  <c r="AS21" i="6"/>
  <c r="BL21" i="6" s="1"/>
  <c r="AT21" i="6"/>
  <c r="BM21" i="6" s="1"/>
  <c r="AU21" i="6"/>
  <c r="BN21" i="6" s="1"/>
  <c r="AV21" i="6"/>
  <c r="BO21" i="6" s="1"/>
  <c r="AW21" i="6"/>
  <c r="BP21" i="6" s="1"/>
  <c r="AX21" i="6"/>
  <c r="BQ21" i="6" s="1"/>
  <c r="AY21" i="6"/>
  <c r="BR21" i="6" s="1"/>
  <c r="AQ22" i="6"/>
  <c r="BJ22" i="6" s="1"/>
  <c r="AR22" i="6"/>
  <c r="BK22" i="6" s="1"/>
  <c r="AS22" i="6"/>
  <c r="BL22" i="6" s="1"/>
  <c r="AT22" i="6"/>
  <c r="BM22" i="6" s="1"/>
  <c r="AU22" i="6"/>
  <c r="BN22" i="6" s="1"/>
  <c r="AV22" i="6"/>
  <c r="AW22" i="6"/>
  <c r="BP22" i="6" s="1"/>
  <c r="AX22" i="6"/>
  <c r="BQ22" i="6" s="1"/>
  <c r="AY22" i="6"/>
  <c r="BR22" i="6" s="1"/>
  <c r="AQ23" i="6"/>
  <c r="BJ23" i="6" s="1"/>
  <c r="AR23" i="6"/>
  <c r="BK23" i="6" s="1"/>
  <c r="AS23" i="6"/>
  <c r="BL23" i="6" s="1"/>
  <c r="AT23" i="6"/>
  <c r="BM23" i="6" s="1"/>
  <c r="AU23" i="6"/>
  <c r="BN23" i="6" s="1"/>
  <c r="AV23" i="6"/>
  <c r="BO23" i="6" s="1"/>
  <c r="AW23" i="6"/>
  <c r="BP23" i="6" s="1"/>
  <c r="AX23" i="6"/>
  <c r="BQ23" i="6" s="1"/>
  <c r="AY23" i="6"/>
  <c r="BR23" i="6" s="1"/>
  <c r="AQ24" i="6"/>
  <c r="BJ24" i="6" s="1"/>
  <c r="AR24" i="6"/>
  <c r="BK24" i="6" s="1"/>
  <c r="AS24" i="6"/>
  <c r="BL24" i="6" s="1"/>
  <c r="AT24" i="6"/>
  <c r="BM24" i="6" s="1"/>
  <c r="AU24" i="6"/>
  <c r="BN24" i="6" s="1"/>
  <c r="AV24" i="6"/>
  <c r="BO24" i="6" s="1"/>
  <c r="AW24" i="6"/>
  <c r="BP24" i="6" s="1"/>
  <c r="AX24" i="6"/>
  <c r="BQ24" i="6" s="1"/>
  <c r="AY24" i="6"/>
  <c r="BR24" i="6" s="1"/>
  <c r="AQ25" i="6"/>
  <c r="BJ25" i="6" s="1"/>
  <c r="AR25" i="6"/>
  <c r="BK25" i="6" s="1"/>
  <c r="AS25" i="6"/>
  <c r="BL25" i="6" s="1"/>
  <c r="AT25" i="6"/>
  <c r="BM25" i="6" s="1"/>
  <c r="AU25" i="6"/>
  <c r="BN25" i="6" s="1"/>
  <c r="AV25" i="6"/>
  <c r="AW25" i="6"/>
  <c r="BP25" i="6" s="1"/>
  <c r="AX25" i="6"/>
  <c r="BQ25" i="6" s="1"/>
  <c r="AY25" i="6"/>
  <c r="BR25" i="6" s="1"/>
  <c r="AQ26" i="6"/>
  <c r="BJ26" i="6" s="1"/>
  <c r="AR26" i="6"/>
  <c r="BK26" i="6" s="1"/>
  <c r="AS26" i="6"/>
  <c r="BL26" i="6" s="1"/>
  <c r="AT26" i="6"/>
  <c r="BM26" i="6" s="1"/>
  <c r="AU26" i="6"/>
  <c r="BN26" i="6" s="1"/>
  <c r="AV26" i="6"/>
  <c r="BO26" i="6" s="1"/>
  <c r="AW26" i="6"/>
  <c r="BP26" i="6" s="1"/>
  <c r="AX26" i="6"/>
  <c r="BQ26" i="6" s="1"/>
  <c r="AY26" i="6"/>
  <c r="BR26" i="6" s="1"/>
  <c r="AQ27" i="6"/>
  <c r="BJ27" i="6" s="1"/>
  <c r="AR27" i="6"/>
  <c r="BK27" i="6" s="1"/>
  <c r="AS27" i="6"/>
  <c r="BL27" i="6" s="1"/>
  <c r="AT27" i="6"/>
  <c r="BM27" i="6" s="1"/>
  <c r="AU27" i="6"/>
  <c r="BN27" i="6" s="1"/>
  <c r="AV27" i="6"/>
  <c r="BO27" i="6" s="1"/>
  <c r="AW27" i="6"/>
  <c r="BP27" i="6" s="1"/>
  <c r="AX27" i="6"/>
  <c r="BQ27" i="6" s="1"/>
  <c r="AY27" i="6"/>
  <c r="BR27" i="6" s="1"/>
  <c r="AQ28" i="6"/>
  <c r="BJ28" i="6" s="1"/>
  <c r="AR28" i="6"/>
  <c r="BK28" i="6" s="1"/>
  <c r="AS28" i="6"/>
  <c r="BL28" i="6" s="1"/>
  <c r="AT28" i="6"/>
  <c r="BM28" i="6" s="1"/>
  <c r="AU28" i="6"/>
  <c r="BN28" i="6" s="1"/>
  <c r="AV28" i="6"/>
  <c r="BO28" i="6" s="1"/>
  <c r="AW28" i="6"/>
  <c r="BP28" i="6" s="1"/>
  <c r="AX28" i="6"/>
  <c r="BQ28" i="6" s="1"/>
  <c r="AY28" i="6"/>
  <c r="BR28" i="6" s="1"/>
  <c r="AQ29" i="6"/>
  <c r="BJ29" i="6" s="1"/>
  <c r="AR29" i="6"/>
  <c r="BK29" i="6" s="1"/>
  <c r="AS29" i="6"/>
  <c r="BL29" i="6" s="1"/>
  <c r="AT29" i="6"/>
  <c r="BM29" i="6" s="1"/>
  <c r="AU29" i="6"/>
  <c r="BN29" i="6" s="1"/>
  <c r="AV29" i="6"/>
  <c r="AW29" i="6"/>
  <c r="BP29" i="6" s="1"/>
  <c r="AX29" i="6"/>
  <c r="BQ29" i="6" s="1"/>
  <c r="AY29" i="6"/>
  <c r="BR29" i="6" s="1"/>
  <c r="AQ30" i="6"/>
  <c r="BJ30" i="6" s="1"/>
  <c r="AR30" i="6"/>
  <c r="BK30" i="6" s="1"/>
  <c r="AS30" i="6"/>
  <c r="BL30" i="6" s="1"/>
  <c r="AT30" i="6"/>
  <c r="BM30" i="6" s="1"/>
  <c r="AU30" i="6"/>
  <c r="BN30" i="6" s="1"/>
  <c r="AV30" i="6"/>
  <c r="BO30" i="6" s="1"/>
  <c r="AW30" i="6"/>
  <c r="BP30" i="6" s="1"/>
  <c r="AX30" i="6"/>
  <c r="BQ30" i="6" s="1"/>
  <c r="AY30" i="6"/>
  <c r="BR30" i="6" s="1"/>
  <c r="AQ31" i="6"/>
  <c r="BJ31" i="6" s="1"/>
  <c r="AR31" i="6"/>
  <c r="BK31" i="6" s="1"/>
  <c r="AS31" i="6"/>
  <c r="BL31" i="6" s="1"/>
  <c r="AT31" i="6"/>
  <c r="BM31" i="6" s="1"/>
  <c r="AU31" i="6"/>
  <c r="BN31" i="6" s="1"/>
  <c r="AV31" i="6"/>
  <c r="AW31" i="6"/>
  <c r="BP31" i="6" s="1"/>
  <c r="AX31" i="6"/>
  <c r="BQ31" i="6" s="1"/>
  <c r="AY31" i="6"/>
  <c r="BR31" i="6" s="1"/>
  <c r="AQ32" i="6"/>
  <c r="BJ32" i="6" s="1"/>
  <c r="AR32" i="6"/>
  <c r="BK32" i="6" s="1"/>
  <c r="AS32" i="6"/>
  <c r="BL32" i="6" s="1"/>
  <c r="AT32" i="6"/>
  <c r="BM32" i="6" s="1"/>
  <c r="AU32" i="6"/>
  <c r="BN32" i="6" s="1"/>
  <c r="AV32" i="6"/>
  <c r="BO32" i="6" s="1"/>
  <c r="AW32" i="6"/>
  <c r="BP32" i="6" s="1"/>
  <c r="AX32" i="6"/>
  <c r="BQ32" i="6" s="1"/>
  <c r="AY32" i="6"/>
  <c r="BR32" i="6" s="1"/>
  <c r="AQ33" i="6"/>
  <c r="BJ33" i="6" s="1"/>
  <c r="AR33" i="6"/>
  <c r="BK33" i="6" s="1"/>
  <c r="AS33" i="6"/>
  <c r="BL33" i="6" s="1"/>
  <c r="AT33" i="6"/>
  <c r="BM33" i="6" s="1"/>
  <c r="AU33" i="6"/>
  <c r="BN33" i="6" s="1"/>
  <c r="AV33" i="6"/>
  <c r="BO33" i="6" s="1"/>
  <c r="AW33" i="6"/>
  <c r="BP33" i="6" s="1"/>
  <c r="AX33" i="6"/>
  <c r="BQ33" i="6" s="1"/>
  <c r="AY33" i="6"/>
  <c r="BR33" i="6" s="1"/>
  <c r="AQ34" i="6"/>
  <c r="BJ34" i="6" s="1"/>
  <c r="AR34" i="6"/>
  <c r="BK34" i="6" s="1"/>
  <c r="AS34" i="6"/>
  <c r="BL34" i="6" s="1"/>
  <c r="AT34" i="6"/>
  <c r="BM34" i="6" s="1"/>
  <c r="AU34" i="6"/>
  <c r="BN34" i="6" s="1"/>
  <c r="AV34" i="6"/>
  <c r="BO34" i="6" s="1"/>
  <c r="AW34" i="6"/>
  <c r="BP34" i="6" s="1"/>
  <c r="AX34" i="6"/>
  <c r="BQ34" i="6" s="1"/>
  <c r="AY34" i="6"/>
  <c r="BR34" i="6" s="1"/>
  <c r="AQ35" i="6"/>
  <c r="BJ35" i="6" s="1"/>
  <c r="AR35" i="6"/>
  <c r="BK35" i="6" s="1"/>
  <c r="AS35" i="6"/>
  <c r="BL35" i="6" s="1"/>
  <c r="AT35" i="6"/>
  <c r="BM35" i="6" s="1"/>
  <c r="AU35" i="6"/>
  <c r="BN35" i="6" s="1"/>
  <c r="AV35" i="6"/>
  <c r="AW35" i="6"/>
  <c r="BP35" i="6" s="1"/>
  <c r="AX35" i="6"/>
  <c r="BQ35" i="6" s="1"/>
  <c r="AY35" i="6"/>
  <c r="BR35" i="6" s="1"/>
  <c r="AQ36" i="6"/>
  <c r="BJ36" i="6" s="1"/>
  <c r="AR36" i="6"/>
  <c r="BK36" i="6" s="1"/>
  <c r="AS36" i="6"/>
  <c r="BL36" i="6" s="1"/>
  <c r="AT36" i="6"/>
  <c r="BM36" i="6" s="1"/>
  <c r="AU36" i="6"/>
  <c r="BN36" i="6" s="1"/>
  <c r="AV36" i="6"/>
  <c r="BO36" i="6" s="1"/>
  <c r="AW36" i="6"/>
  <c r="BP36" i="6" s="1"/>
  <c r="AX36" i="6"/>
  <c r="BQ36" i="6" s="1"/>
  <c r="AY36" i="6"/>
  <c r="BR36" i="6" s="1"/>
  <c r="AQ37" i="6"/>
  <c r="BJ37" i="6" s="1"/>
  <c r="AR37" i="6"/>
  <c r="BK37" i="6" s="1"/>
  <c r="AS37" i="6"/>
  <c r="BL37" i="6" s="1"/>
  <c r="AT37" i="6"/>
  <c r="BM37" i="6" s="1"/>
  <c r="AU37" i="6"/>
  <c r="BN37" i="6" s="1"/>
  <c r="AV37" i="6"/>
  <c r="BO37" i="6" s="1"/>
  <c r="AW37" i="6"/>
  <c r="BP37" i="6" s="1"/>
  <c r="AX37" i="6"/>
  <c r="BQ37" i="6" s="1"/>
  <c r="AY37" i="6"/>
  <c r="BR37" i="6" s="1"/>
  <c r="AQ38" i="6"/>
  <c r="BJ38" i="6" s="1"/>
  <c r="AR38" i="6"/>
  <c r="BK38" i="6" s="1"/>
  <c r="AS38" i="6"/>
  <c r="BL38" i="6" s="1"/>
  <c r="AT38" i="6"/>
  <c r="BM38" i="6" s="1"/>
  <c r="AU38" i="6"/>
  <c r="BN38" i="6" s="1"/>
  <c r="AV38" i="6"/>
  <c r="BO38" i="6" s="1"/>
  <c r="AW38" i="6"/>
  <c r="BP38" i="6" s="1"/>
  <c r="AX38" i="6"/>
  <c r="BQ38" i="6" s="1"/>
  <c r="AY38" i="6"/>
  <c r="BR38" i="6" s="1"/>
  <c r="AQ39" i="6"/>
  <c r="BJ39" i="6" s="1"/>
  <c r="AR39" i="6"/>
  <c r="BK39" i="6" s="1"/>
  <c r="AS39" i="6"/>
  <c r="BL39" i="6" s="1"/>
  <c r="AT39" i="6"/>
  <c r="BM39" i="6" s="1"/>
  <c r="AU39" i="6"/>
  <c r="BN39" i="6" s="1"/>
  <c r="AV39" i="6"/>
  <c r="AW39" i="6"/>
  <c r="BP39" i="6" s="1"/>
  <c r="AX39" i="6"/>
  <c r="BQ39" i="6" s="1"/>
  <c r="AY39" i="6"/>
  <c r="BR39" i="6" s="1"/>
  <c r="AQ40" i="6"/>
  <c r="BJ40" i="6" s="1"/>
  <c r="AR40" i="6"/>
  <c r="BK40" i="6" s="1"/>
  <c r="AS40" i="6"/>
  <c r="BL40" i="6" s="1"/>
  <c r="AT40" i="6"/>
  <c r="BM40" i="6" s="1"/>
  <c r="AU40" i="6"/>
  <c r="BN40" i="6" s="1"/>
  <c r="AV40" i="6"/>
  <c r="BO40" i="6" s="1"/>
  <c r="AW40" i="6"/>
  <c r="BP40" i="6" s="1"/>
  <c r="AX40" i="6"/>
  <c r="BQ40" i="6" s="1"/>
  <c r="AY40" i="6"/>
  <c r="BR40" i="6" s="1"/>
  <c r="AQ41" i="6"/>
  <c r="BJ41" i="6" s="1"/>
  <c r="AR41" i="6"/>
  <c r="BK41" i="6" s="1"/>
  <c r="AS41" i="6"/>
  <c r="BL41" i="6" s="1"/>
  <c r="AT41" i="6"/>
  <c r="BM41" i="6" s="1"/>
  <c r="AU41" i="6"/>
  <c r="BN41" i="6" s="1"/>
  <c r="AV41" i="6"/>
  <c r="BO41" i="6" s="1"/>
  <c r="AW41" i="6"/>
  <c r="BP41" i="6" s="1"/>
  <c r="AX41" i="6"/>
  <c r="BQ41" i="6" s="1"/>
  <c r="AY41" i="6"/>
  <c r="BR41" i="6" s="1"/>
  <c r="AQ42" i="6"/>
  <c r="BJ42" i="6" s="1"/>
  <c r="AR42" i="6"/>
  <c r="BK42" i="6" s="1"/>
  <c r="AS42" i="6"/>
  <c r="BL42" i="6" s="1"/>
  <c r="AT42" i="6"/>
  <c r="BM42" i="6" s="1"/>
  <c r="AU42" i="6"/>
  <c r="BN42" i="6" s="1"/>
  <c r="AV42" i="6"/>
  <c r="BO42" i="6" s="1"/>
  <c r="AW42" i="6"/>
  <c r="BP42" i="6" s="1"/>
  <c r="AX42" i="6"/>
  <c r="BQ42" i="6" s="1"/>
  <c r="AY42" i="6"/>
  <c r="BR42" i="6" s="1"/>
  <c r="AQ43" i="6"/>
  <c r="BJ43" i="6" s="1"/>
  <c r="AR43" i="6"/>
  <c r="BK43" i="6" s="1"/>
  <c r="AS43" i="6"/>
  <c r="BL43" i="6" s="1"/>
  <c r="AT43" i="6"/>
  <c r="BM43" i="6" s="1"/>
  <c r="AU43" i="6"/>
  <c r="BN43" i="6" s="1"/>
  <c r="AV43" i="6"/>
  <c r="BO43" i="6" s="1"/>
  <c r="AW43" i="6"/>
  <c r="BP43" i="6" s="1"/>
  <c r="AX43" i="6"/>
  <c r="BQ43" i="6" s="1"/>
  <c r="AY43" i="6"/>
  <c r="BR43" i="6" s="1"/>
  <c r="AQ44" i="6"/>
  <c r="BJ44" i="6" s="1"/>
  <c r="AR44" i="6"/>
  <c r="BK44" i="6" s="1"/>
  <c r="AS44" i="6"/>
  <c r="BL44" i="6" s="1"/>
  <c r="AT44" i="6"/>
  <c r="BM44" i="6" s="1"/>
  <c r="AU44" i="6"/>
  <c r="BN44" i="6" s="1"/>
  <c r="AV44" i="6"/>
  <c r="BO44" i="6" s="1"/>
  <c r="AW44" i="6"/>
  <c r="BP44" i="6" s="1"/>
  <c r="AX44" i="6"/>
  <c r="BQ44" i="6" s="1"/>
  <c r="AY44" i="6"/>
  <c r="BR44" i="6" s="1"/>
  <c r="AQ45" i="6"/>
  <c r="BJ45" i="6" s="1"/>
  <c r="AR45" i="6"/>
  <c r="BK45" i="6" s="1"/>
  <c r="AS45" i="6"/>
  <c r="BL45" i="6" s="1"/>
  <c r="AT45" i="6"/>
  <c r="BM45" i="6" s="1"/>
  <c r="AU45" i="6"/>
  <c r="BN45" i="6" s="1"/>
  <c r="AV45" i="6"/>
  <c r="AW45" i="6"/>
  <c r="BP45" i="6" s="1"/>
  <c r="AX45" i="6"/>
  <c r="BQ45" i="6" s="1"/>
  <c r="AY45" i="6"/>
  <c r="BR45" i="6" s="1"/>
  <c r="AQ46" i="6"/>
  <c r="BJ46" i="6" s="1"/>
  <c r="AR46" i="6"/>
  <c r="BK46" i="6" s="1"/>
  <c r="AS46" i="6"/>
  <c r="BL46" i="6" s="1"/>
  <c r="AT46" i="6"/>
  <c r="BM46" i="6" s="1"/>
  <c r="AU46" i="6"/>
  <c r="BN46" i="6" s="1"/>
  <c r="AV46" i="6"/>
  <c r="BO46" i="6" s="1"/>
  <c r="AW46" i="6"/>
  <c r="BP46" i="6" s="1"/>
  <c r="AX46" i="6"/>
  <c r="BQ46" i="6" s="1"/>
  <c r="AY46" i="6"/>
  <c r="BR46" i="6" s="1"/>
  <c r="AQ47" i="6"/>
  <c r="BJ47" i="6" s="1"/>
  <c r="AR47" i="6"/>
  <c r="BK47" i="6" s="1"/>
  <c r="AS47" i="6"/>
  <c r="BL47" i="6" s="1"/>
  <c r="AT47" i="6"/>
  <c r="BM47" i="6" s="1"/>
  <c r="AU47" i="6"/>
  <c r="BN47" i="6" s="1"/>
  <c r="AV47" i="6"/>
  <c r="AW47" i="6"/>
  <c r="BP47" i="6" s="1"/>
  <c r="AX47" i="6"/>
  <c r="BQ47" i="6" s="1"/>
  <c r="AY47" i="6"/>
  <c r="BR47" i="6" s="1"/>
  <c r="AQ48" i="6"/>
  <c r="BJ48" i="6" s="1"/>
  <c r="AR48" i="6"/>
  <c r="BK48" i="6" s="1"/>
  <c r="AS48" i="6"/>
  <c r="BL48" i="6" s="1"/>
  <c r="AT48" i="6"/>
  <c r="BM48" i="6" s="1"/>
  <c r="AU48" i="6"/>
  <c r="BN48" i="6" s="1"/>
  <c r="AV48" i="6"/>
  <c r="AW48" i="6"/>
  <c r="BP48" i="6" s="1"/>
  <c r="AX48" i="6"/>
  <c r="BQ48" i="6" s="1"/>
  <c r="AY48" i="6"/>
  <c r="BR48" i="6" s="1"/>
  <c r="AQ49" i="6"/>
  <c r="BJ49" i="6" s="1"/>
  <c r="AR49" i="6"/>
  <c r="BK49" i="6" s="1"/>
  <c r="AS49" i="6"/>
  <c r="BL49" i="6" s="1"/>
  <c r="AT49" i="6"/>
  <c r="BM49" i="6" s="1"/>
  <c r="AU49" i="6"/>
  <c r="BN49" i="6" s="1"/>
  <c r="AV49" i="6"/>
  <c r="AW49" i="6"/>
  <c r="BP49" i="6" s="1"/>
  <c r="AX49" i="6"/>
  <c r="BQ49" i="6" s="1"/>
  <c r="AY49" i="6"/>
  <c r="BR49" i="6" s="1"/>
  <c r="AQ50" i="6"/>
  <c r="BJ50" i="6" s="1"/>
  <c r="AR50" i="6"/>
  <c r="BK50" i="6" s="1"/>
  <c r="AS50" i="6"/>
  <c r="BL50" i="6" s="1"/>
  <c r="AT50" i="6"/>
  <c r="BM50" i="6" s="1"/>
  <c r="AU50" i="6"/>
  <c r="BN50" i="6" s="1"/>
  <c r="AV50" i="6"/>
  <c r="BO50" i="6" s="1"/>
  <c r="AW50" i="6"/>
  <c r="BP50" i="6" s="1"/>
  <c r="AX50" i="6"/>
  <c r="BQ50" i="6" s="1"/>
  <c r="AY50" i="6"/>
  <c r="BR50" i="6" s="1"/>
  <c r="AQ51" i="6"/>
  <c r="BJ51" i="6" s="1"/>
  <c r="AR51" i="6"/>
  <c r="BK51" i="6" s="1"/>
  <c r="AS51" i="6"/>
  <c r="BL51" i="6" s="1"/>
  <c r="AT51" i="6"/>
  <c r="BM51" i="6" s="1"/>
  <c r="AU51" i="6"/>
  <c r="BN51" i="6" s="1"/>
  <c r="AV51" i="6"/>
  <c r="BO51" i="6" s="1"/>
  <c r="AW51" i="6"/>
  <c r="BP51" i="6" s="1"/>
  <c r="AX51" i="6"/>
  <c r="BQ51" i="6" s="1"/>
  <c r="AY51" i="6"/>
  <c r="BR51" i="6" s="1"/>
  <c r="AQ52" i="6"/>
  <c r="BJ52" i="6" s="1"/>
  <c r="AR52" i="6"/>
  <c r="BK52" i="6" s="1"/>
  <c r="AS52" i="6"/>
  <c r="BL52" i="6" s="1"/>
  <c r="AT52" i="6"/>
  <c r="BM52" i="6" s="1"/>
  <c r="AU52" i="6"/>
  <c r="BN52" i="6" s="1"/>
  <c r="AV52" i="6"/>
  <c r="BO52" i="6" s="1"/>
  <c r="AW52" i="6"/>
  <c r="BP52" i="6" s="1"/>
  <c r="AX52" i="6"/>
  <c r="BQ52" i="6" s="1"/>
  <c r="AY52" i="6"/>
  <c r="BR52" i="6" s="1"/>
  <c r="AQ53" i="6"/>
  <c r="BJ53" i="6" s="1"/>
  <c r="AR53" i="6"/>
  <c r="BK53" i="6" s="1"/>
  <c r="AS53" i="6"/>
  <c r="BL53" i="6" s="1"/>
  <c r="AT53" i="6"/>
  <c r="BM53" i="6" s="1"/>
  <c r="AU53" i="6"/>
  <c r="BN53" i="6" s="1"/>
  <c r="AV53" i="6"/>
  <c r="AW53" i="6"/>
  <c r="BP53" i="6" s="1"/>
  <c r="AX53" i="6"/>
  <c r="BQ53" i="6" s="1"/>
  <c r="AY53" i="6"/>
  <c r="BR53" i="6" s="1"/>
  <c r="AQ54" i="6"/>
  <c r="BJ54" i="6" s="1"/>
  <c r="AR54" i="6"/>
  <c r="BK54" i="6" s="1"/>
  <c r="AS54" i="6"/>
  <c r="BL54" i="6" s="1"/>
  <c r="AT54" i="6"/>
  <c r="BM54" i="6" s="1"/>
  <c r="AU54" i="6"/>
  <c r="BN54" i="6" s="1"/>
  <c r="AV54" i="6"/>
  <c r="BO54" i="6" s="1"/>
  <c r="AW54" i="6"/>
  <c r="BP54" i="6" s="1"/>
  <c r="AX54" i="6"/>
  <c r="BQ54" i="6" s="1"/>
  <c r="AY54" i="6"/>
  <c r="BR54" i="6" s="1"/>
  <c r="AQ55" i="6"/>
  <c r="BJ55" i="6" s="1"/>
  <c r="AR55" i="6"/>
  <c r="BK55" i="6" s="1"/>
  <c r="AS55" i="6"/>
  <c r="BL55" i="6" s="1"/>
  <c r="AT55" i="6"/>
  <c r="BM55" i="6" s="1"/>
  <c r="AU55" i="6"/>
  <c r="BN55" i="6" s="1"/>
  <c r="AV55" i="6"/>
  <c r="AW55" i="6"/>
  <c r="BP55" i="6" s="1"/>
  <c r="AX55" i="6"/>
  <c r="BQ55" i="6" s="1"/>
  <c r="AY55" i="6"/>
  <c r="BR55" i="6" s="1"/>
  <c r="AQ56" i="6"/>
  <c r="BJ56" i="6" s="1"/>
  <c r="AR56" i="6"/>
  <c r="BK56" i="6" s="1"/>
  <c r="AS56" i="6"/>
  <c r="BL56" i="6" s="1"/>
  <c r="AT56" i="6"/>
  <c r="BM56" i="6" s="1"/>
  <c r="AU56" i="6"/>
  <c r="BN56" i="6" s="1"/>
  <c r="AV56" i="6"/>
  <c r="BO56" i="6" s="1"/>
  <c r="AW56" i="6"/>
  <c r="BP56" i="6" s="1"/>
  <c r="AX56" i="6"/>
  <c r="BQ56" i="6" s="1"/>
  <c r="AY56" i="6"/>
  <c r="BR56" i="6" s="1"/>
  <c r="AQ57" i="6"/>
  <c r="BJ57" i="6" s="1"/>
  <c r="AR57" i="6"/>
  <c r="BK57" i="6" s="1"/>
  <c r="AS57" i="6"/>
  <c r="BL57" i="6" s="1"/>
  <c r="AT57" i="6"/>
  <c r="BM57" i="6" s="1"/>
  <c r="AU57" i="6"/>
  <c r="BN57" i="6" s="1"/>
  <c r="AV57" i="6"/>
  <c r="AW57" i="6"/>
  <c r="BP57" i="6" s="1"/>
  <c r="AX57" i="6"/>
  <c r="BQ57" i="6" s="1"/>
  <c r="AY57" i="6"/>
  <c r="BR57" i="6" s="1"/>
  <c r="AQ58" i="6"/>
  <c r="BJ58" i="6" s="1"/>
  <c r="AR58" i="6"/>
  <c r="BK58" i="6" s="1"/>
  <c r="AS58" i="6"/>
  <c r="BL58" i="6" s="1"/>
  <c r="AT58" i="6"/>
  <c r="BM58" i="6" s="1"/>
  <c r="AU58" i="6"/>
  <c r="BN58" i="6" s="1"/>
  <c r="AV58" i="6"/>
  <c r="BO58" i="6" s="1"/>
  <c r="AW58" i="6"/>
  <c r="BP58" i="6" s="1"/>
  <c r="AX58" i="6"/>
  <c r="BQ58" i="6" s="1"/>
  <c r="AY58" i="6"/>
  <c r="BR58" i="6" s="1"/>
  <c r="AQ59" i="6"/>
  <c r="BJ59" i="6" s="1"/>
  <c r="AR59" i="6"/>
  <c r="BK59" i="6" s="1"/>
  <c r="AS59" i="6"/>
  <c r="BL59" i="6" s="1"/>
  <c r="AT59" i="6"/>
  <c r="BM59" i="6" s="1"/>
  <c r="AU59" i="6"/>
  <c r="BN59" i="6" s="1"/>
  <c r="AV59" i="6"/>
  <c r="AW59" i="6"/>
  <c r="BP59" i="6" s="1"/>
  <c r="AX59" i="6"/>
  <c r="BQ59" i="6" s="1"/>
  <c r="AY59" i="6"/>
  <c r="BR59" i="6" s="1"/>
  <c r="AQ60" i="6"/>
  <c r="BJ60" i="6" s="1"/>
  <c r="AR60" i="6"/>
  <c r="BK60" i="6" s="1"/>
  <c r="AS60" i="6"/>
  <c r="BL60" i="6" s="1"/>
  <c r="AT60" i="6"/>
  <c r="BM60" i="6" s="1"/>
  <c r="AU60" i="6"/>
  <c r="BN60" i="6" s="1"/>
  <c r="AV60" i="6"/>
  <c r="BO60" i="6" s="1"/>
  <c r="AW60" i="6"/>
  <c r="BP60" i="6" s="1"/>
  <c r="AX60" i="6"/>
  <c r="BQ60" i="6" s="1"/>
  <c r="AY60" i="6"/>
  <c r="BR60" i="6" s="1"/>
  <c r="AQ61" i="6"/>
  <c r="BJ61" i="6" s="1"/>
  <c r="AR61" i="6"/>
  <c r="BK61" i="6" s="1"/>
  <c r="AS61" i="6"/>
  <c r="BL61" i="6" s="1"/>
  <c r="AT61" i="6"/>
  <c r="BM61" i="6" s="1"/>
  <c r="AU61" i="6"/>
  <c r="BN61" i="6" s="1"/>
  <c r="AV61" i="6"/>
  <c r="BO61" i="6" s="1"/>
  <c r="AW61" i="6"/>
  <c r="BP61" i="6" s="1"/>
  <c r="AX61" i="6"/>
  <c r="BQ61" i="6" s="1"/>
  <c r="AY61" i="6"/>
  <c r="BR61" i="6" s="1"/>
  <c r="AQ62" i="6"/>
  <c r="BJ62" i="6" s="1"/>
  <c r="AR62" i="6"/>
  <c r="BK62" i="6" s="1"/>
  <c r="AS62" i="6"/>
  <c r="BL62" i="6" s="1"/>
  <c r="AT62" i="6"/>
  <c r="BM62" i="6" s="1"/>
  <c r="AU62" i="6"/>
  <c r="BN62" i="6" s="1"/>
  <c r="AV62" i="6"/>
  <c r="BO62" i="6" s="1"/>
  <c r="AW62" i="6"/>
  <c r="BP62" i="6" s="1"/>
  <c r="AX62" i="6"/>
  <c r="BQ62" i="6" s="1"/>
  <c r="AY62" i="6"/>
  <c r="BR62" i="6" s="1"/>
  <c r="AQ63" i="6"/>
  <c r="BJ63" i="6" s="1"/>
  <c r="AR63" i="6"/>
  <c r="BK63" i="6" s="1"/>
  <c r="AS63" i="6"/>
  <c r="BL63" i="6" s="1"/>
  <c r="AT63" i="6"/>
  <c r="BM63" i="6" s="1"/>
  <c r="AU63" i="6"/>
  <c r="BN63" i="6" s="1"/>
  <c r="AV63" i="6"/>
  <c r="AW63" i="6"/>
  <c r="BP63" i="6" s="1"/>
  <c r="AX63" i="6"/>
  <c r="BQ63" i="6" s="1"/>
  <c r="AY63" i="6"/>
  <c r="BR63" i="6" s="1"/>
  <c r="AQ64" i="6"/>
  <c r="BJ64" i="6" s="1"/>
  <c r="AR64" i="6"/>
  <c r="BK64" i="6" s="1"/>
  <c r="AS64" i="6"/>
  <c r="BL64" i="6" s="1"/>
  <c r="AT64" i="6"/>
  <c r="BM64" i="6" s="1"/>
  <c r="AU64" i="6"/>
  <c r="BN64" i="6" s="1"/>
  <c r="AV64" i="6"/>
  <c r="BO64" i="6" s="1"/>
  <c r="AW64" i="6"/>
  <c r="BP64" i="6" s="1"/>
  <c r="AX64" i="6"/>
  <c r="BQ64" i="6" s="1"/>
  <c r="AY64" i="6"/>
  <c r="BR64" i="6" s="1"/>
  <c r="AQ65" i="6"/>
  <c r="BJ65" i="6" s="1"/>
  <c r="AR65" i="6"/>
  <c r="BK65" i="6" s="1"/>
  <c r="AS65" i="6"/>
  <c r="BL65" i="6" s="1"/>
  <c r="AT65" i="6"/>
  <c r="BM65" i="6" s="1"/>
  <c r="AU65" i="6"/>
  <c r="BN65" i="6" s="1"/>
  <c r="AV65" i="6"/>
  <c r="AW65" i="6"/>
  <c r="BP65" i="6" s="1"/>
  <c r="AX65" i="6"/>
  <c r="BQ65" i="6" s="1"/>
  <c r="AY65" i="6"/>
  <c r="BR65" i="6" s="1"/>
  <c r="AQ66" i="6"/>
  <c r="BJ66" i="6" s="1"/>
  <c r="AR66" i="6"/>
  <c r="BK66" i="6" s="1"/>
  <c r="AS66" i="6"/>
  <c r="BL66" i="6" s="1"/>
  <c r="AT66" i="6"/>
  <c r="BM66" i="6" s="1"/>
  <c r="AU66" i="6"/>
  <c r="BN66" i="6" s="1"/>
  <c r="AV66" i="6"/>
  <c r="BO66" i="6" s="1"/>
  <c r="AW66" i="6"/>
  <c r="BP66" i="6" s="1"/>
  <c r="AX66" i="6"/>
  <c r="BQ66" i="6" s="1"/>
  <c r="AY66" i="6"/>
  <c r="BR66" i="6" s="1"/>
  <c r="AQ67" i="6"/>
  <c r="BJ67" i="6" s="1"/>
  <c r="AR67" i="6"/>
  <c r="BK67" i="6" s="1"/>
  <c r="AS67" i="6"/>
  <c r="BL67" i="6" s="1"/>
  <c r="AT67" i="6"/>
  <c r="BM67" i="6" s="1"/>
  <c r="AU67" i="6"/>
  <c r="BN67" i="6" s="1"/>
  <c r="AV67" i="6"/>
  <c r="AW67" i="6"/>
  <c r="BP67" i="6" s="1"/>
  <c r="AX67" i="6"/>
  <c r="BQ67" i="6" s="1"/>
  <c r="AY67" i="6"/>
  <c r="BR67" i="6" s="1"/>
  <c r="AQ68" i="6"/>
  <c r="BJ68" i="6" s="1"/>
  <c r="AR68" i="6"/>
  <c r="BK68" i="6" s="1"/>
  <c r="AS68" i="6"/>
  <c r="BL68" i="6" s="1"/>
  <c r="AT68" i="6"/>
  <c r="BM68" i="6" s="1"/>
  <c r="AU68" i="6"/>
  <c r="BN68" i="6" s="1"/>
  <c r="AV68" i="6"/>
  <c r="BO68" i="6" s="1"/>
  <c r="AW68" i="6"/>
  <c r="BP68" i="6" s="1"/>
  <c r="AX68" i="6"/>
  <c r="BQ68" i="6" s="1"/>
  <c r="AY68" i="6"/>
  <c r="BR68" i="6" s="1"/>
  <c r="AQ69" i="6"/>
  <c r="BJ69" i="6" s="1"/>
  <c r="AR69" i="6"/>
  <c r="BK69" i="6" s="1"/>
  <c r="AS69" i="6"/>
  <c r="BL69" i="6" s="1"/>
  <c r="AT69" i="6"/>
  <c r="BM69" i="6" s="1"/>
  <c r="AU69" i="6"/>
  <c r="BN69" i="6" s="1"/>
  <c r="AV69" i="6"/>
  <c r="AW69" i="6"/>
  <c r="BP69" i="6" s="1"/>
  <c r="AX69" i="6"/>
  <c r="BQ69" i="6" s="1"/>
  <c r="AY69" i="6"/>
  <c r="BR69" i="6" s="1"/>
  <c r="AQ70" i="6"/>
  <c r="BJ70" i="6" s="1"/>
  <c r="AR70" i="6"/>
  <c r="BK70" i="6" s="1"/>
  <c r="AS70" i="6"/>
  <c r="BL70" i="6" s="1"/>
  <c r="AT70" i="6"/>
  <c r="BM70" i="6" s="1"/>
  <c r="AU70" i="6"/>
  <c r="BN70" i="6" s="1"/>
  <c r="AV70" i="6"/>
  <c r="BO70" i="6" s="1"/>
  <c r="AW70" i="6"/>
  <c r="BP70" i="6" s="1"/>
  <c r="AX70" i="6"/>
  <c r="BQ70" i="6" s="1"/>
  <c r="AY70" i="6"/>
  <c r="BR70" i="6" s="1"/>
  <c r="AQ71" i="6"/>
  <c r="BJ71" i="6" s="1"/>
  <c r="AR71" i="6"/>
  <c r="BK71" i="6" s="1"/>
  <c r="AS71" i="6"/>
  <c r="BL71" i="6" s="1"/>
  <c r="AT71" i="6"/>
  <c r="BM71" i="6" s="1"/>
  <c r="AU71" i="6"/>
  <c r="BN71" i="6" s="1"/>
  <c r="AV71" i="6"/>
  <c r="AW71" i="6"/>
  <c r="BP71" i="6" s="1"/>
  <c r="AX71" i="6"/>
  <c r="BQ71" i="6" s="1"/>
  <c r="AY71" i="6"/>
  <c r="BR71" i="6" s="1"/>
  <c r="AQ72" i="6"/>
  <c r="BJ72" i="6" s="1"/>
  <c r="AR72" i="6"/>
  <c r="BK72" i="6" s="1"/>
  <c r="AS72" i="6"/>
  <c r="BL72" i="6" s="1"/>
  <c r="AT72" i="6"/>
  <c r="BM72" i="6" s="1"/>
  <c r="AU72" i="6"/>
  <c r="BN72" i="6" s="1"/>
  <c r="AV72" i="6"/>
  <c r="BO72" i="6" s="1"/>
  <c r="AW72" i="6"/>
  <c r="BP72" i="6" s="1"/>
  <c r="AX72" i="6"/>
  <c r="BQ72" i="6" s="1"/>
  <c r="AY72" i="6"/>
  <c r="BR72" i="6" s="1"/>
  <c r="AQ73" i="6"/>
  <c r="BJ73" i="6" s="1"/>
  <c r="AR73" i="6"/>
  <c r="BK73" i="6" s="1"/>
  <c r="AS73" i="6"/>
  <c r="BL73" i="6" s="1"/>
  <c r="AT73" i="6"/>
  <c r="BM73" i="6" s="1"/>
  <c r="AU73" i="6"/>
  <c r="BN73" i="6" s="1"/>
  <c r="AV73" i="6"/>
  <c r="AW73" i="6"/>
  <c r="BP73" i="6" s="1"/>
  <c r="AX73" i="6"/>
  <c r="BQ73" i="6" s="1"/>
  <c r="AY73" i="6"/>
  <c r="BR73" i="6" s="1"/>
  <c r="AQ74" i="6"/>
  <c r="BJ74" i="6" s="1"/>
  <c r="AR74" i="6"/>
  <c r="BK74" i="6" s="1"/>
  <c r="AS74" i="6"/>
  <c r="BL74" i="6" s="1"/>
  <c r="AT74" i="6"/>
  <c r="BM74" i="6" s="1"/>
  <c r="AU74" i="6"/>
  <c r="BN74" i="6" s="1"/>
  <c r="AV74" i="6"/>
  <c r="AW74" i="6"/>
  <c r="BP74" i="6" s="1"/>
  <c r="AX74" i="6"/>
  <c r="BQ74" i="6" s="1"/>
  <c r="AY74" i="6"/>
  <c r="BR74" i="6" s="1"/>
  <c r="AQ75" i="6"/>
  <c r="BJ75" i="6" s="1"/>
  <c r="AR75" i="6"/>
  <c r="BK75" i="6" s="1"/>
  <c r="AS75" i="6"/>
  <c r="BL75" i="6" s="1"/>
  <c r="AT75" i="6"/>
  <c r="BM75" i="6" s="1"/>
  <c r="AU75" i="6"/>
  <c r="BN75" i="6" s="1"/>
  <c r="AV75" i="6"/>
  <c r="BO75" i="6" s="1"/>
  <c r="AW75" i="6"/>
  <c r="BP75" i="6" s="1"/>
  <c r="AX75" i="6"/>
  <c r="BQ75" i="6" s="1"/>
  <c r="AY75" i="6"/>
  <c r="BR75" i="6" s="1"/>
  <c r="AQ76" i="6"/>
  <c r="BJ76" i="6" s="1"/>
  <c r="AR76" i="6"/>
  <c r="BK76" i="6" s="1"/>
  <c r="AS76" i="6"/>
  <c r="BL76" i="6" s="1"/>
  <c r="AT76" i="6"/>
  <c r="BM76" i="6" s="1"/>
  <c r="AU76" i="6"/>
  <c r="BN76" i="6" s="1"/>
  <c r="AV76" i="6"/>
  <c r="AW76" i="6"/>
  <c r="BP76" i="6" s="1"/>
  <c r="AX76" i="6"/>
  <c r="BQ76" i="6" s="1"/>
  <c r="AY76" i="6"/>
  <c r="BR76" i="6" s="1"/>
  <c r="AQ77" i="6"/>
  <c r="BJ77" i="6" s="1"/>
  <c r="AR77" i="6"/>
  <c r="BK77" i="6" s="1"/>
  <c r="AS77" i="6"/>
  <c r="BL77" i="6" s="1"/>
  <c r="AT77" i="6"/>
  <c r="BM77" i="6" s="1"/>
  <c r="AU77" i="6"/>
  <c r="BN77" i="6" s="1"/>
  <c r="AV77" i="6"/>
  <c r="BO77" i="6" s="1"/>
  <c r="AW77" i="6"/>
  <c r="BP77" i="6" s="1"/>
  <c r="AX77" i="6"/>
  <c r="BQ77" i="6" s="1"/>
  <c r="AY77" i="6"/>
  <c r="BR77" i="6" s="1"/>
  <c r="AQ78" i="6"/>
  <c r="BJ78" i="6" s="1"/>
  <c r="AR78" i="6"/>
  <c r="BK78" i="6" s="1"/>
  <c r="AS78" i="6"/>
  <c r="BL78" i="6" s="1"/>
  <c r="AT78" i="6"/>
  <c r="BM78" i="6" s="1"/>
  <c r="AU78" i="6"/>
  <c r="BN78" i="6" s="1"/>
  <c r="AV78" i="6"/>
  <c r="BO78" i="6" s="1"/>
  <c r="AW78" i="6"/>
  <c r="BP78" i="6" s="1"/>
  <c r="AX78" i="6"/>
  <c r="BQ78" i="6" s="1"/>
  <c r="AY78" i="6"/>
  <c r="BR78" i="6" s="1"/>
  <c r="AQ79" i="6"/>
  <c r="BJ79" i="6" s="1"/>
  <c r="AR79" i="6"/>
  <c r="BK79" i="6" s="1"/>
  <c r="AS79" i="6"/>
  <c r="BL79" i="6" s="1"/>
  <c r="AT79" i="6"/>
  <c r="BM79" i="6" s="1"/>
  <c r="AU79" i="6"/>
  <c r="BN79" i="6" s="1"/>
  <c r="AV79" i="6"/>
  <c r="BO79" i="6" s="1"/>
  <c r="AW79" i="6"/>
  <c r="BP79" i="6" s="1"/>
  <c r="AX79" i="6"/>
  <c r="BQ79" i="6" s="1"/>
  <c r="AY79" i="6"/>
  <c r="BR79" i="6" s="1"/>
  <c r="AQ80" i="6"/>
  <c r="BJ80" i="6" s="1"/>
  <c r="AR80" i="6"/>
  <c r="BK80" i="6" s="1"/>
  <c r="AS80" i="6"/>
  <c r="BL80" i="6" s="1"/>
  <c r="AT80" i="6"/>
  <c r="BM80" i="6" s="1"/>
  <c r="AU80" i="6"/>
  <c r="BN80" i="6" s="1"/>
  <c r="AV80" i="6"/>
  <c r="AW80" i="6"/>
  <c r="BP80" i="6" s="1"/>
  <c r="AX80" i="6"/>
  <c r="BQ80" i="6" s="1"/>
  <c r="AY80" i="6"/>
  <c r="BR80" i="6" s="1"/>
  <c r="AQ81" i="6"/>
  <c r="BJ81" i="6" s="1"/>
  <c r="AR81" i="6"/>
  <c r="BK81" i="6" s="1"/>
  <c r="AS81" i="6"/>
  <c r="BL81" i="6" s="1"/>
  <c r="AT81" i="6"/>
  <c r="BM81" i="6" s="1"/>
  <c r="AU81" i="6"/>
  <c r="BN81" i="6" s="1"/>
  <c r="AV81" i="6"/>
  <c r="BO81" i="6" s="1"/>
  <c r="AW81" i="6"/>
  <c r="BP81" i="6" s="1"/>
  <c r="AX81" i="6"/>
  <c r="BQ81" i="6" s="1"/>
  <c r="AY81" i="6"/>
  <c r="BR81" i="6" s="1"/>
  <c r="AQ82" i="6"/>
  <c r="BJ82" i="6" s="1"/>
  <c r="AR82" i="6"/>
  <c r="BK82" i="6" s="1"/>
  <c r="AS82" i="6"/>
  <c r="BL82" i="6" s="1"/>
  <c r="AT82" i="6"/>
  <c r="BM82" i="6" s="1"/>
  <c r="AU82" i="6"/>
  <c r="BN82" i="6" s="1"/>
  <c r="AV82" i="6"/>
  <c r="AW82" i="6"/>
  <c r="BP82" i="6" s="1"/>
  <c r="AX82" i="6"/>
  <c r="BQ82" i="6" s="1"/>
  <c r="AY82" i="6"/>
  <c r="BR82" i="6" s="1"/>
  <c r="AQ83" i="6"/>
  <c r="BJ83" i="6" s="1"/>
  <c r="AR83" i="6"/>
  <c r="BK83" i="6" s="1"/>
  <c r="AS83" i="6"/>
  <c r="BL83" i="6" s="1"/>
  <c r="AT83" i="6"/>
  <c r="BM83" i="6" s="1"/>
  <c r="AU83" i="6"/>
  <c r="BN83" i="6" s="1"/>
  <c r="AV83" i="6"/>
  <c r="AW83" i="6"/>
  <c r="BP83" i="6" s="1"/>
  <c r="AX83" i="6"/>
  <c r="BQ83" i="6" s="1"/>
  <c r="AY83" i="6"/>
  <c r="BR83" i="6" s="1"/>
  <c r="AQ84" i="6"/>
  <c r="BJ84" i="6" s="1"/>
  <c r="AR84" i="6"/>
  <c r="BK84" i="6" s="1"/>
  <c r="AS84" i="6"/>
  <c r="BL84" i="6" s="1"/>
  <c r="AT84" i="6"/>
  <c r="BM84" i="6" s="1"/>
  <c r="AU84" i="6"/>
  <c r="BN84" i="6" s="1"/>
  <c r="AV84" i="6"/>
  <c r="BO84" i="6" s="1"/>
  <c r="AW84" i="6"/>
  <c r="BP84" i="6" s="1"/>
  <c r="AX84" i="6"/>
  <c r="BQ84" i="6" s="1"/>
  <c r="AY84" i="6"/>
  <c r="BR84" i="6" s="1"/>
  <c r="AQ85" i="6"/>
  <c r="BJ85" i="6" s="1"/>
  <c r="AR85" i="6"/>
  <c r="BK85" i="6" s="1"/>
  <c r="AS85" i="6"/>
  <c r="BL85" i="6" s="1"/>
  <c r="AT85" i="6"/>
  <c r="BM85" i="6" s="1"/>
  <c r="AU85" i="6"/>
  <c r="BN85" i="6" s="1"/>
  <c r="AV85" i="6"/>
  <c r="BO85" i="6" s="1"/>
  <c r="AW85" i="6"/>
  <c r="BP85" i="6" s="1"/>
  <c r="AX85" i="6"/>
  <c r="BQ85" i="6" s="1"/>
  <c r="AY85" i="6"/>
  <c r="BR85" i="6" s="1"/>
  <c r="AQ86" i="6"/>
  <c r="BJ86" i="6" s="1"/>
  <c r="AR86" i="6"/>
  <c r="BK86" i="6" s="1"/>
  <c r="AS86" i="6"/>
  <c r="BL86" i="6" s="1"/>
  <c r="AT86" i="6"/>
  <c r="BM86" i="6" s="1"/>
  <c r="AU86" i="6"/>
  <c r="BN86" i="6" s="1"/>
  <c r="AV86" i="6"/>
  <c r="BO86" i="6" s="1"/>
  <c r="AW86" i="6"/>
  <c r="BP86" i="6" s="1"/>
  <c r="AX86" i="6"/>
  <c r="BQ86" i="6" s="1"/>
  <c r="AY86" i="6"/>
  <c r="BR86" i="6" s="1"/>
  <c r="AQ87" i="6"/>
  <c r="BJ87" i="6" s="1"/>
  <c r="AR87" i="6"/>
  <c r="BK87" i="6" s="1"/>
  <c r="AS87" i="6"/>
  <c r="BL87" i="6" s="1"/>
  <c r="AT87" i="6"/>
  <c r="BM87" i="6" s="1"/>
  <c r="AU87" i="6"/>
  <c r="BN87" i="6" s="1"/>
  <c r="AV87" i="6"/>
  <c r="BO87" i="6" s="1"/>
  <c r="AW87" i="6"/>
  <c r="BP87" i="6" s="1"/>
  <c r="AX87" i="6"/>
  <c r="BQ87" i="6" s="1"/>
  <c r="AY87" i="6"/>
  <c r="BR87" i="6" s="1"/>
  <c r="AQ88" i="6"/>
  <c r="BJ88" i="6" s="1"/>
  <c r="AR88" i="6"/>
  <c r="BK88" i="6" s="1"/>
  <c r="AS88" i="6"/>
  <c r="BL88" i="6" s="1"/>
  <c r="AT88" i="6"/>
  <c r="BM88" i="6" s="1"/>
  <c r="AU88" i="6"/>
  <c r="BN88" i="6" s="1"/>
  <c r="AV88" i="6"/>
  <c r="BO88" i="6" s="1"/>
  <c r="AW88" i="6"/>
  <c r="BP88" i="6" s="1"/>
  <c r="AX88" i="6"/>
  <c r="BQ88" i="6" s="1"/>
  <c r="AY88" i="6"/>
  <c r="BR88" i="6" s="1"/>
  <c r="AQ89" i="6"/>
  <c r="BJ89" i="6" s="1"/>
  <c r="AR89" i="6"/>
  <c r="BK89" i="6" s="1"/>
  <c r="AS89" i="6"/>
  <c r="BL89" i="6" s="1"/>
  <c r="AT89" i="6"/>
  <c r="BM89" i="6" s="1"/>
  <c r="AU89" i="6"/>
  <c r="BN89" i="6" s="1"/>
  <c r="AV89" i="6"/>
  <c r="BO89" i="6" s="1"/>
  <c r="AW89" i="6"/>
  <c r="BP89" i="6" s="1"/>
  <c r="AX89" i="6"/>
  <c r="BQ89" i="6" s="1"/>
  <c r="AY89" i="6"/>
  <c r="BR89" i="6" s="1"/>
  <c r="AQ90" i="6"/>
  <c r="BJ90" i="6" s="1"/>
  <c r="AR90" i="6"/>
  <c r="BK90" i="6" s="1"/>
  <c r="AS90" i="6"/>
  <c r="BL90" i="6" s="1"/>
  <c r="AT90" i="6"/>
  <c r="BM90" i="6" s="1"/>
  <c r="AU90" i="6"/>
  <c r="BN90" i="6" s="1"/>
  <c r="AV90" i="6"/>
  <c r="BO90" i="6" s="1"/>
  <c r="AW90" i="6"/>
  <c r="BP90" i="6" s="1"/>
  <c r="AX90" i="6"/>
  <c r="BQ90" i="6" s="1"/>
  <c r="AY90" i="6"/>
  <c r="BR90" i="6" s="1"/>
  <c r="AQ91" i="6"/>
  <c r="BJ91" i="6" s="1"/>
  <c r="AR91" i="6"/>
  <c r="BK91" i="6" s="1"/>
  <c r="AS91" i="6"/>
  <c r="BL91" i="6" s="1"/>
  <c r="AT91" i="6"/>
  <c r="BM91" i="6" s="1"/>
  <c r="AU91" i="6"/>
  <c r="BN91" i="6" s="1"/>
  <c r="AV91" i="6"/>
  <c r="AW91" i="6"/>
  <c r="BP91" i="6" s="1"/>
  <c r="AX91" i="6"/>
  <c r="BQ91" i="6" s="1"/>
  <c r="AY91" i="6"/>
  <c r="BR91" i="6" s="1"/>
  <c r="AQ92" i="6"/>
  <c r="BJ92" i="6" s="1"/>
  <c r="AR92" i="6"/>
  <c r="BK92" i="6" s="1"/>
  <c r="AS92" i="6"/>
  <c r="BL92" i="6" s="1"/>
  <c r="AT92" i="6"/>
  <c r="BM92" i="6" s="1"/>
  <c r="AU92" i="6"/>
  <c r="BN92" i="6" s="1"/>
  <c r="AV92" i="6"/>
  <c r="BO92" i="6" s="1"/>
  <c r="AW92" i="6"/>
  <c r="BP92" i="6" s="1"/>
  <c r="AX92" i="6"/>
  <c r="BQ92" i="6" s="1"/>
  <c r="AY92" i="6"/>
  <c r="BR92" i="6" s="1"/>
  <c r="AQ93" i="6"/>
  <c r="BJ93" i="6" s="1"/>
  <c r="AR93" i="6"/>
  <c r="BK93" i="6" s="1"/>
  <c r="AS93" i="6"/>
  <c r="BL93" i="6" s="1"/>
  <c r="AT93" i="6"/>
  <c r="BM93" i="6" s="1"/>
  <c r="AU93" i="6"/>
  <c r="BN93" i="6" s="1"/>
  <c r="AV93" i="6"/>
  <c r="BO93" i="6" s="1"/>
  <c r="AW93" i="6"/>
  <c r="BP93" i="6" s="1"/>
  <c r="AX93" i="6"/>
  <c r="BQ93" i="6" s="1"/>
  <c r="AY93" i="6"/>
  <c r="BR93" i="6" s="1"/>
  <c r="AQ94" i="6"/>
  <c r="BJ94" i="6" s="1"/>
  <c r="AR94" i="6"/>
  <c r="BK94" i="6" s="1"/>
  <c r="AS94" i="6"/>
  <c r="BL94" i="6" s="1"/>
  <c r="AT94" i="6"/>
  <c r="BM94" i="6" s="1"/>
  <c r="AU94" i="6"/>
  <c r="BN94" i="6" s="1"/>
  <c r="AV94" i="6"/>
  <c r="AW94" i="6"/>
  <c r="BP94" i="6" s="1"/>
  <c r="AX94" i="6"/>
  <c r="BQ94" i="6" s="1"/>
  <c r="AY94" i="6"/>
  <c r="BR94" i="6" s="1"/>
  <c r="AQ95" i="6"/>
  <c r="BJ95" i="6" s="1"/>
  <c r="AR95" i="6"/>
  <c r="BK95" i="6" s="1"/>
  <c r="AS95" i="6"/>
  <c r="BL95" i="6" s="1"/>
  <c r="AT95" i="6"/>
  <c r="BM95" i="6" s="1"/>
  <c r="AU95" i="6"/>
  <c r="BN95" i="6" s="1"/>
  <c r="AV95" i="6"/>
  <c r="BO95" i="6" s="1"/>
  <c r="AW95" i="6"/>
  <c r="BP95" i="6" s="1"/>
  <c r="AX95" i="6"/>
  <c r="BQ95" i="6" s="1"/>
  <c r="AY95" i="6"/>
  <c r="BR95" i="6" s="1"/>
  <c r="AQ96" i="6"/>
  <c r="BJ96" i="6" s="1"/>
  <c r="AR96" i="6"/>
  <c r="BK96" i="6" s="1"/>
  <c r="AS96" i="6"/>
  <c r="BL96" i="6" s="1"/>
  <c r="AT96" i="6"/>
  <c r="BM96" i="6" s="1"/>
  <c r="AU96" i="6"/>
  <c r="BN96" i="6" s="1"/>
  <c r="AV96" i="6"/>
  <c r="BO96" i="6" s="1"/>
  <c r="AW96" i="6"/>
  <c r="BP96" i="6" s="1"/>
  <c r="AX96" i="6"/>
  <c r="BQ96" i="6" s="1"/>
  <c r="AY96" i="6"/>
  <c r="BR96" i="6" s="1"/>
  <c r="AQ97" i="6"/>
  <c r="BJ97" i="6" s="1"/>
  <c r="AR97" i="6"/>
  <c r="BK97" i="6" s="1"/>
  <c r="AS97" i="6"/>
  <c r="BL97" i="6" s="1"/>
  <c r="AT97" i="6"/>
  <c r="BM97" i="6" s="1"/>
  <c r="AU97" i="6"/>
  <c r="BN97" i="6" s="1"/>
  <c r="AV97" i="6"/>
  <c r="BO97" i="6" s="1"/>
  <c r="AW97" i="6"/>
  <c r="BP97" i="6" s="1"/>
  <c r="AX97" i="6"/>
  <c r="BQ97" i="6" s="1"/>
  <c r="AY97" i="6"/>
  <c r="BR97" i="6" s="1"/>
  <c r="AQ98" i="6"/>
  <c r="BJ98" i="6" s="1"/>
  <c r="AR98" i="6"/>
  <c r="BK98" i="6" s="1"/>
  <c r="AS98" i="6"/>
  <c r="BL98" i="6" s="1"/>
  <c r="AT98" i="6"/>
  <c r="BM98" i="6" s="1"/>
  <c r="AU98" i="6"/>
  <c r="BN98" i="6" s="1"/>
  <c r="AV98" i="6"/>
  <c r="AW98" i="6"/>
  <c r="BP98" i="6" s="1"/>
  <c r="AX98" i="6"/>
  <c r="BQ98" i="6" s="1"/>
  <c r="AY98" i="6"/>
  <c r="BR98" i="6" s="1"/>
  <c r="AQ99" i="6"/>
  <c r="BJ99" i="6" s="1"/>
  <c r="AR99" i="6"/>
  <c r="BK99" i="6" s="1"/>
  <c r="AS99" i="6"/>
  <c r="BL99" i="6" s="1"/>
  <c r="AT99" i="6"/>
  <c r="BM99" i="6" s="1"/>
  <c r="AU99" i="6"/>
  <c r="BN99" i="6" s="1"/>
  <c r="AV99" i="6"/>
  <c r="BO99" i="6" s="1"/>
  <c r="AW99" i="6"/>
  <c r="BP99" i="6" s="1"/>
  <c r="AX99" i="6"/>
  <c r="BQ99" i="6" s="1"/>
  <c r="AY99" i="6"/>
  <c r="BR99" i="6" s="1"/>
  <c r="AQ100" i="6"/>
  <c r="BJ100" i="6" s="1"/>
  <c r="AR100" i="6"/>
  <c r="BK100" i="6" s="1"/>
  <c r="AS100" i="6"/>
  <c r="BL100" i="6" s="1"/>
  <c r="AT100" i="6"/>
  <c r="BM100" i="6" s="1"/>
  <c r="AU100" i="6"/>
  <c r="BN100" i="6" s="1"/>
  <c r="AV100" i="6"/>
  <c r="AW100" i="6"/>
  <c r="BP100" i="6" s="1"/>
  <c r="AX100" i="6"/>
  <c r="BQ100" i="6" s="1"/>
  <c r="AY100" i="6"/>
  <c r="BR100" i="6" s="1"/>
  <c r="AQ101" i="6"/>
  <c r="BJ101" i="6" s="1"/>
  <c r="AR101" i="6"/>
  <c r="BK101" i="6" s="1"/>
  <c r="AS101" i="6"/>
  <c r="BL101" i="6" s="1"/>
  <c r="AT101" i="6"/>
  <c r="BM101" i="6" s="1"/>
  <c r="AU101" i="6"/>
  <c r="BN101" i="6" s="1"/>
  <c r="AV101" i="6"/>
  <c r="BO101" i="6" s="1"/>
  <c r="AW101" i="6"/>
  <c r="BP101" i="6" s="1"/>
  <c r="AX101" i="6"/>
  <c r="BQ101" i="6" s="1"/>
  <c r="AY101" i="6"/>
  <c r="BR101" i="6" s="1"/>
  <c r="AQ102" i="6"/>
  <c r="BJ102" i="6" s="1"/>
  <c r="AR102" i="6"/>
  <c r="BK102" i="6" s="1"/>
  <c r="AS102" i="6"/>
  <c r="BL102" i="6" s="1"/>
  <c r="AT102" i="6"/>
  <c r="BM102" i="6" s="1"/>
  <c r="AU102" i="6"/>
  <c r="BN102" i="6" s="1"/>
  <c r="AV102" i="6"/>
  <c r="BO102" i="6" s="1"/>
  <c r="AW102" i="6"/>
  <c r="BP102" i="6" s="1"/>
  <c r="AX102" i="6"/>
  <c r="BQ102" i="6" s="1"/>
  <c r="AY102" i="6"/>
  <c r="BR102" i="6" s="1"/>
  <c r="AQ103" i="6"/>
  <c r="BJ103" i="6" s="1"/>
  <c r="AR103" i="6"/>
  <c r="BK103" i="6" s="1"/>
  <c r="AS103" i="6"/>
  <c r="BL103" i="6" s="1"/>
  <c r="AT103" i="6"/>
  <c r="BM103" i="6" s="1"/>
  <c r="AU103" i="6"/>
  <c r="BN103" i="6" s="1"/>
  <c r="AV103" i="6"/>
  <c r="BO103" i="6" s="1"/>
  <c r="AW103" i="6"/>
  <c r="BP103" i="6" s="1"/>
  <c r="AX103" i="6"/>
  <c r="BQ103" i="6" s="1"/>
  <c r="AY103" i="6"/>
  <c r="BR103" i="6" s="1"/>
  <c r="AQ104" i="6"/>
  <c r="BJ104" i="6" s="1"/>
  <c r="AR104" i="6"/>
  <c r="BK104" i="6" s="1"/>
  <c r="AS104" i="6"/>
  <c r="BL104" i="6" s="1"/>
  <c r="AT104" i="6"/>
  <c r="BM104" i="6" s="1"/>
  <c r="AU104" i="6"/>
  <c r="BN104" i="6" s="1"/>
  <c r="AV104" i="6"/>
  <c r="BO104" i="6" s="1"/>
  <c r="AW104" i="6"/>
  <c r="BP104" i="6" s="1"/>
  <c r="AX104" i="6"/>
  <c r="BQ104" i="6" s="1"/>
  <c r="AY104" i="6"/>
  <c r="BR104" i="6" s="1"/>
  <c r="AQ105" i="6"/>
  <c r="BJ105" i="6" s="1"/>
  <c r="AR105" i="6"/>
  <c r="BK105" i="6" s="1"/>
  <c r="AS105" i="6"/>
  <c r="BL105" i="6" s="1"/>
  <c r="AT105" i="6"/>
  <c r="BM105" i="6" s="1"/>
  <c r="AU105" i="6"/>
  <c r="BN105" i="6" s="1"/>
  <c r="AV105" i="6"/>
  <c r="BO105" i="6" s="1"/>
  <c r="AW105" i="6"/>
  <c r="BP105" i="6" s="1"/>
  <c r="AX105" i="6"/>
  <c r="BQ105" i="6" s="1"/>
  <c r="AY105" i="6"/>
  <c r="BR105" i="6" s="1"/>
  <c r="AQ106" i="6"/>
  <c r="BJ106" i="6" s="1"/>
  <c r="AR106" i="6"/>
  <c r="BK106" i="6" s="1"/>
  <c r="AS106" i="6"/>
  <c r="BL106" i="6" s="1"/>
  <c r="AT106" i="6"/>
  <c r="BM106" i="6" s="1"/>
  <c r="AU106" i="6"/>
  <c r="BN106" i="6" s="1"/>
  <c r="AV106" i="6"/>
  <c r="AW106" i="6"/>
  <c r="BP106" i="6" s="1"/>
  <c r="AX106" i="6"/>
  <c r="BQ106" i="6" s="1"/>
  <c r="AY106" i="6"/>
  <c r="BR106" i="6" s="1"/>
  <c r="AQ107" i="6"/>
  <c r="BJ107" i="6" s="1"/>
  <c r="AR107" i="6"/>
  <c r="BK107" i="6" s="1"/>
  <c r="AS107" i="6"/>
  <c r="BL107" i="6" s="1"/>
  <c r="AT107" i="6"/>
  <c r="BM107" i="6" s="1"/>
  <c r="AU107" i="6"/>
  <c r="BN107" i="6" s="1"/>
  <c r="AV107" i="6"/>
  <c r="BO107" i="6" s="1"/>
  <c r="AW107" i="6"/>
  <c r="BP107" i="6" s="1"/>
  <c r="AX107" i="6"/>
  <c r="BQ107" i="6" s="1"/>
  <c r="AY107" i="6"/>
  <c r="BR107" i="6" s="1"/>
  <c r="AQ108" i="6"/>
  <c r="BJ108" i="6" s="1"/>
  <c r="AR108" i="6"/>
  <c r="BK108" i="6" s="1"/>
  <c r="AS108" i="6"/>
  <c r="BL108" i="6" s="1"/>
  <c r="AT108" i="6"/>
  <c r="BM108" i="6" s="1"/>
  <c r="AU108" i="6"/>
  <c r="BN108" i="6" s="1"/>
  <c r="AV108" i="6"/>
  <c r="BO108" i="6" s="1"/>
  <c r="AW108" i="6"/>
  <c r="BP108" i="6" s="1"/>
  <c r="AX108" i="6"/>
  <c r="BQ108" i="6" s="1"/>
  <c r="AY108" i="6"/>
  <c r="BR108" i="6" s="1"/>
  <c r="AQ109" i="6"/>
  <c r="BJ109" i="6" s="1"/>
  <c r="AR109" i="6"/>
  <c r="BK109" i="6" s="1"/>
  <c r="AS109" i="6"/>
  <c r="BL109" i="6" s="1"/>
  <c r="AT109" i="6"/>
  <c r="BM109" i="6" s="1"/>
  <c r="AU109" i="6"/>
  <c r="BN109" i="6" s="1"/>
  <c r="AV109" i="6"/>
  <c r="AW109" i="6"/>
  <c r="BP109" i="6" s="1"/>
  <c r="AX109" i="6"/>
  <c r="BQ109" i="6" s="1"/>
  <c r="AY109" i="6"/>
  <c r="BR109" i="6" s="1"/>
  <c r="AQ110" i="6"/>
  <c r="BJ110" i="6" s="1"/>
  <c r="AR110" i="6"/>
  <c r="BK110" i="6" s="1"/>
  <c r="AS110" i="6"/>
  <c r="BL110" i="6" s="1"/>
  <c r="AT110" i="6"/>
  <c r="BM110" i="6" s="1"/>
  <c r="AU110" i="6"/>
  <c r="BN110" i="6" s="1"/>
  <c r="AV110" i="6"/>
  <c r="AW110" i="6"/>
  <c r="BP110" i="6" s="1"/>
  <c r="AX110" i="6"/>
  <c r="BQ110" i="6" s="1"/>
  <c r="AY110" i="6"/>
  <c r="BR110" i="6" s="1"/>
  <c r="AQ111" i="6"/>
  <c r="BJ111" i="6" s="1"/>
  <c r="AR111" i="6"/>
  <c r="BK111" i="6" s="1"/>
  <c r="AS111" i="6"/>
  <c r="BL111" i="6" s="1"/>
  <c r="AT111" i="6"/>
  <c r="BM111" i="6" s="1"/>
  <c r="AU111" i="6"/>
  <c r="BN111" i="6" s="1"/>
  <c r="AV111" i="6"/>
  <c r="BO111" i="6" s="1"/>
  <c r="AW111" i="6"/>
  <c r="BP111" i="6" s="1"/>
  <c r="AX111" i="6"/>
  <c r="BQ111" i="6" s="1"/>
  <c r="AY111" i="6"/>
  <c r="BR111" i="6" s="1"/>
  <c r="AQ112" i="6"/>
  <c r="BJ112" i="6" s="1"/>
  <c r="AR112" i="6"/>
  <c r="BK112" i="6" s="1"/>
  <c r="AS112" i="6"/>
  <c r="BL112" i="6" s="1"/>
  <c r="AT112" i="6"/>
  <c r="BM112" i="6" s="1"/>
  <c r="AU112" i="6"/>
  <c r="BN112" i="6" s="1"/>
  <c r="AV112" i="6"/>
  <c r="BO112" i="6" s="1"/>
  <c r="AW112" i="6"/>
  <c r="BP112" i="6" s="1"/>
  <c r="AX112" i="6"/>
  <c r="BQ112" i="6" s="1"/>
  <c r="AY112" i="6"/>
  <c r="BR112" i="6" s="1"/>
  <c r="AQ113" i="6"/>
  <c r="BJ113" i="6" s="1"/>
  <c r="AR113" i="6"/>
  <c r="BK113" i="6" s="1"/>
  <c r="AS113" i="6"/>
  <c r="BL113" i="6" s="1"/>
  <c r="AT113" i="6"/>
  <c r="BM113" i="6" s="1"/>
  <c r="AU113" i="6"/>
  <c r="BN113" i="6" s="1"/>
  <c r="AV113" i="6"/>
  <c r="BO113" i="6" s="1"/>
  <c r="AW113" i="6"/>
  <c r="BP113" i="6" s="1"/>
  <c r="AX113" i="6"/>
  <c r="BQ113" i="6" s="1"/>
  <c r="AY113" i="6"/>
  <c r="BR113" i="6" s="1"/>
  <c r="AQ114" i="6"/>
  <c r="BJ114" i="6" s="1"/>
  <c r="AR114" i="6"/>
  <c r="BK114" i="6" s="1"/>
  <c r="AS114" i="6"/>
  <c r="BL114" i="6" s="1"/>
  <c r="AT114" i="6"/>
  <c r="BM114" i="6" s="1"/>
  <c r="AU114" i="6"/>
  <c r="BN114" i="6" s="1"/>
  <c r="AV114" i="6"/>
  <c r="AW114" i="6"/>
  <c r="BP114" i="6" s="1"/>
  <c r="AX114" i="6"/>
  <c r="BQ114" i="6" s="1"/>
  <c r="AY114" i="6"/>
  <c r="BR114" i="6" s="1"/>
  <c r="AQ115" i="6"/>
  <c r="BJ115" i="6" s="1"/>
  <c r="AR115" i="6"/>
  <c r="BK115" i="6" s="1"/>
  <c r="AS115" i="6"/>
  <c r="BL115" i="6" s="1"/>
  <c r="AT115" i="6"/>
  <c r="BM115" i="6" s="1"/>
  <c r="AU115" i="6"/>
  <c r="BN115" i="6" s="1"/>
  <c r="AV115" i="6"/>
  <c r="BO115" i="6" s="1"/>
  <c r="AW115" i="6"/>
  <c r="BP115" i="6" s="1"/>
  <c r="AX115" i="6"/>
  <c r="BQ115" i="6" s="1"/>
  <c r="AY115" i="6"/>
  <c r="BR115" i="6" s="1"/>
  <c r="AQ116" i="6"/>
  <c r="BJ116" i="6" s="1"/>
  <c r="AR116" i="6"/>
  <c r="BK116" i="6" s="1"/>
  <c r="AS116" i="6"/>
  <c r="BL116" i="6" s="1"/>
  <c r="AT116" i="6"/>
  <c r="BM116" i="6" s="1"/>
  <c r="AU116" i="6"/>
  <c r="BN116" i="6" s="1"/>
  <c r="AV116" i="6"/>
  <c r="BO116" i="6" s="1"/>
  <c r="AW116" i="6"/>
  <c r="BP116" i="6" s="1"/>
  <c r="AX116" i="6"/>
  <c r="BQ116" i="6" s="1"/>
  <c r="AY116" i="6"/>
  <c r="BR116" i="6" s="1"/>
  <c r="AQ117" i="6"/>
  <c r="BJ117" i="6" s="1"/>
  <c r="AR117" i="6"/>
  <c r="BK117" i="6" s="1"/>
  <c r="AS117" i="6"/>
  <c r="BL117" i="6" s="1"/>
  <c r="AT117" i="6"/>
  <c r="BM117" i="6" s="1"/>
  <c r="AU117" i="6"/>
  <c r="BN117" i="6" s="1"/>
  <c r="AV117" i="6"/>
  <c r="BO117" i="6" s="1"/>
  <c r="AW117" i="6"/>
  <c r="BP117" i="6" s="1"/>
  <c r="AX117" i="6"/>
  <c r="BQ117" i="6" s="1"/>
  <c r="AY117" i="6"/>
  <c r="BR117" i="6" s="1"/>
  <c r="AQ118" i="6"/>
  <c r="BJ118" i="6" s="1"/>
  <c r="AR118" i="6"/>
  <c r="BK118" i="6" s="1"/>
  <c r="AS118" i="6"/>
  <c r="BL118" i="6" s="1"/>
  <c r="AT118" i="6"/>
  <c r="BM118" i="6" s="1"/>
  <c r="AU118" i="6"/>
  <c r="BN118" i="6" s="1"/>
  <c r="AV118" i="6"/>
  <c r="BO118" i="6" s="1"/>
  <c r="AW118" i="6"/>
  <c r="BP118" i="6" s="1"/>
  <c r="AX118" i="6"/>
  <c r="BQ118" i="6" s="1"/>
  <c r="AY118" i="6"/>
  <c r="BR118" i="6" s="1"/>
  <c r="AQ119" i="6"/>
  <c r="BJ119" i="6" s="1"/>
  <c r="AR119" i="6"/>
  <c r="BK119" i="6" s="1"/>
  <c r="AS119" i="6"/>
  <c r="BL119" i="6" s="1"/>
  <c r="AT119" i="6"/>
  <c r="BM119" i="6" s="1"/>
  <c r="AU119" i="6"/>
  <c r="BN119" i="6" s="1"/>
  <c r="AV119" i="6"/>
  <c r="BO119" i="6" s="1"/>
  <c r="AW119" i="6"/>
  <c r="BP119" i="6" s="1"/>
  <c r="AX119" i="6"/>
  <c r="BQ119" i="6" s="1"/>
  <c r="AY119" i="6"/>
  <c r="BR119" i="6" s="1"/>
  <c r="AQ120" i="6"/>
  <c r="BJ120" i="6" s="1"/>
  <c r="AR120" i="6"/>
  <c r="BK120" i="6" s="1"/>
  <c r="AS120" i="6"/>
  <c r="BL120" i="6" s="1"/>
  <c r="AT120" i="6"/>
  <c r="BM120" i="6" s="1"/>
  <c r="AU120" i="6"/>
  <c r="BN120" i="6" s="1"/>
  <c r="AV120" i="6"/>
  <c r="BO120" i="6" s="1"/>
  <c r="AW120" i="6"/>
  <c r="BP120" i="6" s="1"/>
  <c r="AX120" i="6"/>
  <c r="BQ120" i="6" s="1"/>
  <c r="AY120" i="6"/>
  <c r="BR120" i="6" s="1"/>
  <c r="AQ121" i="6"/>
  <c r="BJ121" i="6" s="1"/>
  <c r="AR121" i="6"/>
  <c r="BK121" i="6" s="1"/>
  <c r="AS121" i="6"/>
  <c r="BL121" i="6" s="1"/>
  <c r="AT121" i="6"/>
  <c r="BM121" i="6" s="1"/>
  <c r="AU121" i="6"/>
  <c r="BN121" i="6" s="1"/>
  <c r="AV121" i="6"/>
  <c r="BO121" i="6" s="1"/>
  <c r="AW121" i="6"/>
  <c r="BP121" i="6" s="1"/>
  <c r="AX121" i="6"/>
  <c r="BQ121" i="6" s="1"/>
  <c r="AY121" i="6"/>
  <c r="BR121" i="6" s="1"/>
  <c r="AQ122" i="6"/>
  <c r="BJ122" i="6" s="1"/>
  <c r="AR122" i="6"/>
  <c r="BK122" i="6" s="1"/>
  <c r="AS122" i="6"/>
  <c r="BL122" i="6" s="1"/>
  <c r="AT122" i="6"/>
  <c r="BM122" i="6" s="1"/>
  <c r="AU122" i="6"/>
  <c r="BN122" i="6" s="1"/>
  <c r="AV122" i="6"/>
  <c r="BO122" i="6" s="1"/>
  <c r="AW122" i="6"/>
  <c r="BP122" i="6" s="1"/>
  <c r="AX122" i="6"/>
  <c r="BQ122" i="6" s="1"/>
  <c r="AY122" i="6"/>
  <c r="BR122" i="6" s="1"/>
  <c r="AQ123" i="6"/>
  <c r="BJ123" i="6" s="1"/>
  <c r="AR123" i="6"/>
  <c r="BK123" i="6" s="1"/>
  <c r="AS123" i="6"/>
  <c r="BL123" i="6" s="1"/>
  <c r="AT123" i="6"/>
  <c r="BM123" i="6" s="1"/>
  <c r="AU123" i="6"/>
  <c r="BN123" i="6" s="1"/>
  <c r="AV123" i="6"/>
  <c r="BO123" i="6" s="1"/>
  <c r="AW123" i="6"/>
  <c r="BP123" i="6" s="1"/>
  <c r="AX123" i="6"/>
  <c r="BQ123" i="6" s="1"/>
  <c r="AY123" i="6"/>
  <c r="BR123" i="6" s="1"/>
  <c r="AQ124" i="6"/>
  <c r="BJ124" i="6" s="1"/>
  <c r="AR124" i="6"/>
  <c r="BK124" i="6" s="1"/>
  <c r="AS124" i="6"/>
  <c r="BL124" i="6" s="1"/>
  <c r="AT124" i="6"/>
  <c r="BM124" i="6" s="1"/>
  <c r="AU124" i="6"/>
  <c r="BN124" i="6" s="1"/>
  <c r="AV124" i="6"/>
  <c r="AW124" i="6"/>
  <c r="BP124" i="6" s="1"/>
  <c r="AX124" i="6"/>
  <c r="BQ124" i="6" s="1"/>
  <c r="AY124" i="6"/>
  <c r="BR124" i="6" s="1"/>
  <c r="AQ125" i="6"/>
  <c r="BJ125" i="6" s="1"/>
  <c r="AR125" i="6"/>
  <c r="BK125" i="6" s="1"/>
  <c r="AS125" i="6"/>
  <c r="BL125" i="6" s="1"/>
  <c r="AT125" i="6"/>
  <c r="BM125" i="6" s="1"/>
  <c r="AU125" i="6"/>
  <c r="BN125" i="6" s="1"/>
  <c r="AV125" i="6"/>
  <c r="BO125" i="6" s="1"/>
  <c r="AW125" i="6"/>
  <c r="BP125" i="6" s="1"/>
  <c r="AX125" i="6"/>
  <c r="BQ125" i="6" s="1"/>
  <c r="AY125" i="6"/>
  <c r="BR125" i="6" s="1"/>
  <c r="AQ126" i="6"/>
  <c r="BJ126" i="6" s="1"/>
  <c r="AR126" i="6"/>
  <c r="BK126" i="6" s="1"/>
  <c r="AS126" i="6"/>
  <c r="BL126" i="6" s="1"/>
  <c r="AT126" i="6"/>
  <c r="BM126" i="6" s="1"/>
  <c r="AU126" i="6"/>
  <c r="BN126" i="6" s="1"/>
  <c r="AV126" i="6"/>
  <c r="BO126" i="6" s="1"/>
  <c r="AW126" i="6"/>
  <c r="BP126" i="6" s="1"/>
  <c r="AX126" i="6"/>
  <c r="BQ126" i="6" s="1"/>
  <c r="AY126" i="6"/>
  <c r="BR126" i="6" s="1"/>
  <c r="AQ127" i="6"/>
  <c r="BJ127" i="6" s="1"/>
  <c r="AR127" i="6"/>
  <c r="BK127" i="6" s="1"/>
  <c r="AS127" i="6"/>
  <c r="BL127" i="6" s="1"/>
  <c r="AT127" i="6"/>
  <c r="BM127" i="6" s="1"/>
  <c r="AU127" i="6"/>
  <c r="BN127" i="6" s="1"/>
  <c r="AV127" i="6"/>
  <c r="BO127" i="6" s="1"/>
  <c r="AW127" i="6"/>
  <c r="BP127" i="6" s="1"/>
  <c r="AX127" i="6"/>
  <c r="BQ127" i="6" s="1"/>
  <c r="AY127" i="6"/>
  <c r="BR127" i="6" s="1"/>
  <c r="AQ128" i="6"/>
  <c r="BJ128" i="6" s="1"/>
  <c r="AR128" i="6"/>
  <c r="BK128" i="6" s="1"/>
  <c r="AS128" i="6"/>
  <c r="BL128" i="6" s="1"/>
  <c r="AT128" i="6"/>
  <c r="BM128" i="6" s="1"/>
  <c r="AU128" i="6"/>
  <c r="BN128" i="6" s="1"/>
  <c r="AV128" i="6"/>
  <c r="BO128" i="6" s="1"/>
  <c r="AW128" i="6"/>
  <c r="BP128" i="6" s="1"/>
  <c r="AX128" i="6"/>
  <c r="BQ128" i="6" s="1"/>
  <c r="AY128" i="6"/>
  <c r="BR128" i="6" s="1"/>
  <c r="AQ129" i="6"/>
  <c r="BJ129" i="6" s="1"/>
  <c r="AR129" i="6"/>
  <c r="BK129" i="6" s="1"/>
  <c r="AS129" i="6"/>
  <c r="BL129" i="6" s="1"/>
  <c r="AT129" i="6"/>
  <c r="BM129" i="6" s="1"/>
  <c r="AU129" i="6"/>
  <c r="BN129" i="6" s="1"/>
  <c r="AV129" i="6"/>
  <c r="BO129" i="6" s="1"/>
  <c r="AW129" i="6"/>
  <c r="BP129" i="6" s="1"/>
  <c r="AX129" i="6"/>
  <c r="BQ129" i="6" s="1"/>
  <c r="AY129" i="6"/>
  <c r="BR129" i="6" s="1"/>
  <c r="AQ130" i="6"/>
  <c r="BJ130" i="6" s="1"/>
  <c r="AR130" i="6"/>
  <c r="BK130" i="6" s="1"/>
  <c r="AS130" i="6"/>
  <c r="BL130" i="6" s="1"/>
  <c r="AT130" i="6"/>
  <c r="BM130" i="6" s="1"/>
  <c r="AU130" i="6"/>
  <c r="BN130" i="6" s="1"/>
  <c r="AV130" i="6"/>
  <c r="BO130" i="6" s="1"/>
  <c r="AW130" i="6"/>
  <c r="BP130" i="6" s="1"/>
  <c r="AX130" i="6"/>
  <c r="BQ130" i="6" s="1"/>
  <c r="AY130" i="6"/>
  <c r="BR130" i="6" s="1"/>
  <c r="AQ131" i="6"/>
  <c r="BJ131" i="6" s="1"/>
  <c r="AR131" i="6"/>
  <c r="BK131" i="6" s="1"/>
  <c r="AS131" i="6"/>
  <c r="BL131" i="6" s="1"/>
  <c r="AT131" i="6"/>
  <c r="BM131" i="6" s="1"/>
  <c r="AU131" i="6"/>
  <c r="BN131" i="6" s="1"/>
  <c r="AV131" i="6"/>
  <c r="BO131" i="6" s="1"/>
  <c r="AW131" i="6"/>
  <c r="BP131" i="6" s="1"/>
  <c r="AX131" i="6"/>
  <c r="BQ131" i="6" s="1"/>
  <c r="AY131" i="6"/>
  <c r="BR131" i="6" s="1"/>
  <c r="AQ132" i="6"/>
  <c r="BJ132" i="6" s="1"/>
  <c r="AR132" i="6"/>
  <c r="BK132" i="6" s="1"/>
  <c r="AS132" i="6"/>
  <c r="BL132" i="6" s="1"/>
  <c r="AT132" i="6"/>
  <c r="BM132" i="6" s="1"/>
  <c r="AU132" i="6"/>
  <c r="BN132" i="6" s="1"/>
  <c r="AV132" i="6"/>
  <c r="BO132" i="6" s="1"/>
  <c r="AW132" i="6"/>
  <c r="BP132" i="6" s="1"/>
  <c r="AX132" i="6"/>
  <c r="BQ132" i="6" s="1"/>
  <c r="AY132" i="6"/>
  <c r="BR132" i="6" s="1"/>
  <c r="AQ133" i="6"/>
  <c r="BJ133" i="6" s="1"/>
  <c r="AR133" i="6"/>
  <c r="BK133" i="6" s="1"/>
  <c r="AS133" i="6"/>
  <c r="BL133" i="6" s="1"/>
  <c r="AT133" i="6"/>
  <c r="BM133" i="6" s="1"/>
  <c r="AU133" i="6"/>
  <c r="BN133" i="6" s="1"/>
  <c r="AV133" i="6"/>
  <c r="BO133" i="6" s="1"/>
  <c r="AW133" i="6"/>
  <c r="BP133" i="6" s="1"/>
  <c r="AX133" i="6"/>
  <c r="BQ133" i="6" s="1"/>
  <c r="AY133" i="6"/>
  <c r="BR133" i="6" s="1"/>
  <c r="AQ134" i="6"/>
  <c r="BJ134" i="6" s="1"/>
  <c r="AR134" i="6"/>
  <c r="BK134" i="6" s="1"/>
  <c r="AS134" i="6"/>
  <c r="BL134" i="6" s="1"/>
  <c r="AT134" i="6"/>
  <c r="BM134" i="6" s="1"/>
  <c r="AU134" i="6"/>
  <c r="BN134" i="6" s="1"/>
  <c r="AV134" i="6"/>
  <c r="BO134" i="6" s="1"/>
  <c r="AW134" i="6"/>
  <c r="BP134" i="6" s="1"/>
  <c r="AX134" i="6"/>
  <c r="BQ134" i="6" s="1"/>
  <c r="AY134" i="6"/>
  <c r="BR134" i="6" s="1"/>
  <c r="AQ135" i="6"/>
  <c r="BJ135" i="6" s="1"/>
  <c r="AR135" i="6"/>
  <c r="BK135" i="6" s="1"/>
  <c r="AS135" i="6"/>
  <c r="BL135" i="6" s="1"/>
  <c r="AT135" i="6"/>
  <c r="BM135" i="6" s="1"/>
  <c r="AU135" i="6"/>
  <c r="BN135" i="6" s="1"/>
  <c r="AV135" i="6"/>
  <c r="BO135" i="6" s="1"/>
  <c r="AW135" i="6"/>
  <c r="BP135" i="6" s="1"/>
  <c r="AX135" i="6"/>
  <c r="BQ135" i="6" s="1"/>
  <c r="AY135" i="6"/>
  <c r="BR135" i="6" s="1"/>
  <c r="AQ136" i="6"/>
  <c r="BJ136" i="6" s="1"/>
  <c r="AR136" i="6"/>
  <c r="BK136" i="6" s="1"/>
  <c r="AS136" i="6"/>
  <c r="BL136" i="6" s="1"/>
  <c r="AT136" i="6"/>
  <c r="BM136" i="6" s="1"/>
  <c r="AU136" i="6"/>
  <c r="BN136" i="6" s="1"/>
  <c r="AV136" i="6"/>
  <c r="BO136" i="6" s="1"/>
  <c r="AW136" i="6"/>
  <c r="BP136" i="6" s="1"/>
  <c r="AX136" i="6"/>
  <c r="BQ136" i="6" s="1"/>
  <c r="AY136" i="6"/>
  <c r="BR136" i="6" s="1"/>
  <c r="AQ137" i="6"/>
  <c r="BJ137" i="6" s="1"/>
  <c r="AR137" i="6"/>
  <c r="BK137" i="6" s="1"/>
  <c r="AS137" i="6"/>
  <c r="BL137" i="6" s="1"/>
  <c r="AT137" i="6"/>
  <c r="BM137" i="6" s="1"/>
  <c r="AU137" i="6"/>
  <c r="BN137" i="6" s="1"/>
  <c r="AV137" i="6"/>
  <c r="BO137" i="6" s="1"/>
  <c r="AW137" i="6"/>
  <c r="BP137" i="6" s="1"/>
  <c r="AX137" i="6"/>
  <c r="BQ137" i="6" s="1"/>
  <c r="AY137" i="6"/>
  <c r="BR137" i="6" s="1"/>
  <c r="AQ138" i="6"/>
  <c r="BJ138" i="6" s="1"/>
  <c r="AR138" i="6"/>
  <c r="BK138" i="6" s="1"/>
  <c r="AS138" i="6"/>
  <c r="BL138" i="6" s="1"/>
  <c r="AT138" i="6"/>
  <c r="BM138" i="6" s="1"/>
  <c r="AU138" i="6"/>
  <c r="BN138" i="6" s="1"/>
  <c r="AV138" i="6"/>
  <c r="AW138" i="6"/>
  <c r="BP138" i="6" s="1"/>
  <c r="AX138" i="6"/>
  <c r="BQ138" i="6" s="1"/>
  <c r="AY138" i="6"/>
  <c r="BR138" i="6" s="1"/>
  <c r="AQ139" i="6"/>
  <c r="BJ139" i="6" s="1"/>
  <c r="AR139" i="6"/>
  <c r="BK139" i="6" s="1"/>
  <c r="AS139" i="6"/>
  <c r="BL139" i="6" s="1"/>
  <c r="AT139" i="6"/>
  <c r="BM139" i="6" s="1"/>
  <c r="AU139" i="6"/>
  <c r="BN139" i="6" s="1"/>
  <c r="AV139" i="6"/>
  <c r="BO139" i="6" s="1"/>
  <c r="AW139" i="6"/>
  <c r="BP139" i="6" s="1"/>
  <c r="AX139" i="6"/>
  <c r="BQ139" i="6" s="1"/>
  <c r="AY139" i="6"/>
  <c r="BR139" i="6" s="1"/>
  <c r="AQ140" i="6"/>
  <c r="BJ140" i="6" s="1"/>
  <c r="AR140" i="6"/>
  <c r="BK140" i="6" s="1"/>
  <c r="AS140" i="6"/>
  <c r="BL140" i="6" s="1"/>
  <c r="AT140" i="6"/>
  <c r="BM140" i="6" s="1"/>
  <c r="AU140" i="6"/>
  <c r="BN140" i="6" s="1"/>
  <c r="AV140" i="6"/>
  <c r="BO140" i="6" s="1"/>
  <c r="AW140" i="6"/>
  <c r="BP140" i="6" s="1"/>
  <c r="AX140" i="6"/>
  <c r="BQ140" i="6" s="1"/>
  <c r="AY140" i="6"/>
  <c r="BR140" i="6" s="1"/>
  <c r="AQ141" i="6"/>
  <c r="BJ141" i="6" s="1"/>
  <c r="AR141" i="6"/>
  <c r="BK141" i="6" s="1"/>
  <c r="AS141" i="6"/>
  <c r="BL141" i="6" s="1"/>
  <c r="AT141" i="6"/>
  <c r="BM141" i="6" s="1"/>
  <c r="AU141" i="6"/>
  <c r="BN141" i="6" s="1"/>
  <c r="AV141" i="6"/>
  <c r="AW141" i="6"/>
  <c r="BP141" i="6" s="1"/>
  <c r="AX141" i="6"/>
  <c r="BQ141" i="6" s="1"/>
  <c r="AY141" i="6"/>
  <c r="BR141" i="6" s="1"/>
  <c r="AQ142" i="6"/>
  <c r="BJ142" i="6" s="1"/>
  <c r="AR142" i="6"/>
  <c r="BK142" i="6" s="1"/>
  <c r="AS142" i="6"/>
  <c r="BL142" i="6" s="1"/>
  <c r="AT142" i="6"/>
  <c r="BM142" i="6" s="1"/>
  <c r="AU142" i="6"/>
  <c r="BN142" i="6" s="1"/>
  <c r="AV142" i="6"/>
  <c r="BO142" i="6" s="1"/>
  <c r="AW142" i="6"/>
  <c r="BP142" i="6" s="1"/>
  <c r="AX142" i="6"/>
  <c r="BQ142" i="6" s="1"/>
  <c r="AY142" i="6"/>
  <c r="BR142" i="6" s="1"/>
  <c r="AQ143" i="6"/>
  <c r="BJ143" i="6" s="1"/>
  <c r="AR143" i="6"/>
  <c r="BK143" i="6" s="1"/>
  <c r="AS143" i="6"/>
  <c r="BL143" i="6" s="1"/>
  <c r="AT143" i="6"/>
  <c r="BM143" i="6" s="1"/>
  <c r="AU143" i="6"/>
  <c r="BN143" i="6" s="1"/>
  <c r="AV143" i="6"/>
  <c r="AW143" i="6"/>
  <c r="BP143" i="6" s="1"/>
  <c r="AX143" i="6"/>
  <c r="BQ143" i="6" s="1"/>
  <c r="AY143" i="6"/>
  <c r="BR143" i="6" s="1"/>
  <c r="AG4" i="6"/>
  <c r="AP11" i="6"/>
  <c r="AP19" i="6"/>
  <c r="AP23" i="6"/>
  <c r="AP129" i="6"/>
  <c r="AP133" i="6"/>
  <c r="X4" i="6"/>
  <c r="Y4" i="6"/>
  <c r="Z4" i="6"/>
  <c r="AA4" i="6"/>
  <c r="AB4" i="6"/>
  <c r="AC4" i="6"/>
  <c r="AD4" i="6"/>
  <c r="AE4" i="6"/>
  <c r="AF4" i="6"/>
  <c r="X5" i="6"/>
  <c r="Y5" i="6"/>
  <c r="Z5" i="6"/>
  <c r="AA5" i="6"/>
  <c r="AB5" i="6"/>
  <c r="AC5" i="6"/>
  <c r="AD5" i="6"/>
  <c r="AE5" i="6"/>
  <c r="AF5" i="6"/>
  <c r="X6" i="6"/>
  <c r="Y6" i="6"/>
  <c r="Z6" i="6"/>
  <c r="AA6" i="6"/>
  <c r="AB6" i="6"/>
  <c r="AC6" i="6"/>
  <c r="AD6" i="6"/>
  <c r="AE6" i="6"/>
  <c r="AF6" i="6"/>
  <c r="X7" i="6"/>
  <c r="Y7" i="6"/>
  <c r="Z7" i="6"/>
  <c r="AA7" i="6"/>
  <c r="AB7" i="6"/>
  <c r="AC7" i="6"/>
  <c r="AD7" i="6"/>
  <c r="AE7" i="6"/>
  <c r="AF7" i="6"/>
  <c r="X8" i="6"/>
  <c r="Y8" i="6"/>
  <c r="Z8" i="6"/>
  <c r="AA8" i="6"/>
  <c r="AB8" i="6"/>
  <c r="AC8" i="6"/>
  <c r="AD8" i="6"/>
  <c r="AE8" i="6"/>
  <c r="AF8" i="6"/>
  <c r="X9" i="6"/>
  <c r="Y9" i="6"/>
  <c r="Z9" i="6"/>
  <c r="AA9" i="6"/>
  <c r="AB9" i="6"/>
  <c r="AC9" i="6"/>
  <c r="AD9" i="6"/>
  <c r="AE9" i="6"/>
  <c r="AF9" i="6"/>
  <c r="X10" i="6"/>
  <c r="Y10" i="6"/>
  <c r="Z10" i="6"/>
  <c r="AA10" i="6"/>
  <c r="AB10" i="6"/>
  <c r="AC10" i="6"/>
  <c r="AD10" i="6"/>
  <c r="AE10" i="6"/>
  <c r="AF10" i="6"/>
  <c r="X11" i="6"/>
  <c r="Y11" i="6"/>
  <c r="Z11" i="6"/>
  <c r="AA11" i="6"/>
  <c r="AB11" i="6"/>
  <c r="AC11" i="6"/>
  <c r="AD11" i="6"/>
  <c r="AE11" i="6"/>
  <c r="AF11" i="6"/>
  <c r="X12" i="6"/>
  <c r="Y12" i="6"/>
  <c r="Z12" i="6"/>
  <c r="AA12" i="6"/>
  <c r="AB12" i="6"/>
  <c r="AC12" i="6"/>
  <c r="AD12" i="6"/>
  <c r="AE12" i="6"/>
  <c r="AF12" i="6"/>
  <c r="X13" i="6"/>
  <c r="Y13" i="6"/>
  <c r="Z13" i="6"/>
  <c r="AA13" i="6"/>
  <c r="AB13" i="6"/>
  <c r="AC13" i="6"/>
  <c r="AD13" i="6"/>
  <c r="AE13" i="6"/>
  <c r="AF13" i="6"/>
  <c r="X14" i="6"/>
  <c r="Y14" i="6"/>
  <c r="Z14" i="6"/>
  <c r="AA14" i="6"/>
  <c r="AB14" i="6"/>
  <c r="AC14" i="6"/>
  <c r="AD14" i="6"/>
  <c r="AE14" i="6"/>
  <c r="AF14" i="6"/>
  <c r="X15" i="6"/>
  <c r="Y15" i="6"/>
  <c r="Z15" i="6"/>
  <c r="AA15" i="6"/>
  <c r="AB15" i="6"/>
  <c r="AC15" i="6"/>
  <c r="AD15" i="6"/>
  <c r="AE15" i="6"/>
  <c r="AF15" i="6"/>
  <c r="X16" i="6"/>
  <c r="Y16" i="6"/>
  <c r="Z16" i="6"/>
  <c r="AA16" i="6"/>
  <c r="AB16" i="6"/>
  <c r="AC16" i="6"/>
  <c r="AD16" i="6"/>
  <c r="AE16" i="6"/>
  <c r="AF16" i="6"/>
  <c r="X17" i="6"/>
  <c r="Y17" i="6"/>
  <c r="Z17" i="6"/>
  <c r="AA17" i="6"/>
  <c r="AB17" i="6"/>
  <c r="AC17" i="6"/>
  <c r="AD17" i="6"/>
  <c r="AE17" i="6"/>
  <c r="AF17" i="6"/>
  <c r="X18" i="6"/>
  <c r="Y18" i="6"/>
  <c r="Z18" i="6"/>
  <c r="AA18" i="6"/>
  <c r="AB18" i="6"/>
  <c r="AC18" i="6"/>
  <c r="AD18" i="6"/>
  <c r="AE18" i="6"/>
  <c r="AF18" i="6"/>
  <c r="X19" i="6"/>
  <c r="Y19" i="6"/>
  <c r="Z19" i="6"/>
  <c r="AA19" i="6"/>
  <c r="AB19" i="6"/>
  <c r="AC19" i="6"/>
  <c r="AD19" i="6"/>
  <c r="AE19" i="6"/>
  <c r="AF19" i="6"/>
  <c r="X20" i="6"/>
  <c r="Y20" i="6"/>
  <c r="Z20" i="6"/>
  <c r="AA20" i="6"/>
  <c r="AB20" i="6"/>
  <c r="AC20" i="6"/>
  <c r="AD20" i="6"/>
  <c r="AE20" i="6"/>
  <c r="AF20" i="6"/>
  <c r="X21" i="6"/>
  <c r="Y21" i="6"/>
  <c r="Z21" i="6"/>
  <c r="AA21" i="6"/>
  <c r="AB21" i="6"/>
  <c r="AC21" i="6"/>
  <c r="AD21" i="6"/>
  <c r="AE21" i="6"/>
  <c r="AF21" i="6"/>
  <c r="X22" i="6"/>
  <c r="Y22" i="6"/>
  <c r="Z22" i="6"/>
  <c r="AA22" i="6"/>
  <c r="AB22" i="6"/>
  <c r="AC22" i="6"/>
  <c r="AD22" i="6"/>
  <c r="AE22" i="6"/>
  <c r="AF22" i="6"/>
  <c r="X23" i="6"/>
  <c r="Y23" i="6"/>
  <c r="Z23" i="6"/>
  <c r="AA23" i="6"/>
  <c r="AB23" i="6"/>
  <c r="AC23" i="6"/>
  <c r="AD23" i="6"/>
  <c r="AE23" i="6"/>
  <c r="AF23" i="6"/>
  <c r="X24" i="6"/>
  <c r="Y24" i="6"/>
  <c r="Z24" i="6"/>
  <c r="AA24" i="6"/>
  <c r="AB24" i="6"/>
  <c r="AC24" i="6"/>
  <c r="AD24" i="6"/>
  <c r="AE24" i="6"/>
  <c r="AF24" i="6"/>
  <c r="X25" i="6"/>
  <c r="Y25" i="6"/>
  <c r="Z25" i="6"/>
  <c r="AA25" i="6"/>
  <c r="AB25" i="6"/>
  <c r="AC25" i="6"/>
  <c r="AD25" i="6"/>
  <c r="AE25" i="6"/>
  <c r="AF25" i="6"/>
  <c r="X26" i="6"/>
  <c r="Y26" i="6"/>
  <c r="Z26" i="6"/>
  <c r="AA26" i="6"/>
  <c r="AB26" i="6"/>
  <c r="AC26" i="6"/>
  <c r="AD26" i="6"/>
  <c r="AE26" i="6"/>
  <c r="AF26" i="6"/>
  <c r="X27" i="6"/>
  <c r="Y27" i="6"/>
  <c r="Z27" i="6"/>
  <c r="AA27" i="6"/>
  <c r="AB27" i="6"/>
  <c r="AC27" i="6"/>
  <c r="AD27" i="6"/>
  <c r="AE27" i="6"/>
  <c r="AF27" i="6"/>
  <c r="X28" i="6"/>
  <c r="Y28" i="6"/>
  <c r="Z28" i="6"/>
  <c r="AA28" i="6"/>
  <c r="AB28" i="6"/>
  <c r="AC28" i="6"/>
  <c r="AD28" i="6"/>
  <c r="AE28" i="6"/>
  <c r="AF28" i="6"/>
  <c r="X29" i="6"/>
  <c r="Y29" i="6"/>
  <c r="Z29" i="6"/>
  <c r="AA29" i="6"/>
  <c r="AB29" i="6"/>
  <c r="AC29" i="6"/>
  <c r="AD29" i="6"/>
  <c r="AE29" i="6"/>
  <c r="AF29" i="6"/>
  <c r="X30" i="6"/>
  <c r="Y30" i="6"/>
  <c r="Z30" i="6"/>
  <c r="AA30" i="6"/>
  <c r="AB30" i="6"/>
  <c r="AC30" i="6"/>
  <c r="AD30" i="6"/>
  <c r="AE30" i="6"/>
  <c r="AF30" i="6"/>
  <c r="X31" i="6"/>
  <c r="Y31" i="6"/>
  <c r="Z31" i="6"/>
  <c r="AA31" i="6"/>
  <c r="AB31" i="6"/>
  <c r="AC31" i="6"/>
  <c r="AD31" i="6"/>
  <c r="AE31" i="6"/>
  <c r="AF31" i="6"/>
  <c r="X32" i="6"/>
  <c r="Y32" i="6"/>
  <c r="Z32" i="6"/>
  <c r="AA32" i="6"/>
  <c r="AB32" i="6"/>
  <c r="AC32" i="6"/>
  <c r="AD32" i="6"/>
  <c r="AE32" i="6"/>
  <c r="AF32" i="6"/>
  <c r="X33" i="6"/>
  <c r="Y33" i="6"/>
  <c r="Z33" i="6"/>
  <c r="AA33" i="6"/>
  <c r="AB33" i="6"/>
  <c r="AC33" i="6"/>
  <c r="AD33" i="6"/>
  <c r="AE33" i="6"/>
  <c r="AF33" i="6"/>
  <c r="X34" i="6"/>
  <c r="Y34" i="6"/>
  <c r="Z34" i="6"/>
  <c r="AA34" i="6"/>
  <c r="AB34" i="6"/>
  <c r="AC34" i="6"/>
  <c r="AD34" i="6"/>
  <c r="AE34" i="6"/>
  <c r="AF34" i="6"/>
  <c r="X35" i="6"/>
  <c r="Y35" i="6"/>
  <c r="Z35" i="6"/>
  <c r="AA35" i="6"/>
  <c r="AB35" i="6"/>
  <c r="AC35" i="6"/>
  <c r="AD35" i="6"/>
  <c r="AE35" i="6"/>
  <c r="AF35" i="6"/>
  <c r="X36" i="6"/>
  <c r="Y36" i="6"/>
  <c r="Z36" i="6"/>
  <c r="AA36" i="6"/>
  <c r="AB36" i="6"/>
  <c r="AC36" i="6"/>
  <c r="AD36" i="6"/>
  <c r="AE36" i="6"/>
  <c r="AF36" i="6"/>
  <c r="X37" i="6"/>
  <c r="Y37" i="6"/>
  <c r="Z37" i="6"/>
  <c r="AA37" i="6"/>
  <c r="AB37" i="6"/>
  <c r="AC37" i="6"/>
  <c r="AD37" i="6"/>
  <c r="AE37" i="6"/>
  <c r="AF37" i="6"/>
  <c r="X38" i="6"/>
  <c r="Y38" i="6"/>
  <c r="Z38" i="6"/>
  <c r="AA38" i="6"/>
  <c r="AB38" i="6"/>
  <c r="AC38" i="6"/>
  <c r="AD38" i="6"/>
  <c r="AE38" i="6"/>
  <c r="AF38" i="6"/>
  <c r="X39" i="6"/>
  <c r="Y39" i="6"/>
  <c r="Z39" i="6"/>
  <c r="AA39" i="6"/>
  <c r="AB39" i="6"/>
  <c r="AC39" i="6"/>
  <c r="AD39" i="6"/>
  <c r="AE39" i="6"/>
  <c r="AF39" i="6"/>
  <c r="X40" i="6"/>
  <c r="Y40" i="6"/>
  <c r="Z40" i="6"/>
  <c r="AA40" i="6"/>
  <c r="AB40" i="6"/>
  <c r="AC40" i="6"/>
  <c r="AD40" i="6"/>
  <c r="AE40" i="6"/>
  <c r="AF40" i="6"/>
  <c r="X41" i="6"/>
  <c r="Y41" i="6"/>
  <c r="Z41" i="6"/>
  <c r="AA41" i="6"/>
  <c r="AB41" i="6"/>
  <c r="AC41" i="6"/>
  <c r="AD41" i="6"/>
  <c r="AE41" i="6"/>
  <c r="AF41" i="6"/>
  <c r="X42" i="6"/>
  <c r="Y42" i="6"/>
  <c r="Z42" i="6"/>
  <c r="AA42" i="6"/>
  <c r="AB42" i="6"/>
  <c r="AC42" i="6"/>
  <c r="AD42" i="6"/>
  <c r="AE42" i="6"/>
  <c r="AF42" i="6"/>
  <c r="X43" i="6"/>
  <c r="Y43" i="6"/>
  <c r="Z43" i="6"/>
  <c r="AA43" i="6"/>
  <c r="AB43" i="6"/>
  <c r="AC43" i="6"/>
  <c r="AD43" i="6"/>
  <c r="AE43" i="6"/>
  <c r="AF43" i="6"/>
  <c r="X44" i="6"/>
  <c r="Y44" i="6"/>
  <c r="Z44" i="6"/>
  <c r="AA44" i="6"/>
  <c r="AB44" i="6"/>
  <c r="AC44" i="6"/>
  <c r="AD44" i="6"/>
  <c r="AE44" i="6"/>
  <c r="AF44" i="6"/>
  <c r="X45" i="6"/>
  <c r="Y45" i="6"/>
  <c r="Z45" i="6"/>
  <c r="AA45" i="6"/>
  <c r="AB45" i="6"/>
  <c r="AC45" i="6"/>
  <c r="AD45" i="6"/>
  <c r="AE45" i="6"/>
  <c r="AF45" i="6"/>
  <c r="X46" i="6"/>
  <c r="Y46" i="6"/>
  <c r="Z46" i="6"/>
  <c r="AA46" i="6"/>
  <c r="AB46" i="6"/>
  <c r="AC46" i="6"/>
  <c r="AD46" i="6"/>
  <c r="AE46" i="6"/>
  <c r="AF46" i="6"/>
  <c r="X47" i="6"/>
  <c r="Y47" i="6"/>
  <c r="Z47" i="6"/>
  <c r="AA47" i="6"/>
  <c r="AB47" i="6"/>
  <c r="AC47" i="6"/>
  <c r="AD47" i="6"/>
  <c r="AE47" i="6"/>
  <c r="AF47" i="6"/>
  <c r="X48" i="6"/>
  <c r="Y48" i="6"/>
  <c r="Z48" i="6"/>
  <c r="AA48" i="6"/>
  <c r="AB48" i="6"/>
  <c r="AC48" i="6"/>
  <c r="AD48" i="6"/>
  <c r="AE48" i="6"/>
  <c r="AF48" i="6"/>
  <c r="X49" i="6"/>
  <c r="Y49" i="6"/>
  <c r="Z49" i="6"/>
  <c r="AA49" i="6"/>
  <c r="AB49" i="6"/>
  <c r="AC49" i="6"/>
  <c r="AD49" i="6"/>
  <c r="AE49" i="6"/>
  <c r="AF49" i="6"/>
  <c r="X50" i="6"/>
  <c r="Y50" i="6"/>
  <c r="Z50" i="6"/>
  <c r="AA50" i="6"/>
  <c r="AB50" i="6"/>
  <c r="AC50" i="6"/>
  <c r="AD50" i="6"/>
  <c r="AE50" i="6"/>
  <c r="AF50" i="6"/>
  <c r="X51" i="6"/>
  <c r="Y51" i="6"/>
  <c r="Z51" i="6"/>
  <c r="AA51" i="6"/>
  <c r="AB51" i="6"/>
  <c r="AC51" i="6"/>
  <c r="AD51" i="6"/>
  <c r="AE51" i="6"/>
  <c r="AF51" i="6"/>
  <c r="X52" i="6"/>
  <c r="Y52" i="6"/>
  <c r="Z52" i="6"/>
  <c r="AA52" i="6"/>
  <c r="AB52" i="6"/>
  <c r="AC52" i="6"/>
  <c r="AD52" i="6"/>
  <c r="AE52" i="6"/>
  <c r="AF52" i="6"/>
  <c r="X53" i="6"/>
  <c r="Y53" i="6"/>
  <c r="Z53" i="6"/>
  <c r="AA53" i="6"/>
  <c r="AB53" i="6"/>
  <c r="AC53" i="6"/>
  <c r="AD53" i="6"/>
  <c r="AE53" i="6"/>
  <c r="AF53" i="6"/>
  <c r="X54" i="6"/>
  <c r="Y54" i="6"/>
  <c r="Z54" i="6"/>
  <c r="AA54" i="6"/>
  <c r="AB54" i="6"/>
  <c r="AC54" i="6"/>
  <c r="AD54" i="6"/>
  <c r="AE54" i="6"/>
  <c r="AF54" i="6"/>
  <c r="X55" i="6"/>
  <c r="Y55" i="6"/>
  <c r="Z55" i="6"/>
  <c r="AA55" i="6"/>
  <c r="AB55" i="6"/>
  <c r="AC55" i="6"/>
  <c r="AD55" i="6"/>
  <c r="AE55" i="6"/>
  <c r="AF55" i="6"/>
  <c r="X56" i="6"/>
  <c r="Y56" i="6"/>
  <c r="Z56" i="6"/>
  <c r="AA56" i="6"/>
  <c r="AB56" i="6"/>
  <c r="AC56" i="6"/>
  <c r="AD56" i="6"/>
  <c r="AE56" i="6"/>
  <c r="AF56" i="6"/>
  <c r="X57" i="6"/>
  <c r="Y57" i="6"/>
  <c r="Z57" i="6"/>
  <c r="AA57" i="6"/>
  <c r="AB57" i="6"/>
  <c r="AC57" i="6"/>
  <c r="AD57" i="6"/>
  <c r="AE57" i="6"/>
  <c r="AF57" i="6"/>
  <c r="X58" i="6"/>
  <c r="Y58" i="6"/>
  <c r="Z58" i="6"/>
  <c r="AA58" i="6"/>
  <c r="AB58" i="6"/>
  <c r="AC58" i="6"/>
  <c r="AD58" i="6"/>
  <c r="AE58" i="6"/>
  <c r="AF58" i="6"/>
  <c r="X59" i="6"/>
  <c r="Y59" i="6"/>
  <c r="Z59" i="6"/>
  <c r="AA59" i="6"/>
  <c r="AB59" i="6"/>
  <c r="AC59" i="6"/>
  <c r="AD59" i="6"/>
  <c r="AE59" i="6"/>
  <c r="AF59" i="6"/>
  <c r="X60" i="6"/>
  <c r="Y60" i="6"/>
  <c r="Z60" i="6"/>
  <c r="AA60" i="6"/>
  <c r="AB60" i="6"/>
  <c r="AC60" i="6"/>
  <c r="AD60" i="6"/>
  <c r="AE60" i="6"/>
  <c r="AF60" i="6"/>
  <c r="X61" i="6"/>
  <c r="Y61" i="6"/>
  <c r="Z61" i="6"/>
  <c r="AA61" i="6"/>
  <c r="AB61" i="6"/>
  <c r="AC61" i="6"/>
  <c r="AD61" i="6"/>
  <c r="AE61" i="6"/>
  <c r="AF61" i="6"/>
  <c r="X62" i="6"/>
  <c r="Y62" i="6"/>
  <c r="Z62" i="6"/>
  <c r="AA62" i="6"/>
  <c r="AB62" i="6"/>
  <c r="AC62" i="6"/>
  <c r="AD62" i="6"/>
  <c r="AE62" i="6"/>
  <c r="AF62" i="6"/>
  <c r="X63" i="6"/>
  <c r="Y63" i="6"/>
  <c r="Z63" i="6"/>
  <c r="AA63" i="6"/>
  <c r="AB63" i="6"/>
  <c r="AC63" i="6"/>
  <c r="AD63" i="6"/>
  <c r="AE63" i="6"/>
  <c r="AF63" i="6"/>
  <c r="X64" i="6"/>
  <c r="Y64" i="6"/>
  <c r="Z64" i="6"/>
  <c r="AA64" i="6"/>
  <c r="AB64" i="6"/>
  <c r="AC64" i="6"/>
  <c r="AD64" i="6"/>
  <c r="AE64" i="6"/>
  <c r="AF64" i="6"/>
  <c r="X65" i="6"/>
  <c r="Y65" i="6"/>
  <c r="Z65" i="6"/>
  <c r="AA65" i="6"/>
  <c r="AB65" i="6"/>
  <c r="AC65" i="6"/>
  <c r="AD65" i="6"/>
  <c r="AE65" i="6"/>
  <c r="AF65" i="6"/>
  <c r="X66" i="6"/>
  <c r="Y66" i="6"/>
  <c r="Z66" i="6"/>
  <c r="AA66" i="6"/>
  <c r="AB66" i="6"/>
  <c r="AC66" i="6"/>
  <c r="AD66" i="6"/>
  <c r="AE66" i="6"/>
  <c r="AF66" i="6"/>
  <c r="X67" i="6"/>
  <c r="Y67" i="6"/>
  <c r="Z67" i="6"/>
  <c r="AA67" i="6"/>
  <c r="AB67" i="6"/>
  <c r="AC67" i="6"/>
  <c r="AD67" i="6"/>
  <c r="AE67" i="6"/>
  <c r="AF67" i="6"/>
  <c r="X68" i="6"/>
  <c r="Y68" i="6"/>
  <c r="Z68" i="6"/>
  <c r="AA68" i="6"/>
  <c r="AB68" i="6"/>
  <c r="AC68" i="6"/>
  <c r="AD68" i="6"/>
  <c r="AE68" i="6"/>
  <c r="AF68" i="6"/>
  <c r="X69" i="6"/>
  <c r="Y69" i="6"/>
  <c r="Z69" i="6"/>
  <c r="AA69" i="6"/>
  <c r="AB69" i="6"/>
  <c r="AC69" i="6"/>
  <c r="AD69" i="6"/>
  <c r="AE69" i="6"/>
  <c r="AF69" i="6"/>
  <c r="X70" i="6"/>
  <c r="Y70" i="6"/>
  <c r="Z70" i="6"/>
  <c r="AA70" i="6"/>
  <c r="AB70" i="6"/>
  <c r="AC70" i="6"/>
  <c r="AD70" i="6"/>
  <c r="AE70" i="6"/>
  <c r="AF70" i="6"/>
  <c r="X71" i="6"/>
  <c r="Y71" i="6"/>
  <c r="Z71" i="6"/>
  <c r="AA71" i="6"/>
  <c r="AB71" i="6"/>
  <c r="AC71" i="6"/>
  <c r="AD71" i="6"/>
  <c r="AE71" i="6"/>
  <c r="AF71" i="6"/>
  <c r="X72" i="6"/>
  <c r="Y72" i="6"/>
  <c r="Z72" i="6"/>
  <c r="AA72" i="6"/>
  <c r="AB72" i="6"/>
  <c r="AC72" i="6"/>
  <c r="AD72" i="6"/>
  <c r="AE72" i="6"/>
  <c r="AF72" i="6"/>
  <c r="X73" i="6"/>
  <c r="Y73" i="6"/>
  <c r="Z73" i="6"/>
  <c r="AA73" i="6"/>
  <c r="AB73" i="6"/>
  <c r="AC73" i="6"/>
  <c r="AD73" i="6"/>
  <c r="AE73" i="6"/>
  <c r="AF73" i="6"/>
  <c r="X74" i="6"/>
  <c r="Y74" i="6"/>
  <c r="Z74" i="6"/>
  <c r="AA74" i="6"/>
  <c r="AB74" i="6"/>
  <c r="AC74" i="6"/>
  <c r="AD74" i="6"/>
  <c r="AE74" i="6"/>
  <c r="AF74" i="6"/>
  <c r="X75" i="6"/>
  <c r="Y75" i="6"/>
  <c r="Z75" i="6"/>
  <c r="AA75" i="6"/>
  <c r="AB75" i="6"/>
  <c r="AC75" i="6"/>
  <c r="AD75" i="6"/>
  <c r="AE75" i="6"/>
  <c r="AF75" i="6"/>
  <c r="X76" i="6"/>
  <c r="Y76" i="6"/>
  <c r="Z76" i="6"/>
  <c r="AA76" i="6"/>
  <c r="AB76" i="6"/>
  <c r="AC76" i="6"/>
  <c r="AD76" i="6"/>
  <c r="AE76" i="6"/>
  <c r="AF76" i="6"/>
  <c r="X77" i="6"/>
  <c r="Y77" i="6"/>
  <c r="Z77" i="6"/>
  <c r="AA77" i="6"/>
  <c r="AB77" i="6"/>
  <c r="AC77" i="6"/>
  <c r="AD77" i="6"/>
  <c r="AE77" i="6"/>
  <c r="AF77" i="6"/>
  <c r="X78" i="6"/>
  <c r="Y78" i="6"/>
  <c r="Z78" i="6"/>
  <c r="AA78" i="6"/>
  <c r="AB78" i="6"/>
  <c r="AC78" i="6"/>
  <c r="AD78" i="6"/>
  <c r="AE78" i="6"/>
  <c r="AF78" i="6"/>
  <c r="X79" i="6"/>
  <c r="Y79" i="6"/>
  <c r="Z79" i="6"/>
  <c r="AA79" i="6"/>
  <c r="AB79" i="6"/>
  <c r="AC79" i="6"/>
  <c r="AD79" i="6"/>
  <c r="AE79" i="6"/>
  <c r="AF79" i="6"/>
  <c r="X80" i="6"/>
  <c r="Y80" i="6"/>
  <c r="Z80" i="6"/>
  <c r="AA80" i="6"/>
  <c r="AB80" i="6"/>
  <c r="AC80" i="6"/>
  <c r="AD80" i="6"/>
  <c r="AE80" i="6"/>
  <c r="AF80" i="6"/>
  <c r="X81" i="6"/>
  <c r="Y81" i="6"/>
  <c r="Z81" i="6"/>
  <c r="AA81" i="6"/>
  <c r="AB81" i="6"/>
  <c r="AC81" i="6"/>
  <c r="AD81" i="6"/>
  <c r="AE81" i="6"/>
  <c r="AF81" i="6"/>
  <c r="X82" i="6"/>
  <c r="Y82" i="6"/>
  <c r="Z82" i="6"/>
  <c r="AA82" i="6"/>
  <c r="AB82" i="6"/>
  <c r="AC82" i="6"/>
  <c r="AD82" i="6"/>
  <c r="AE82" i="6"/>
  <c r="AF82" i="6"/>
  <c r="X83" i="6"/>
  <c r="Y83" i="6"/>
  <c r="Z83" i="6"/>
  <c r="AA83" i="6"/>
  <c r="AB83" i="6"/>
  <c r="AC83" i="6"/>
  <c r="AD83" i="6"/>
  <c r="AE83" i="6"/>
  <c r="AF83" i="6"/>
  <c r="X84" i="6"/>
  <c r="Y84" i="6"/>
  <c r="Z84" i="6"/>
  <c r="AA84" i="6"/>
  <c r="AB84" i="6"/>
  <c r="AC84" i="6"/>
  <c r="AD84" i="6"/>
  <c r="AE84" i="6"/>
  <c r="AF84" i="6"/>
  <c r="X85" i="6"/>
  <c r="Y85" i="6"/>
  <c r="Z85" i="6"/>
  <c r="AA85" i="6"/>
  <c r="AB85" i="6"/>
  <c r="AC85" i="6"/>
  <c r="AD85" i="6"/>
  <c r="AE85" i="6"/>
  <c r="AF85" i="6"/>
  <c r="X86" i="6"/>
  <c r="Y86" i="6"/>
  <c r="Z86" i="6"/>
  <c r="AA86" i="6"/>
  <c r="AB86" i="6"/>
  <c r="AC86" i="6"/>
  <c r="AD86" i="6"/>
  <c r="AE86" i="6"/>
  <c r="AF86" i="6"/>
  <c r="X87" i="6"/>
  <c r="Y87" i="6"/>
  <c r="Z87" i="6"/>
  <c r="AA87" i="6"/>
  <c r="AB87" i="6"/>
  <c r="AC87" i="6"/>
  <c r="AD87" i="6"/>
  <c r="AE87" i="6"/>
  <c r="AF87" i="6"/>
  <c r="X88" i="6"/>
  <c r="Y88" i="6"/>
  <c r="Z88" i="6"/>
  <c r="AA88" i="6"/>
  <c r="AB88" i="6"/>
  <c r="AC88" i="6"/>
  <c r="AD88" i="6"/>
  <c r="AE88" i="6"/>
  <c r="AF88" i="6"/>
  <c r="X89" i="6"/>
  <c r="Y89" i="6"/>
  <c r="Z89" i="6"/>
  <c r="AA89" i="6"/>
  <c r="AB89" i="6"/>
  <c r="AC89" i="6"/>
  <c r="AD89" i="6"/>
  <c r="AE89" i="6"/>
  <c r="AF89" i="6"/>
  <c r="X90" i="6"/>
  <c r="Y90" i="6"/>
  <c r="Z90" i="6"/>
  <c r="AA90" i="6"/>
  <c r="AB90" i="6"/>
  <c r="AC90" i="6"/>
  <c r="AD90" i="6"/>
  <c r="AE90" i="6"/>
  <c r="AF90" i="6"/>
  <c r="X91" i="6"/>
  <c r="Y91" i="6"/>
  <c r="Z91" i="6"/>
  <c r="AA91" i="6"/>
  <c r="AB91" i="6"/>
  <c r="AC91" i="6"/>
  <c r="AD91" i="6"/>
  <c r="AE91" i="6"/>
  <c r="AF91" i="6"/>
  <c r="X92" i="6"/>
  <c r="Y92" i="6"/>
  <c r="Z92" i="6"/>
  <c r="AA92" i="6"/>
  <c r="AB92" i="6"/>
  <c r="AC92" i="6"/>
  <c r="AD92" i="6"/>
  <c r="AE92" i="6"/>
  <c r="AF92" i="6"/>
  <c r="X93" i="6"/>
  <c r="Y93" i="6"/>
  <c r="Z93" i="6"/>
  <c r="AA93" i="6"/>
  <c r="AB93" i="6"/>
  <c r="AC93" i="6"/>
  <c r="AD93" i="6"/>
  <c r="AE93" i="6"/>
  <c r="AF93" i="6"/>
  <c r="X94" i="6"/>
  <c r="Y94" i="6"/>
  <c r="Z94" i="6"/>
  <c r="AA94" i="6"/>
  <c r="AB94" i="6"/>
  <c r="AC94" i="6"/>
  <c r="AD94" i="6"/>
  <c r="AE94" i="6"/>
  <c r="AF94" i="6"/>
  <c r="X95" i="6"/>
  <c r="Y95" i="6"/>
  <c r="Z95" i="6"/>
  <c r="AA95" i="6"/>
  <c r="AB95" i="6"/>
  <c r="AC95" i="6"/>
  <c r="AD95" i="6"/>
  <c r="AE95" i="6"/>
  <c r="AF95" i="6"/>
  <c r="X96" i="6"/>
  <c r="Y96" i="6"/>
  <c r="Z96" i="6"/>
  <c r="AA96" i="6"/>
  <c r="AB96" i="6"/>
  <c r="AC96" i="6"/>
  <c r="AD96" i="6"/>
  <c r="AE96" i="6"/>
  <c r="AF96" i="6"/>
  <c r="X97" i="6"/>
  <c r="Y97" i="6"/>
  <c r="Z97" i="6"/>
  <c r="AA97" i="6"/>
  <c r="AB97" i="6"/>
  <c r="AC97" i="6"/>
  <c r="AD97" i="6"/>
  <c r="AE97" i="6"/>
  <c r="AF97" i="6"/>
  <c r="X98" i="6"/>
  <c r="Y98" i="6"/>
  <c r="Z98" i="6"/>
  <c r="AA98" i="6"/>
  <c r="AB98" i="6"/>
  <c r="AC98" i="6"/>
  <c r="AD98" i="6"/>
  <c r="AE98" i="6"/>
  <c r="AF98" i="6"/>
  <c r="X99" i="6"/>
  <c r="Y99" i="6"/>
  <c r="Z99" i="6"/>
  <c r="AA99" i="6"/>
  <c r="AB99" i="6"/>
  <c r="AC99" i="6"/>
  <c r="AD99" i="6"/>
  <c r="AE99" i="6"/>
  <c r="AF99" i="6"/>
  <c r="X100" i="6"/>
  <c r="Y100" i="6"/>
  <c r="Z100" i="6"/>
  <c r="AA100" i="6"/>
  <c r="AB100" i="6"/>
  <c r="AC100" i="6"/>
  <c r="AD100" i="6"/>
  <c r="AE100" i="6"/>
  <c r="AF100" i="6"/>
  <c r="X101" i="6"/>
  <c r="Y101" i="6"/>
  <c r="Z101" i="6"/>
  <c r="AA101" i="6"/>
  <c r="AB101" i="6"/>
  <c r="AC101" i="6"/>
  <c r="AD101" i="6"/>
  <c r="AE101" i="6"/>
  <c r="AF101" i="6"/>
  <c r="X102" i="6"/>
  <c r="Y102" i="6"/>
  <c r="Z102" i="6"/>
  <c r="AA102" i="6"/>
  <c r="AB102" i="6"/>
  <c r="AC102" i="6"/>
  <c r="AD102" i="6"/>
  <c r="AE102" i="6"/>
  <c r="AF102" i="6"/>
  <c r="X103" i="6"/>
  <c r="Y103" i="6"/>
  <c r="Z103" i="6"/>
  <c r="AA103" i="6"/>
  <c r="AB103" i="6"/>
  <c r="AC103" i="6"/>
  <c r="AD103" i="6"/>
  <c r="AE103" i="6"/>
  <c r="AF103" i="6"/>
  <c r="X104" i="6"/>
  <c r="Y104" i="6"/>
  <c r="Z104" i="6"/>
  <c r="AA104" i="6"/>
  <c r="AB104" i="6"/>
  <c r="AC104" i="6"/>
  <c r="AD104" i="6"/>
  <c r="AE104" i="6"/>
  <c r="AF104" i="6"/>
  <c r="X105" i="6"/>
  <c r="Y105" i="6"/>
  <c r="Z105" i="6"/>
  <c r="AA105" i="6"/>
  <c r="AB105" i="6"/>
  <c r="AC105" i="6"/>
  <c r="AD105" i="6"/>
  <c r="AE105" i="6"/>
  <c r="AF105" i="6"/>
  <c r="X106" i="6"/>
  <c r="Y106" i="6"/>
  <c r="Z106" i="6"/>
  <c r="AA106" i="6"/>
  <c r="AB106" i="6"/>
  <c r="AC106" i="6"/>
  <c r="AD106" i="6"/>
  <c r="AE106" i="6"/>
  <c r="AF106" i="6"/>
  <c r="X107" i="6"/>
  <c r="Y107" i="6"/>
  <c r="Z107" i="6"/>
  <c r="AA107" i="6"/>
  <c r="AB107" i="6"/>
  <c r="AC107" i="6"/>
  <c r="AD107" i="6"/>
  <c r="AE107" i="6"/>
  <c r="AF107" i="6"/>
  <c r="X108" i="6"/>
  <c r="Y108" i="6"/>
  <c r="Z108" i="6"/>
  <c r="AA108" i="6"/>
  <c r="AB108" i="6"/>
  <c r="AC108" i="6"/>
  <c r="AD108" i="6"/>
  <c r="AE108" i="6"/>
  <c r="AF108" i="6"/>
  <c r="X109" i="6"/>
  <c r="Y109" i="6"/>
  <c r="Z109" i="6"/>
  <c r="AA109" i="6"/>
  <c r="AB109" i="6"/>
  <c r="AC109" i="6"/>
  <c r="AD109" i="6"/>
  <c r="AE109" i="6"/>
  <c r="AF109" i="6"/>
  <c r="X110" i="6"/>
  <c r="Y110" i="6"/>
  <c r="Z110" i="6"/>
  <c r="AA110" i="6"/>
  <c r="AB110" i="6"/>
  <c r="AC110" i="6"/>
  <c r="AD110" i="6"/>
  <c r="AE110" i="6"/>
  <c r="AF110" i="6"/>
  <c r="X111" i="6"/>
  <c r="Y111" i="6"/>
  <c r="Z111" i="6"/>
  <c r="AA111" i="6"/>
  <c r="AB111" i="6"/>
  <c r="AC111" i="6"/>
  <c r="AD111" i="6"/>
  <c r="AE111" i="6"/>
  <c r="AF111" i="6"/>
  <c r="X112" i="6"/>
  <c r="Y112" i="6"/>
  <c r="Z112" i="6"/>
  <c r="AA112" i="6"/>
  <c r="AB112" i="6"/>
  <c r="AC112" i="6"/>
  <c r="AD112" i="6"/>
  <c r="AE112" i="6"/>
  <c r="AF112" i="6"/>
  <c r="X113" i="6"/>
  <c r="Y113" i="6"/>
  <c r="Z113" i="6"/>
  <c r="AA113" i="6"/>
  <c r="AB113" i="6"/>
  <c r="AC113" i="6"/>
  <c r="AD113" i="6"/>
  <c r="AE113" i="6"/>
  <c r="AF113" i="6"/>
  <c r="X114" i="6"/>
  <c r="Y114" i="6"/>
  <c r="Z114" i="6"/>
  <c r="AA114" i="6"/>
  <c r="AB114" i="6"/>
  <c r="AC114" i="6"/>
  <c r="AD114" i="6"/>
  <c r="AE114" i="6"/>
  <c r="AF114" i="6"/>
  <c r="X115" i="6"/>
  <c r="Y115" i="6"/>
  <c r="Z115" i="6"/>
  <c r="AA115" i="6"/>
  <c r="AB115" i="6"/>
  <c r="AC115" i="6"/>
  <c r="AD115" i="6"/>
  <c r="AE115" i="6"/>
  <c r="AF115" i="6"/>
  <c r="X116" i="6"/>
  <c r="Y116" i="6"/>
  <c r="Z116" i="6"/>
  <c r="AA116" i="6"/>
  <c r="AB116" i="6"/>
  <c r="AC116" i="6"/>
  <c r="AD116" i="6"/>
  <c r="AE116" i="6"/>
  <c r="AF116" i="6"/>
  <c r="X117" i="6"/>
  <c r="Y117" i="6"/>
  <c r="Z117" i="6"/>
  <c r="AA117" i="6"/>
  <c r="AB117" i="6"/>
  <c r="AC117" i="6"/>
  <c r="AD117" i="6"/>
  <c r="AE117" i="6"/>
  <c r="AF117" i="6"/>
  <c r="X118" i="6"/>
  <c r="Y118" i="6"/>
  <c r="Z118" i="6"/>
  <c r="AA118" i="6"/>
  <c r="AB118" i="6"/>
  <c r="AC118" i="6"/>
  <c r="AD118" i="6"/>
  <c r="AE118" i="6"/>
  <c r="AF118" i="6"/>
  <c r="X119" i="6"/>
  <c r="Y119" i="6"/>
  <c r="Z119" i="6"/>
  <c r="AA119" i="6"/>
  <c r="AB119" i="6"/>
  <c r="AC119" i="6"/>
  <c r="AD119" i="6"/>
  <c r="AE119" i="6"/>
  <c r="AF119" i="6"/>
  <c r="X120" i="6"/>
  <c r="Y120" i="6"/>
  <c r="Z120" i="6"/>
  <c r="AA120" i="6"/>
  <c r="AB120" i="6"/>
  <c r="AC120" i="6"/>
  <c r="AD120" i="6"/>
  <c r="AE120" i="6"/>
  <c r="AF120" i="6"/>
  <c r="X121" i="6"/>
  <c r="Y121" i="6"/>
  <c r="Z121" i="6"/>
  <c r="AA121" i="6"/>
  <c r="AB121" i="6"/>
  <c r="AC121" i="6"/>
  <c r="AD121" i="6"/>
  <c r="AE121" i="6"/>
  <c r="AF121" i="6"/>
  <c r="X122" i="6"/>
  <c r="Y122" i="6"/>
  <c r="Z122" i="6"/>
  <c r="AA122" i="6"/>
  <c r="AB122" i="6"/>
  <c r="AC122" i="6"/>
  <c r="AD122" i="6"/>
  <c r="AE122" i="6"/>
  <c r="AF122" i="6"/>
  <c r="X123" i="6"/>
  <c r="Y123" i="6"/>
  <c r="Z123" i="6"/>
  <c r="AA123" i="6"/>
  <c r="AB123" i="6"/>
  <c r="AC123" i="6"/>
  <c r="AD123" i="6"/>
  <c r="AE123" i="6"/>
  <c r="AF123" i="6"/>
  <c r="X124" i="6"/>
  <c r="Y124" i="6"/>
  <c r="Z124" i="6"/>
  <c r="AA124" i="6"/>
  <c r="AB124" i="6"/>
  <c r="AC124" i="6"/>
  <c r="AD124" i="6"/>
  <c r="AE124" i="6"/>
  <c r="AF124" i="6"/>
  <c r="X125" i="6"/>
  <c r="Y125" i="6"/>
  <c r="Z125" i="6"/>
  <c r="AA125" i="6"/>
  <c r="AB125" i="6"/>
  <c r="AC125" i="6"/>
  <c r="AD125" i="6"/>
  <c r="AE125" i="6"/>
  <c r="AF125" i="6"/>
  <c r="X126" i="6"/>
  <c r="Y126" i="6"/>
  <c r="Z126" i="6"/>
  <c r="AA126" i="6"/>
  <c r="AB126" i="6"/>
  <c r="AC126" i="6"/>
  <c r="AD126" i="6"/>
  <c r="AE126" i="6"/>
  <c r="AF126" i="6"/>
  <c r="X127" i="6"/>
  <c r="Y127" i="6"/>
  <c r="Z127" i="6"/>
  <c r="AA127" i="6"/>
  <c r="AB127" i="6"/>
  <c r="AC127" i="6"/>
  <c r="AD127" i="6"/>
  <c r="AE127" i="6"/>
  <c r="AF127" i="6"/>
  <c r="X128" i="6"/>
  <c r="Y128" i="6"/>
  <c r="Z128" i="6"/>
  <c r="AA128" i="6"/>
  <c r="AB128" i="6"/>
  <c r="AC128" i="6"/>
  <c r="AD128" i="6"/>
  <c r="AE128" i="6"/>
  <c r="AF128" i="6"/>
  <c r="X129" i="6"/>
  <c r="Y129" i="6"/>
  <c r="Z129" i="6"/>
  <c r="AA129" i="6"/>
  <c r="AB129" i="6"/>
  <c r="AC129" i="6"/>
  <c r="AD129" i="6"/>
  <c r="AE129" i="6"/>
  <c r="AF129" i="6"/>
  <c r="X130" i="6"/>
  <c r="Y130" i="6"/>
  <c r="Z130" i="6"/>
  <c r="AA130" i="6"/>
  <c r="AB130" i="6"/>
  <c r="AC130" i="6"/>
  <c r="AD130" i="6"/>
  <c r="AE130" i="6"/>
  <c r="AF130" i="6"/>
  <c r="X131" i="6"/>
  <c r="Y131" i="6"/>
  <c r="Z131" i="6"/>
  <c r="AA131" i="6"/>
  <c r="AB131" i="6"/>
  <c r="AC131" i="6"/>
  <c r="AD131" i="6"/>
  <c r="AE131" i="6"/>
  <c r="AF131" i="6"/>
  <c r="X132" i="6"/>
  <c r="Y132" i="6"/>
  <c r="Z132" i="6"/>
  <c r="AA132" i="6"/>
  <c r="AB132" i="6"/>
  <c r="AC132" i="6"/>
  <c r="AD132" i="6"/>
  <c r="AE132" i="6"/>
  <c r="AF132" i="6"/>
  <c r="X133" i="6"/>
  <c r="Y133" i="6"/>
  <c r="Z133" i="6"/>
  <c r="AA133" i="6"/>
  <c r="AB133" i="6"/>
  <c r="AC133" i="6"/>
  <c r="AD133" i="6"/>
  <c r="AE133" i="6"/>
  <c r="AF133" i="6"/>
  <c r="X134" i="6"/>
  <c r="Y134" i="6"/>
  <c r="Z134" i="6"/>
  <c r="AA134" i="6"/>
  <c r="AB134" i="6"/>
  <c r="AC134" i="6"/>
  <c r="AD134" i="6"/>
  <c r="AE134" i="6"/>
  <c r="AF134" i="6"/>
  <c r="X135" i="6"/>
  <c r="Y135" i="6"/>
  <c r="Z135" i="6"/>
  <c r="AA135" i="6"/>
  <c r="AB135" i="6"/>
  <c r="AC135" i="6"/>
  <c r="AD135" i="6"/>
  <c r="AE135" i="6"/>
  <c r="AF135" i="6"/>
  <c r="X136" i="6"/>
  <c r="Y136" i="6"/>
  <c r="Z136" i="6"/>
  <c r="AA136" i="6"/>
  <c r="AB136" i="6"/>
  <c r="AC136" i="6"/>
  <c r="AD136" i="6"/>
  <c r="AE136" i="6"/>
  <c r="AF136" i="6"/>
  <c r="X137" i="6"/>
  <c r="Y137" i="6"/>
  <c r="Z137" i="6"/>
  <c r="AA137" i="6"/>
  <c r="AB137" i="6"/>
  <c r="AC137" i="6"/>
  <c r="AD137" i="6"/>
  <c r="AE137" i="6"/>
  <c r="AF137" i="6"/>
  <c r="X138" i="6"/>
  <c r="Y138" i="6"/>
  <c r="Z138" i="6"/>
  <c r="AA138" i="6"/>
  <c r="AB138" i="6"/>
  <c r="AC138" i="6"/>
  <c r="AD138" i="6"/>
  <c r="AE138" i="6"/>
  <c r="AF138" i="6"/>
  <c r="X139" i="6"/>
  <c r="Y139" i="6"/>
  <c r="Z139" i="6"/>
  <c r="AA139" i="6"/>
  <c r="AB139" i="6"/>
  <c r="AC139" i="6"/>
  <c r="AD139" i="6"/>
  <c r="AE139" i="6"/>
  <c r="AF139" i="6"/>
  <c r="X140" i="6"/>
  <c r="Y140" i="6"/>
  <c r="Z140" i="6"/>
  <c r="AA140" i="6"/>
  <c r="AB140" i="6"/>
  <c r="AC140" i="6"/>
  <c r="AD140" i="6"/>
  <c r="AE140" i="6"/>
  <c r="AF140" i="6"/>
  <c r="X141" i="6"/>
  <c r="Y141" i="6"/>
  <c r="Z141" i="6"/>
  <c r="AA141" i="6"/>
  <c r="AB141" i="6"/>
  <c r="AC141" i="6"/>
  <c r="AD141" i="6"/>
  <c r="AE141" i="6"/>
  <c r="AF141" i="6"/>
  <c r="X142" i="6"/>
  <c r="Y142" i="6"/>
  <c r="Z142" i="6"/>
  <c r="AA142" i="6"/>
  <c r="AB142" i="6"/>
  <c r="AC142" i="6"/>
  <c r="AD142" i="6"/>
  <c r="AE142" i="6"/>
  <c r="AF142" i="6"/>
  <c r="X143" i="6"/>
  <c r="Y143" i="6"/>
  <c r="Z143" i="6"/>
  <c r="AA143" i="6"/>
  <c r="AB143" i="6"/>
  <c r="AC143" i="6"/>
  <c r="AD143" i="6"/>
  <c r="AE143" i="6"/>
  <c r="AF143" i="6"/>
  <c r="V5" i="6"/>
  <c r="V7" i="6"/>
  <c r="V9" i="6"/>
  <c r="V11" i="6"/>
  <c r="V85" i="6"/>
  <c r="V87" i="6"/>
  <c r="V89" i="6"/>
  <c r="V91" i="6"/>
  <c r="V93" i="6"/>
  <c r="V95" i="6"/>
  <c r="V97" i="6"/>
  <c r="V103" i="6"/>
  <c r="V105" i="6"/>
  <c r="V107" i="6"/>
  <c r="V109" i="6"/>
  <c r="V111" i="6"/>
  <c r="V113" i="6"/>
  <c r="V115" i="6"/>
  <c r="L75" i="6"/>
  <c r="L77" i="6"/>
  <c r="L79" i="6"/>
  <c r="L81" i="6"/>
  <c r="L83" i="6"/>
  <c r="L85" i="6"/>
  <c r="L87" i="6"/>
  <c r="L89" i="6"/>
  <c r="L91" i="6"/>
  <c r="L93" i="6"/>
  <c r="L95" i="6"/>
  <c r="L97" i="6"/>
  <c r="L99" i="6"/>
  <c r="L101" i="6"/>
  <c r="L103" i="6"/>
  <c r="L105" i="6"/>
  <c r="L107" i="6"/>
  <c r="L111" i="6"/>
  <c r="L113" i="6"/>
  <c r="L115" i="6"/>
  <c r="L117" i="6"/>
  <c r="L119" i="6"/>
  <c r="DM140" i="6" l="1"/>
  <c r="CP4" i="6"/>
  <c r="DM54" i="6"/>
  <c r="DM42" i="6"/>
  <c r="DM18" i="6"/>
  <c r="BO143" i="6"/>
  <c r="BS143" i="6" s="1"/>
  <c r="BO141" i="6"/>
  <c r="BS141" i="6" s="1"/>
  <c r="BO109" i="6"/>
  <c r="BS109" i="6" s="1"/>
  <c r="BO91" i="6"/>
  <c r="BS91" i="6" s="1"/>
  <c r="BO83" i="6"/>
  <c r="BS83" i="6" s="1"/>
  <c r="BO73" i="6"/>
  <c r="BS73" i="6" s="1"/>
  <c r="BO71" i="6"/>
  <c r="BS71" i="6" s="1"/>
  <c r="BO69" i="6"/>
  <c r="BS69" i="6" s="1"/>
  <c r="BO67" i="6"/>
  <c r="BS67" i="6" s="1"/>
  <c r="BO65" i="6"/>
  <c r="BS65" i="6" s="1"/>
  <c r="BO63" i="6"/>
  <c r="BS63" i="6" s="1"/>
  <c r="BO59" i="6"/>
  <c r="BS59" i="6" s="1"/>
  <c r="BO57" i="6"/>
  <c r="BS57" i="6" s="1"/>
  <c r="BO55" i="6"/>
  <c r="BS55" i="6" s="1"/>
  <c r="BO53" i="6"/>
  <c r="BS53" i="6" s="1"/>
  <c r="BO49" i="6"/>
  <c r="BS49" i="6" s="1"/>
  <c r="BO47" i="6"/>
  <c r="BS47" i="6" s="1"/>
  <c r="BO45" i="6"/>
  <c r="BS45" i="6" s="1"/>
  <c r="BO39" i="6"/>
  <c r="BS39" i="6" s="1"/>
  <c r="BO35" i="6"/>
  <c r="BS35" i="6" s="1"/>
  <c r="BO31" i="6"/>
  <c r="BS31" i="6" s="1"/>
  <c r="BO29" i="6"/>
  <c r="BS29" i="6" s="1"/>
  <c r="BO25" i="6"/>
  <c r="BS25" i="6" s="1"/>
  <c r="BO19" i="6"/>
  <c r="BS19" i="6" s="1"/>
  <c r="BO15" i="6"/>
  <c r="BS15" i="6" s="1"/>
  <c r="BO5" i="6"/>
  <c r="BS5" i="6" s="1"/>
  <c r="BO138" i="6"/>
  <c r="BS138" i="6" s="1"/>
  <c r="BO124" i="6"/>
  <c r="BS124" i="6" s="1"/>
  <c r="BO114" i="6"/>
  <c r="BS114" i="6" s="1"/>
  <c r="BO110" i="6"/>
  <c r="BS110" i="6" s="1"/>
  <c r="BO106" i="6"/>
  <c r="BS106" i="6" s="1"/>
  <c r="BO100" i="6"/>
  <c r="BS100" i="6" s="1"/>
  <c r="BO98" i="6"/>
  <c r="BS98" i="6" s="1"/>
  <c r="BO94" i="6"/>
  <c r="BS94" i="6" s="1"/>
  <c r="BO82" i="6"/>
  <c r="BS82" i="6" s="1"/>
  <c r="BO80" i="6"/>
  <c r="BS80" i="6" s="1"/>
  <c r="BO76" i="6"/>
  <c r="BS76" i="6" s="1"/>
  <c r="BO74" i="6"/>
  <c r="BS74" i="6" s="1"/>
  <c r="BO48" i="6"/>
  <c r="BS48" i="6" s="1"/>
  <c r="BO22" i="6"/>
  <c r="BS22" i="6" s="1"/>
  <c r="BO20" i="6"/>
  <c r="BS20" i="6" s="1"/>
  <c r="BO16" i="6"/>
  <c r="BS16" i="6" s="1"/>
  <c r="DM115" i="6"/>
  <c r="DM99" i="6"/>
  <c r="DM87" i="6"/>
  <c r="BS112" i="6"/>
  <c r="BS88" i="6"/>
  <c r="BS68" i="6"/>
  <c r="BS52" i="6"/>
  <c r="BS18" i="6"/>
  <c r="BS4" i="6"/>
  <c r="BS17" i="6"/>
  <c r="BS96" i="6"/>
  <c r="BS84" i="6"/>
  <c r="BS40" i="6"/>
  <c r="BS93" i="6"/>
  <c r="BS9" i="6"/>
  <c r="BS7" i="6"/>
  <c r="DM30" i="6"/>
  <c r="L72" i="6"/>
  <c r="L70" i="6"/>
  <c r="L68" i="6"/>
  <c r="L66" i="6"/>
  <c r="L64" i="6"/>
  <c r="L62" i="6"/>
  <c r="L58" i="6"/>
  <c r="L56" i="6"/>
  <c r="L54" i="6"/>
  <c r="L52" i="6"/>
  <c r="L50" i="6"/>
  <c r="L48" i="6"/>
  <c r="L46" i="6"/>
  <c r="L44" i="6"/>
  <c r="L42" i="6"/>
  <c r="L40" i="6"/>
  <c r="L38" i="6"/>
  <c r="L36" i="6"/>
  <c r="L34" i="6"/>
  <c r="L32" i="6"/>
  <c r="L30" i="6"/>
  <c r="L28" i="6"/>
  <c r="L26" i="6"/>
  <c r="L24" i="6"/>
  <c r="L22" i="6"/>
  <c r="L20" i="6"/>
  <c r="L18" i="6"/>
  <c r="L16" i="6"/>
  <c r="L14" i="6"/>
  <c r="L12" i="6"/>
  <c r="L10" i="6"/>
  <c r="L8" i="6"/>
  <c r="L6" i="6"/>
  <c r="V142" i="6"/>
  <c r="V140" i="6"/>
  <c r="V138" i="6"/>
  <c r="V136" i="6"/>
  <c r="V134" i="6"/>
  <c r="V132" i="6"/>
  <c r="V130" i="6"/>
  <c r="V72" i="6"/>
  <c r="V70" i="6"/>
  <c r="V68" i="6"/>
  <c r="V66" i="6"/>
  <c r="V64" i="6"/>
  <c r="V62" i="6"/>
  <c r="V60" i="6"/>
  <c r="V58" i="6"/>
  <c r="V56" i="6"/>
  <c r="V54" i="6"/>
  <c r="V52" i="6"/>
  <c r="V50" i="6"/>
  <c r="V48" i="6"/>
  <c r="V46" i="6"/>
  <c r="V44" i="6"/>
  <c r="V42" i="6"/>
  <c r="V40" i="6"/>
  <c r="V38" i="6"/>
  <c r="V36" i="6"/>
  <c r="V34" i="6"/>
  <c r="V32" i="6"/>
  <c r="V30" i="6"/>
  <c r="BS104" i="6"/>
  <c r="AP118" i="6"/>
  <c r="AP98" i="6"/>
  <c r="AP90" i="6"/>
  <c r="AP86" i="6"/>
  <c r="AP82" i="6"/>
  <c r="AP78" i="6"/>
  <c r="L142" i="6"/>
  <c r="L140" i="6"/>
  <c r="L138" i="6"/>
  <c r="L136" i="6"/>
  <c r="L134" i="6"/>
  <c r="L132" i="6"/>
  <c r="L130" i="6"/>
  <c r="L128" i="6"/>
  <c r="L126" i="6"/>
  <c r="L124" i="6"/>
  <c r="L122" i="6"/>
  <c r="V83" i="6"/>
  <c r="V81" i="6"/>
  <c r="V79" i="6"/>
  <c r="V77" i="6"/>
  <c r="BS66" i="6"/>
  <c r="BS42" i="6"/>
  <c r="L109" i="6"/>
  <c r="BS43" i="6"/>
  <c r="BS135" i="6"/>
  <c r="BS133" i="6"/>
  <c r="BS131" i="6"/>
  <c r="BS129" i="6"/>
  <c r="BS127" i="6"/>
  <c r="BS121" i="6"/>
  <c r="BS116" i="6"/>
  <c r="CZ143" i="6"/>
  <c r="CZ142" i="6"/>
  <c r="CZ141" i="6"/>
  <c r="CZ140" i="6"/>
  <c r="CZ139" i="6"/>
  <c r="CZ138" i="6"/>
  <c r="CZ137" i="6"/>
  <c r="CZ136" i="6"/>
  <c r="CZ135" i="6"/>
  <c r="CZ134" i="6"/>
  <c r="CZ133" i="6"/>
  <c r="CZ132" i="6"/>
  <c r="CZ131" i="6"/>
  <c r="CZ130" i="6"/>
  <c r="CZ129" i="6"/>
  <c r="CZ128" i="6"/>
  <c r="CZ127" i="6"/>
  <c r="CZ126" i="6"/>
  <c r="CZ125" i="6"/>
  <c r="CZ124" i="6"/>
  <c r="CZ123" i="6"/>
  <c r="CZ122" i="6"/>
  <c r="CZ121" i="6"/>
  <c r="CZ120" i="6"/>
  <c r="CZ119" i="6"/>
  <c r="CZ118" i="6"/>
  <c r="CZ117" i="6"/>
  <c r="CZ116" i="6"/>
  <c r="CZ115" i="6"/>
  <c r="CZ114" i="6"/>
  <c r="CZ113" i="6"/>
  <c r="CZ111" i="6"/>
  <c r="CZ110" i="6"/>
  <c r="CZ109" i="6"/>
  <c r="CZ108" i="6"/>
  <c r="CZ107" i="6"/>
  <c r="CZ106" i="6"/>
  <c r="CZ105" i="6"/>
  <c r="CZ104" i="6"/>
  <c r="CZ103" i="6"/>
  <c r="CZ102" i="6"/>
  <c r="CZ101" i="6"/>
  <c r="CZ99" i="6"/>
  <c r="CZ98" i="6"/>
  <c r="CZ97" i="6"/>
  <c r="CZ96" i="6"/>
  <c r="CZ95" i="6"/>
  <c r="CZ94" i="6"/>
  <c r="CZ93" i="6"/>
  <c r="CZ92" i="6"/>
  <c r="CZ91" i="6"/>
  <c r="CZ90" i="6"/>
  <c r="CZ89" i="6"/>
  <c r="CZ88" i="6"/>
  <c r="CZ87" i="6"/>
  <c r="CZ86" i="6"/>
  <c r="CZ85" i="6"/>
  <c r="CZ84" i="6"/>
  <c r="CZ83" i="6"/>
  <c r="CZ82" i="6"/>
  <c r="CZ81" i="6"/>
  <c r="CZ80" i="6"/>
  <c r="CZ79" i="6"/>
  <c r="CZ78" i="6"/>
  <c r="CZ77" i="6"/>
  <c r="CZ76" i="6"/>
  <c r="CZ75" i="6"/>
  <c r="CZ74" i="6"/>
  <c r="CZ72" i="6"/>
  <c r="CZ71" i="6"/>
  <c r="CZ70" i="6"/>
  <c r="CZ69" i="6"/>
  <c r="CZ68" i="6"/>
  <c r="CZ67" i="6"/>
  <c r="CZ65" i="6"/>
  <c r="CZ64" i="6"/>
  <c r="CZ63" i="6"/>
  <c r="CZ62" i="6"/>
  <c r="CZ61" i="6"/>
  <c r="CZ60" i="6"/>
  <c r="CZ59" i="6"/>
  <c r="CZ58" i="6"/>
  <c r="CZ57" i="6"/>
  <c r="CZ56" i="6"/>
  <c r="CZ55" i="6"/>
  <c r="CZ54" i="6"/>
  <c r="CZ53" i="6"/>
  <c r="CZ52" i="6"/>
  <c r="CZ51" i="6"/>
  <c r="CZ50" i="6"/>
  <c r="CZ49" i="6"/>
  <c r="CZ48" i="6"/>
  <c r="CZ47" i="6"/>
  <c r="CZ46" i="6"/>
  <c r="CZ45" i="6"/>
  <c r="CZ44" i="6"/>
  <c r="CZ43" i="6"/>
  <c r="CZ42" i="6"/>
  <c r="CZ41" i="6"/>
  <c r="CZ40" i="6"/>
  <c r="CZ39" i="6"/>
  <c r="CZ38" i="6"/>
  <c r="CZ37" i="6"/>
  <c r="CZ36" i="6"/>
  <c r="CZ35" i="6"/>
  <c r="CZ34" i="6"/>
  <c r="CZ33" i="6"/>
  <c r="CZ32" i="6"/>
  <c r="CZ31" i="6"/>
  <c r="CZ30" i="6"/>
  <c r="CZ29" i="6"/>
  <c r="CZ28" i="6"/>
  <c r="CZ27" i="6"/>
  <c r="CZ26" i="6"/>
  <c r="CZ25" i="6"/>
  <c r="CZ24" i="6"/>
  <c r="CZ23" i="6"/>
  <c r="CZ22" i="6"/>
  <c r="CZ21" i="6"/>
  <c r="CZ20" i="6"/>
  <c r="CZ19" i="6"/>
  <c r="CZ18" i="6"/>
  <c r="CZ17" i="6"/>
  <c r="CZ16" i="6"/>
  <c r="CZ15" i="6"/>
  <c r="CZ14" i="6"/>
  <c r="CZ13" i="6"/>
  <c r="CZ12" i="6"/>
  <c r="CZ11" i="6"/>
  <c r="CZ10" i="6"/>
  <c r="CZ9" i="6"/>
  <c r="CZ8" i="6"/>
  <c r="CZ7" i="6"/>
  <c r="CZ6" i="6"/>
  <c r="CZ5" i="6"/>
  <c r="DM143" i="6"/>
  <c r="DM137" i="6"/>
  <c r="DM131" i="6"/>
  <c r="DM129" i="6"/>
  <c r="DM127" i="6"/>
  <c r="DM123" i="6"/>
  <c r="DM120" i="6"/>
  <c r="DM116" i="6"/>
  <c r="DM112" i="6"/>
  <c r="DM110" i="6"/>
  <c r="DM96" i="6"/>
  <c r="DM94" i="6"/>
  <c r="DM92" i="6"/>
  <c r="DM69" i="6"/>
  <c r="DM65" i="6"/>
  <c r="DM63" i="6"/>
  <c r="DM61" i="6"/>
  <c r="DM59" i="6"/>
  <c r="DM57" i="6"/>
  <c r="DM51" i="6"/>
  <c r="DM49" i="6"/>
  <c r="DM43" i="6"/>
  <c r="DM39" i="6"/>
  <c r="DM33" i="6"/>
  <c r="DM29" i="6"/>
  <c r="DM25" i="6"/>
  <c r="DM23" i="6"/>
  <c r="DM11" i="6"/>
  <c r="DM9" i="6"/>
  <c r="DM7" i="6"/>
  <c r="DM5" i="6"/>
  <c r="V28" i="6"/>
  <c r="V26" i="6"/>
  <c r="BS79" i="6"/>
  <c r="BS77" i="6"/>
  <c r="BS78" i="6"/>
  <c r="V128" i="6"/>
  <c r="V126" i="6"/>
  <c r="V124" i="6"/>
  <c r="V122" i="6"/>
  <c r="V119" i="6"/>
  <c r="V117" i="6"/>
  <c r="BS125" i="6"/>
  <c r="CP143" i="6"/>
  <c r="CP141" i="6"/>
  <c r="CP139" i="6"/>
  <c r="CP137" i="6"/>
  <c r="CP135" i="6"/>
  <c r="CP133" i="6"/>
  <c r="CP131" i="6"/>
  <c r="CP129" i="6"/>
  <c r="CP127" i="6"/>
  <c r="CP125" i="6"/>
  <c r="CP123" i="6"/>
  <c r="CP121" i="6"/>
  <c r="CP120" i="6"/>
  <c r="CP118" i="6"/>
  <c r="CP116" i="6"/>
  <c r="CP114" i="6"/>
  <c r="CP112" i="6"/>
  <c r="CP110" i="6"/>
  <c r="CP108" i="6"/>
  <c r="CP106" i="6"/>
  <c r="CP104" i="6"/>
  <c r="CP102" i="6"/>
  <c r="CP100" i="6"/>
  <c r="CP98" i="6"/>
  <c r="CP96" i="6"/>
  <c r="CP94" i="6"/>
  <c r="CP92" i="6"/>
  <c r="CP90" i="6"/>
  <c r="CP88" i="6"/>
  <c r="CP86" i="6"/>
  <c r="CP84" i="6"/>
  <c r="CP82" i="6"/>
  <c r="CP80" i="6"/>
  <c r="CP78" i="6"/>
  <c r="CP76" i="6"/>
  <c r="CP74" i="6"/>
  <c r="CP73" i="6"/>
  <c r="CP71" i="6"/>
  <c r="CP69" i="6"/>
  <c r="CP67" i="6"/>
  <c r="CP65" i="6"/>
  <c r="CP63" i="6"/>
  <c r="CP61" i="6"/>
  <c r="CP59" i="6"/>
  <c r="CP57" i="6"/>
  <c r="CP55" i="6"/>
  <c r="CP53" i="6"/>
  <c r="CP51" i="6"/>
  <c r="CP49" i="6"/>
  <c r="CP47" i="6"/>
  <c r="CP45" i="6"/>
  <c r="CP43" i="6"/>
  <c r="CP41" i="6"/>
  <c r="CP39" i="6"/>
  <c r="CP37" i="6"/>
  <c r="CP35" i="6"/>
  <c r="CP33" i="6"/>
  <c r="CP31" i="6"/>
  <c r="CP29" i="6"/>
  <c r="CP27" i="6"/>
  <c r="CP25" i="6"/>
  <c r="CP23" i="6"/>
  <c r="CP21" i="6"/>
  <c r="CP19" i="6"/>
  <c r="CP17" i="6"/>
  <c r="CP15" i="6"/>
  <c r="CP13" i="6"/>
  <c r="CP11" i="6"/>
  <c r="CP9" i="6"/>
  <c r="CP7" i="6"/>
  <c r="CP5" i="6"/>
  <c r="L143" i="6"/>
  <c r="L141" i="6"/>
  <c r="L139" i="6"/>
  <c r="L137" i="6"/>
  <c r="L135" i="6"/>
  <c r="L133" i="6"/>
  <c r="L131" i="6"/>
  <c r="L129" i="6"/>
  <c r="L127" i="6"/>
  <c r="L125" i="6"/>
  <c r="L123" i="6"/>
  <c r="L121" i="6"/>
  <c r="L120" i="6"/>
  <c r="L118" i="6"/>
  <c r="L116" i="6"/>
  <c r="L114" i="6"/>
  <c r="L112" i="6"/>
  <c r="L110" i="6"/>
  <c r="L108" i="6"/>
  <c r="L106" i="6"/>
  <c r="L104" i="6"/>
  <c r="L102" i="6"/>
  <c r="L100" i="6"/>
  <c r="L98" i="6"/>
  <c r="L96" i="6"/>
  <c r="L94" i="6"/>
  <c r="L92" i="6"/>
  <c r="L90" i="6"/>
  <c r="L88" i="6"/>
  <c r="L86" i="6"/>
  <c r="L84" i="6"/>
  <c r="L82" i="6"/>
  <c r="L80" i="6"/>
  <c r="L78" i="6"/>
  <c r="L76" i="6"/>
  <c r="L74" i="6"/>
  <c r="L73" i="6"/>
  <c r="L71" i="6"/>
  <c r="L69" i="6"/>
  <c r="L67" i="6"/>
  <c r="L65" i="6"/>
  <c r="L63" i="6"/>
  <c r="L61" i="6"/>
  <c r="L59" i="6"/>
  <c r="L57" i="6"/>
  <c r="L55" i="6"/>
  <c r="L53" i="6"/>
  <c r="L51" i="6"/>
  <c r="L49" i="6"/>
  <c r="L47" i="6"/>
  <c r="L45" i="6"/>
  <c r="L43" i="6"/>
  <c r="L41" i="6"/>
  <c r="L39" i="6"/>
  <c r="L37" i="6"/>
  <c r="L35" i="6"/>
  <c r="L33" i="6"/>
  <c r="L31" i="6"/>
  <c r="L29" i="6"/>
  <c r="L27" i="6"/>
  <c r="L25" i="6"/>
  <c r="L23" i="6"/>
  <c r="L21" i="6"/>
  <c r="L17" i="6"/>
  <c r="L15" i="6"/>
  <c r="L13" i="6"/>
  <c r="L11" i="6"/>
  <c r="L9" i="6"/>
  <c r="L7" i="6"/>
  <c r="L5" i="6"/>
  <c r="V143" i="6"/>
  <c r="V141" i="6"/>
  <c r="V139" i="6"/>
  <c r="V137" i="6"/>
  <c r="V135" i="6"/>
  <c r="V133" i="6"/>
  <c r="V131" i="6"/>
  <c r="V129" i="6"/>
  <c r="V127" i="6"/>
  <c r="V125" i="6"/>
  <c r="V123" i="6"/>
  <c r="V121" i="6"/>
  <c r="V120" i="6"/>
  <c r="V118" i="6"/>
  <c r="V116" i="6"/>
  <c r="V114" i="6"/>
  <c r="V112" i="6"/>
  <c r="V110" i="6"/>
  <c r="V108" i="6"/>
  <c r="V106" i="6"/>
  <c r="V104" i="6"/>
  <c r="V102" i="6"/>
  <c r="V100" i="6"/>
  <c r="V98" i="6"/>
  <c r="V96" i="6"/>
  <c r="V94" i="6"/>
  <c r="V88" i="6"/>
  <c r="V86" i="6"/>
  <c r="V84" i="6"/>
  <c r="V82" i="6"/>
  <c r="V80" i="6"/>
  <c r="V78" i="6"/>
  <c r="V76" i="6"/>
  <c r="V74" i="6"/>
  <c r="V73" i="6"/>
  <c r="V71" i="6"/>
  <c r="V69" i="6"/>
  <c r="V65" i="6"/>
  <c r="V61" i="6"/>
  <c r="V59" i="6"/>
  <c r="V57" i="6"/>
  <c r="V53" i="6"/>
  <c r="V51" i="6"/>
  <c r="V49" i="6"/>
  <c r="V47" i="6"/>
  <c r="V45" i="6"/>
  <c r="V43" i="6"/>
  <c r="V41" i="6"/>
  <c r="V39" i="6"/>
  <c r="V37" i="6"/>
  <c r="V35" i="6"/>
  <c r="V33" i="6"/>
  <c r="V31" i="6"/>
  <c r="V29" i="6"/>
  <c r="V27" i="6"/>
  <c r="V25" i="6"/>
  <c r="V23" i="6"/>
  <c r="V21" i="6"/>
  <c r="V15" i="6"/>
  <c r="V13" i="6"/>
  <c r="BS41" i="6"/>
  <c r="CZ66" i="6"/>
  <c r="V24" i="6"/>
  <c r="V22" i="6"/>
  <c r="V20" i="6"/>
  <c r="V18" i="6"/>
  <c r="V16" i="6"/>
  <c r="V14" i="6"/>
  <c r="V12" i="6"/>
  <c r="V10" i="6"/>
  <c r="V8" i="6"/>
  <c r="V6" i="6"/>
  <c r="V4" i="6"/>
  <c r="BS140" i="6"/>
  <c r="BS128" i="6"/>
  <c r="BS119" i="6"/>
  <c r="BS115" i="6"/>
  <c r="BS107" i="6"/>
  <c r="BS103" i="6"/>
  <c r="BS89" i="6"/>
  <c r="BS64" i="6"/>
  <c r="BS58" i="6"/>
  <c r="BS54" i="6"/>
  <c r="BS46" i="6"/>
  <c r="BS38" i="6"/>
  <c r="BS32" i="6"/>
  <c r="BS28" i="6"/>
  <c r="V92" i="6"/>
  <c r="V90" i="6"/>
  <c r="V67" i="6"/>
  <c r="V63" i="6"/>
  <c r="CP142" i="6"/>
  <c r="CP140" i="6"/>
  <c r="CQ139" i="6"/>
  <c r="CP138" i="6"/>
  <c r="CP136" i="6"/>
  <c r="CQ135" i="6"/>
  <c r="CP134" i="6"/>
  <c r="CP132" i="6"/>
  <c r="CQ131" i="6"/>
  <c r="CP130" i="6"/>
  <c r="CP128" i="6"/>
  <c r="CQ127" i="6"/>
  <c r="CP126" i="6"/>
  <c r="CP124" i="6"/>
  <c r="CQ123" i="6"/>
  <c r="CP122" i="6"/>
  <c r="CP119" i="6"/>
  <c r="CP117" i="6"/>
  <c r="CQ116" i="6"/>
  <c r="CP115" i="6"/>
  <c r="CP113" i="6"/>
  <c r="CQ112" i="6"/>
  <c r="CP111" i="6"/>
  <c r="CP109" i="6"/>
  <c r="CQ108" i="6"/>
  <c r="CP107" i="6"/>
  <c r="CP105" i="6"/>
  <c r="CQ104" i="6"/>
  <c r="CP103" i="6"/>
  <c r="CP101" i="6"/>
  <c r="CQ100" i="6"/>
  <c r="CP99" i="6"/>
  <c r="CP97" i="6"/>
  <c r="CQ96" i="6"/>
  <c r="CP95" i="6"/>
  <c r="CP93" i="6"/>
  <c r="CQ92" i="6"/>
  <c r="CP91" i="6"/>
  <c r="CP89" i="6"/>
  <c r="CQ88" i="6"/>
  <c r="CP87" i="6"/>
  <c r="CP85" i="6"/>
  <c r="CP83" i="6"/>
  <c r="CP81" i="6"/>
  <c r="CP79" i="6"/>
  <c r="CP77" i="6"/>
  <c r="CP75" i="6"/>
  <c r="CP72" i="6"/>
  <c r="CP70" i="6"/>
  <c r="CP68" i="6"/>
  <c r="CP66" i="6"/>
  <c r="CP64" i="6"/>
  <c r="CP62" i="6"/>
  <c r="CP60" i="6"/>
  <c r="CP58" i="6"/>
  <c r="CP56" i="6"/>
  <c r="CP54" i="6"/>
  <c r="CP52" i="6"/>
  <c r="CP50" i="6"/>
  <c r="CP48" i="6"/>
  <c r="CP46" i="6"/>
  <c r="CP44" i="6"/>
  <c r="CP42" i="6"/>
  <c r="CP40" i="6"/>
  <c r="CP38" i="6"/>
  <c r="CP36" i="6"/>
  <c r="CP34" i="6"/>
  <c r="CP32" i="6"/>
  <c r="CP30" i="6"/>
  <c r="CP28" i="6"/>
  <c r="CP26" i="6"/>
  <c r="CP24" i="6"/>
  <c r="CP22" i="6"/>
  <c r="CP20" i="6"/>
  <c r="CP18" i="6"/>
  <c r="CP16" i="6"/>
  <c r="CP14" i="6"/>
  <c r="CP12" i="6"/>
  <c r="CP10" i="6"/>
  <c r="CP8" i="6"/>
  <c r="CP6" i="6"/>
  <c r="DM77" i="6"/>
  <c r="DM62" i="6"/>
  <c r="DM24" i="6"/>
  <c r="DM16" i="6"/>
  <c r="DM31" i="6"/>
  <c r="DM142" i="6"/>
  <c r="DM138" i="6"/>
  <c r="DM136" i="6"/>
  <c r="DM134" i="6"/>
  <c r="DM132" i="6"/>
  <c r="DM130" i="6"/>
  <c r="DM128" i="6"/>
  <c r="DM126" i="6"/>
  <c r="DM124" i="6"/>
  <c r="DM122" i="6"/>
  <c r="DM119" i="6"/>
  <c r="DM117" i="6"/>
  <c r="DM113" i="6"/>
  <c r="DM111" i="6"/>
  <c r="DM109" i="6"/>
  <c r="DM107" i="6"/>
  <c r="DM105" i="6"/>
  <c r="DM101" i="6"/>
  <c r="DM97" i="6"/>
  <c r="DM95" i="6"/>
  <c r="DM93" i="6"/>
  <c r="DM85" i="6"/>
  <c r="DM83" i="6"/>
  <c r="DM79" i="6"/>
  <c r="DM75" i="6"/>
  <c r="DM72" i="6"/>
  <c r="DM70" i="6"/>
  <c r="DM68" i="6"/>
  <c r="DM66" i="6"/>
  <c r="DM64" i="6"/>
  <c r="DM60" i="6"/>
  <c r="DM58" i="6"/>
  <c r="DM56" i="6"/>
  <c r="DM52" i="6"/>
  <c r="DM50" i="6"/>
  <c r="DM48" i="6"/>
  <c r="DM46" i="6"/>
  <c r="DM44" i="6"/>
  <c r="DM40" i="6"/>
  <c r="DM38" i="6"/>
  <c r="DM36" i="6"/>
  <c r="DM34" i="6"/>
  <c r="DM32" i="6"/>
  <c r="DM28" i="6"/>
  <c r="DM26" i="6"/>
  <c r="DM22" i="6"/>
  <c r="DM20" i="6"/>
  <c r="DM14" i="6"/>
  <c r="DM12" i="6"/>
  <c r="DM10" i="6"/>
  <c r="DM8" i="6"/>
  <c r="DM6" i="6"/>
  <c r="DN4" i="6"/>
  <c r="DM4" i="6"/>
  <c r="DM141" i="6"/>
  <c r="DM139" i="6"/>
  <c r="DM135" i="6"/>
  <c r="DM133" i="6"/>
  <c r="DM125" i="6"/>
  <c r="DM121" i="6"/>
  <c r="DM118" i="6"/>
  <c r="DM114" i="6"/>
  <c r="DM108" i="6"/>
  <c r="DM106" i="6"/>
  <c r="DM104" i="6"/>
  <c r="DM102" i="6"/>
  <c r="DM100" i="6"/>
  <c r="DM98" i="6"/>
  <c r="DM90" i="6"/>
  <c r="DM88" i="6"/>
  <c r="DM86" i="6"/>
  <c r="DM84" i="6"/>
  <c r="DM82" i="6"/>
  <c r="DM80" i="6"/>
  <c r="DM78" i="6"/>
  <c r="DM76" i="6"/>
  <c r="DM74" i="6"/>
  <c r="DM73" i="6"/>
  <c r="DM71" i="6"/>
  <c r="DM67" i="6"/>
  <c r="DM55" i="6"/>
  <c r="DM53" i="6"/>
  <c r="DM47" i="6"/>
  <c r="DM45" i="6"/>
  <c r="DM41" i="6"/>
  <c r="DM37" i="6"/>
  <c r="DM35" i="6"/>
  <c r="DM27" i="6"/>
  <c r="DM21" i="6"/>
  <c r="DM19" i="6"/>
  <c r="DM17" i="6"/>
  <c r="DM15" i="6"/>
  <c r="DM13" i="6"/>
  <c r="BS111" i="6"/>
  <c r="BS95" i="6"/>
  <c r="BS56" i="6"/>
  <c r="BS50" i="6"/>
  <c r="BS108" i="6"/>
  <c r="BS51" i="6"/>
  <c r="CZ100" i="6"/>
  <c r="L60" i="6"/>
  <c r="V101" i="6"/>
  <c r="V99" i="6"/>
  <c r="V75" i="6"/>
  <c r="BS136" i="6"/>
  <c r="BS130" i="6"/>
  <c r="BS101" i="6"/>
  <c r="BS85" i="6"/>
  <c r="BS81" i="6"/>
  <c r="BS72" i="6"/>
  <c r="BS44" i="6"/>
  <c r="BS26" i="6"/>
  <c r="BS10" i="6"/>
  <c r="BS139" i="6"/>
  <c r="BS33" i="6"/>
  <c r="BS11" i="6"/>
  <c r="CZ112" i="6"/>
  <c r="BS142" i="6"/>
  <c r="BS134" i="6"/>
  <c r="BS132" i="6"/>
  <c r="BS126" i="6"/>
  <c r="BS117" i="6"/>
  <c r="BS105" i="6"/>
  <c r="BS99" i="6"/>
  <c r="BS75" i="6"/>
  <c r="BS70" i="6"/>
  <c r="BS36" i="6"/>
  <c r="BS34" i="6"/>
  <c r="BS12" i="6"/>
  <c r="BS8" i="6"/>
  <c r="L19" i="6"/>
  <c r="V55" i="6"/>
  <c r="V19" i="6"/>
  <c r="V17" i="6"/>
  <c r="BS21" i="6"/>
  <c r="CZ73" i="6"/>
  <c r="DA4" i="6"/>
  <c r="CZ4" i="6"/>
  <c r="BS122" i="6"/>
  <c r="BS113" i="6"/>
  <c r="BS97" i="6"/>
  <c r="BS87" i="6"/>
  <c r="BS62" i="6"/>
  <c r="BS60" i="6"/>
  <c r="BS30" i="6"/>
  <c r="BS24" i="6"/>
  <c r="BS14" i="6"/>
  <c r="BS6" i="6"/>
  <c r="BS137" i="6"/>
  <c r="BS123" i="6"/>
  <c r="BS120" i="6"/>
  <c r="BS118" i="6"/>
  <c r="BS102" i="6"/>
  <c r="BS92" i="6"/>
  <c r="BS90" i="6"/>
  <c r="BS86" i="6"/>
  <c r="BS61" i="6"/>
  <c r="BS37" i="6"/>
  <c r="BS27" i="6"/>
  <c r="BS23" i="6"/>
  <c r="BS13" i="6"/>
  <c r="CQ136" i="6"/>
  <c r="CQ124" i="6"/>
  <c r="CQ117" i="6"/>
  <c r="CQ113" i="6"/>
  <c r="CQ18" i="6"/>
  <c r="CQ6" i="6"/>
  <c r="AP125" i="6"/>
  <c r="CQ73" i="6"/>
  <c r="CQ69" i="6"/>
  <c r="CQ65" i="6"/>
  <c r="CQ61" i="6"/>
  <c r="AP106" i="6"/>
  <c r="CQ57" i="6"/>
  <c r="CQ53" i="6"/>
  <c r="CQ49" i="6"/>
  <c r="CQ41" i="6"/>
  <c r="CQ37" i="6"/>
  <c r="CQ33" i="6"/>
  <c r="CQ29" i="6"/>
  <c r="CQ25" i="6"/>
  <c r="CQ21" i="6"/>
  <c r="CQ17" i="6"/>
  <c r="CQ13" i="6"/>
  <c r="CQ9" i="6"/>
  <c r="CQ5" i="6"/>
  <c r="AP140" i="6"/>
  <c r="AP136" i="6"/>
  <c r="AP132" i="6"/>
  <c r="AP128" i="6"/>
  <c r="AP124" i="6"/>
  <c r="AP117" i="6"/>
  <c r="AP113" i="6"/>
  <c r="AP109" i="6"/>
  <c r="AP105" i="6"/>
  <c r="AP101" i="6"/>
  <c r="AP97" i="6"/>
  <c r="AP93" i="6"/>
  <c r="AP89" i="6"/>
  <c r="AP85" i="6"/>
  <c r="AP81" i="6"/>
  <c r="AP77" i="6"/>
  <c r="AP70" i="6"/>
  <c r="AP66" i="6"/>
  <c r="AP62" i="6"/>
  <c r="AP58" i="6"/>
  <c r="AP54" i="6"/>
  <c r="AP50" i="6"/>
  <c r="AP46" i="6"/>
  <c r="AP42" i="6"/>
  <c r="AP38" i="6"/>
  <c r="AP30" i="6"/>
  <c r="AP26" i="6"/>
  <c r="AP22" i="6"/>
  <c r="AP18" i="6"/>
  <c r="AP14" i="6"/>
  <c r="AP10" i="6"/>
  <c r="AP6" i="6"/>
  <c r="CQ132" i="6"/>
  <c r="AP141" i="6"/>
  <c r="AP137" i="6"/>
  <c r="AP121" i="6"/>
  <c r="AP114" i="6"/>
  <c r="AP110" i="6"/>
  <c r="AP102" i="6"/>
  <c r="AP94" i="6"/>
  <c r="AP74" i="6"/>
  <c r="AP71" i="6"/>
  <c r="AP67" i="6"/>
  <c r="AP63" i="6"/>
  <c r="AP59" i="6"/>
  <c r="AP55" i="6"/>
  <c r="AP51" i="6"/>
  <c r="AP47" i="6"/>
  <c r="AP43" i="6"/>
  <c r="AP39" i="6"/>
  <c r="AP35" i="6"/>
  <c r="AP31" i="6"/>
  <c r="AP27" i="6"/>
  <c r="AP15" i="6"/>
  <c r="AP7" i="6"/>
  <c r="DO143" i="6"/>
  <c r="DO139" i="6"/>
  <c r="DO135" i="6"/>
  <c r="DO131" i="6"/>
  <c r="DO127" i="6"/>
  <c r="DO123" i="6"/>
  <c r="DO120" i="6"/>
  <c r="DO116" i="6"/>
  <c r="DO112" i="6"/>
  <c r="DO108" i="6"/>
  <c r="DO104" i="6"/>
  <c r="DO100" i="6"/>
  <c r="DO96" i="6"/>
  <c r="DO92" i="6"/>
  <c r="DO88" i="6"/>
  <c r="DO84" i="6"/>
  <c r="DO80" i="6"/>
  <c r="DO76" i="6"/>
  <c r="DO73" i="6"/>
  <c r="DO69" i="6"/>
  <c r="DO65" i="6"/>
  <c r="DO61" i="6"/>
  <c r="DO57" i="6"/>
  <c r="DO53" i="6"/>
  <c r="DO49" i="6"/>
  <c r="DO45" i="6"/>
  <c r="DO41" i="6"/>
  <c r="DO37" i="6"/>
  <c r="DO33" i="6"/>
  <c r="DO29" i="6"/>
  <c r="DO25" i="6"/>
  <c r="DO21" i="6"/>
  <c r="DO17" i="6"/>
  <c r="DO13" i="6"/>
  <c r="DO9" i="6"/>
  <c r="DO5" i="6"/>
  <c r="DO105" i="6"/>
  <c r="DO93" i="6"/>
  <c r="DO70" i="6"/>
  <c r="AP131" i="6"/>
  <c r="AP127" i="6"/>
  <c r="AP120" i="6"/>
  <c r="AP92" i="6"/>
  <c r="AP80" i="6"/>
  <c r="AP76" i="6"/>
  <c r="AP73" i="6"/>
  <c r="AP69" i="6"/>
  <c r="AP61" i="6"/>
  <c r="AP57" i="6"/>
  <c r="AP53" i="6"/>
  <c r="AP49" i="6"/>
  <c r="AP45" i="6"/>
  <c r="AP41" i="6"/>
  <c r="AP37" i="6"/>
  <c r="AP33" i="6"/>
  <c r="AP29" i="6"/>
  <c r="AP25" i="6"/>
  <c r="AP21" i="6"/>
  <c r="AP17" i="6"/>
  <c r="AP13" i="6"/>
  <c r="AP126" i="6"/>
  <c r="AP122" i="6"/>
  <c r="AP119" i="6"/>
  <c r="AP115" i="6"/>
  <c r="AP111" i="6"/>
  <c r="AP107" i="6"/>
  <c r="AP103" i="6"/>
  <c r="AP28" i="6"/>
  <c r="AP20" i="6"/>
  <c r="AP12" i="6"/>
  <c r="AP8" i="6"/>
  <c r="AP4" i="6"/>
  <c r="CQ109" i="6"/>
  <c r="CQ105" i="6"/>
  <c r="CQ101" i="6"/>
  <c r="CQ89" i="6"/>
  <c r="CQ85" i="6"/>
  <c r="CQ81" i="6"/>
  <c r="CQ66" i="6"/>
  <c r="CQ62" i="6"/>
  <c r="CQ58" i="6"/>
  <c r="CQ50" i="6"/>
  <c r="CQ46" i="6"/>
  <c r="CQ38" i="6"/>
  <c r="CQ34" i="6"/>
  <c r="CQ14" i="6"/>
  <c r="CQ140" i="6"/>
  <c r="CQ70" i="6"/>
  <c r="DO142" i="6"/>
  <c r="DO138" i="6"/>
  <c r="DO134" i="6"/>
  <c r="DO130" i="6"/>
  <c r="DO126" i="6"/>
  <c r="DO122" i="6"/>
  <c r="DO119" i="6"/>
  <c r="DO115" i="6"/>
  <c r="DO111" i="6"/>
  <c r="DO107" i="6"/>
  <c r="DO103" i="6"/>
  <c r="DO99" i="6"/>
  <c r="DO95" i="6"/>
  <c r="DO91" i="6"/>
  <c r="DO87" i="6"/>
  <c r="DO83" i="6"/>
  <c r="DO79" i="6"/>
  <c r="DO75" i="6"/>
  <c r="DO72" i="6"/>
  <c r="DO68" i="6"/>
  <c r="DO64" i="6"/>
  <c r="DO60" i="6"/>
  <c r="DO56" i="6"/>
  <c r="DO52" i="6"/>
  <c r="DO48" i="6"/>
  <c r="DO44" i="6"/>
  <c r="DO40" i="6"/>
  <c r="DO36" i="6"/>
  <c r="DO32" i="6"/>
  <c r="DO28" i="6"/>
  <c r="DO24" i="6"/>
  <c r="DO20" i="6"/>
  <c r="DO16" i="6"/>
  <c r="DO12" i="6"/>
  <c r="DO8" i="6"/>
  <c r="DO4" i="6"/>
  <c r="DO141" i="6"/>
  <c r="DO137" i="6"/>
  <c r="DO133" i="6"/>
  <c r="DO129" i="6"/>
  <c r="DO125" i="6"/>
  <c r="DO121" i="6"/>
  <c r="DO118" i="6"/>
  <c r="DO114" i="6"/>
  <c r="DO110" i="6"/>
  <c r="DO106" i="6"/>
  <c r="DO102" i="6"/>
  <c r="DO98" i="6"/>
  <c r="DO94" i="6"/>
  <c r="DO90" i="6"/>
  <c r="DO86" i="6"/>
  <c r="DO82" i="6"/>
  <c r="DO78" i="6"/>
  <c r="DO74" i="6"/>
  <c r="DO71" i="6"/>
  <c r="DO67" i="6"/>
  <c r="DO63" i="6"/>
  <c r="DO59" i="6"/>
  <c r="DO55" i="6"/>
  <c r="DO51" i="6"/>
  <c r="DO47" i="6"/>
  <c r="DO43" i="6"/>
  <c r="DO39" i="6"/>
  <c r="DO35" i="6"/>
  <c r="DO31" i="6"/>
  <c r="DO27" i="6"/>
  <c r="DO23" i="6"/>
  <c r="DO19" i="6"/>
  <c r="DO15" i="6"/>
  <c r="DO11" i="6"/>
  <c r="DO7" i="6"/>
  <c r="DO140" i="6"/>
  <c r="DO136" i="6"/>
  <c r="DO132" i="6"/>
  <c r="DO128" i="6"/>
  <c r="DO124" i="6"/>
  <c r="DO117" i="6"/>
  <c r="DO113" i="6"/>
  <c r="DO109" i="6"/>
  <c r="DO101" i="6"/>
  <c r="DO97" i="6"/>
  <c r="DO89" i="6"/>
  <c r="DO85" i="6"/>
  <c r="DO81" i="6"/>
  <c r="DO77" i="6"/>
  <c r="DO66" i="6"/>
  <c r="DO62" i="6"/>
  <c r="DO58" i="6"/>
  <c r="DO54" i="6"/>
  <c r="DO50" i="6"/>
  <c r="DO46" i="6"/>
  <c r="DO42" i="6"/>
  <c r="DO38" i="6"/>
  <c r="DO34" i="6"/>
  <c r="DO30" i="6"/>
  <c r="DO26" i="6"/>
  <c r="DO22" i="6"/>
  <c r="DO18" i="6"/>
  <c r="DO14" i="6"/>
  <c r="DO10" i="6"/>
  <c r="DO6" i="6"/>
  <c r="AP34" i="6"/>
  <c r="AP143" i="6"/>
  <c r="AP139" i="6"/>
  <c r="AP135" i="6"/>
  <c r="AP123" i="6"/>
  <c r="AP116" i="6"/>
  <c r="AP112" i="6"/>
  <c r="AP108" i="6"/>
  <c r="AP104" i="6"/>
  <c r="AP100" i="6"/>
  <c r="AP96" i="6"/>
  <c r="AP88" i="6"/>
  <c r="AP84" i="6"/>
  <c r="AP65" i="6"/>
  <c r="AP9" i="6"/>
  <c r="AP5" i="6"/>
  <c r="AP142" i="6"/>
  <c r="AP138" i="6"/>
  <c r="AP134" i="6"/>
  <c r="AP130" i="6"/>
  <c r="AP99" i="6"/>
  <c r="AP95" i="6"/>
  <c r="AP91" i="6"/>
  <c r="AP87" i="6"/>
  <c r="AP83" i="6"/>
  <c r="AP79" i="6"/>
  <c r="AP75" i="6"/>
  <c r="AP72" i="6"/>
  <c r="AP68" i="6"/>
  <c r="AP64" i="6"/>
  <c r="AP60" i="6"/>
  <c r="AP56" i="6"/>
  <c r="AP52" i="6"/>
  <c r="AP48" i="6"/>
  <c r="AP44" i="6"/>
  <c r="AP40" i="6"/>
  <c r="AP36" i="6"/>
  <c r="AP32" i="6"/>
  <c r="AP24" i="6"/>
  <c r="AP16" i="6"/>
  <c r="BT135" i="6"/>
  <c r="AZ135" i="6"/>
  <c r="AZ112" i="6"/>
  <c r="BT100" i="6"/>
  <c r="AZ100" i="6"/>
  <c r="BT92" i="6"/>
  <c r="AZ92" i="6"/>
  <c r="BT88" i="6"/>
  <c r="AZ88" i="6"/>
  <c r="AZ76" i="6"/>
  <c r="AZ57" i="6"/>
  <c r="AZ45" i="6"/>
  <c r="BT37" i="6"/>
  <c r="AZ37" i="6"/>
  <c r="BT25" i="6"/>
  <c r="AZ25" i="6"/>
  <c r="BT5" i="6"/>
  <c r="AZ5" i="6"/>
  <c r="BT142" i="6"/>
  <c r="AZ142" i="6"/>
  <c r="BT138" i="6"/>
  <c r="AZ138" i="6"/>
  <c r="BT134" i="6"/>
  <c r="AZ134" i="6"/>
  <c r="BT130" i="6"/>
  <c r="AZ130" i="6"/>
  <c r="BT126" i="6"/>
  <c r="AZ126" i="6"/>
  <c r="BT122" i="6"/>
  <c r="AZ122" i="6"/>
  <c r="BT119" i="6"/>
  <c r="AZ119" i="6"/>
  <c r="BT115" i="6"/>
  <c r="AZ115" i="6"/>
  <c r="BT111" i="6"/>
  <c r="AZ111" i="6"/>
  <c r="BT107" i="6"/>
  <c r="AZ107" i="6"/>
  <c r="BT103" i="6"/>
  <c r="AZ103" i="6"/>
  <c r="BT99" i="6"/>
  <c r="AZ99" i="6"/>
  <c r="BT95" i="6"/>
  <c r="AZ95" i="6"/>
  <c r="BT91" i="6"/>
  <c r="AZ91" i="6"/>
  <c r="BT87" i="6"/>
  <c r="AZ87" i="6"/>
  <c r="BT83" i="6"/>
  <c r="AZ83" i="6"/>
  <c r="BT79" i="6"/>
  <c r="AZ79" i="6"/>
  <c r="BT75" i="6"/>
  <c r="AZ75" i="6"/>
  <c r="BT72" i="6"/>
  <c r="AZ72" i="6"/>
  <c r="BT68" i="6"/>
  <c r="AZ68" i="6"/>
  <c r="AZ64" i="6"/>
  <c r="BT60" i="6"/>
  <c r="AZ60" i="6"/>
  <c r="BT56" i="6"/>
  <c r="AZ56" i="6"/>
  <c r="BT52" i="6"/>
  <c r="AZ52" i="6"/>
  <c r="BT48" i="6"/>
  <c r="AZ48" i="6"/>
  <c r="BT44" i="6"/>
  <c r="AZ44" i="6"/>
  <c r="AZ40" i="6"/>
  <c r="BT36" i="6"/>
  <c r="AZ36" i="6"/>
  <c r="BT32" i="6"/>
  <c r="AZ32" i="6"/>
  <c r="BT28" i="6"/>
  <c r="AZ28" i="6"/>
  <c r="BT24" i="6"/>
  <c r="AZ24" i="6"/>
  <c r="BT20" i="6"/>
  <c r="AZ20" i="6"/>
  <c r="BT16" i="6"/>
  <c r="AZ16" i="6"/>
  <c r="BT12" i="6"/>
  <c r="AZ12" i="6"/>
  <c r="BT8" i="6"/>
  <c r="AZ8" i="6"/>
  <c r="BT4" i="6"/>
  <c r="AZ4" i="6"/>
  <c r="CQ142" i="6"/>
  <c r="CQ138" i="6"/>
  <c r="CQ134" i="6"/>
  <c r="CQ130" i="6"/>
  <c r="CQ126" i="6"/>
  <c r="CQ122" i="6"/>
  <c r="CQ119" i="6"/>
  <c r="CQ115" i="6"/>
  <c r="CQ111" i="6"/>
  <c r="CQ107" i="6"/>
  <c r="CQ103" i="6"/>
  <c r="CQ99" i="6"/>
  <c r="CQ95" i="6"/>
  <c r="CQ91" i="6"/>
  <c r="CQ87" i="6"/>
  <c r="CQ83" i="6"/>
  <c r="CQ79" i="6"/>
  <c r="CQ75" i="6"/>
  <c r="CQ72" i="6"/>
  <c r="CQ68" i="6"/>
  <c r="CQ64" i="6"/>
  <c r="CQ60" i="6"/>
  <c r="CQ56" i="6"/>
  <c r="CQ52" i="6"/>
  <c r="CQ48" i="6"/>
  <c r="CQ44" i="6"/>
  <c r="CQ40" i="6"/>
  <c r="CQ36" i="6"/>
  <c r="CQ32" i="6"/>
  <c r="CQ28" i="6"/>
  <c r="CQ24" i="6"/>
  <c r="CQ20" i="6"/>
  <c r="CQ16" i="6"/>
  <c r="CQ12" i="6"/>
  <c r="CQ8" i="6"/>
  <c r="CQ4" i="6"/>
  <c r="AZ127" i="6"/>
  <c r="BT123" i="6"/>
  <c r="AZ123" i="6"/>
  <c r="BT120" i="6"/>
  <c r="AZ120" i="6"/>
  <c r="AZ116" i="6"/>
  <c r="AZ108" i="6"/>
  <c r="AZ96" i="6"/>
  <c r="BT73" i="6"/>
  <c r="AZ73" i="6"/>
  <c r="BT69" i="6"/>
  <c r="AZ69" i="6"/>
  <c r="AZ65" i="6"/>
  <c r="BT61" i="6"/>
  <c r="AZ61" i="6"/>
  <c r="AZ49" i="6"/>
  <c r="BT29" i="6"/>
  <c r="AZ29" i="6"/>
  <c r="AZ17" i="6"/>
  <c r="AZ141" i="6"/>
  <c r="AZ137" i="6"/>
  <c r="BT133" i="6"/>
  <c r="AZ133" i="6"/>
  <c r="BT129" i="6"/>
  <c r="AZ129" i="6"/>
  <c r="AZ125" i="6"/>
  <c r="BT121" i="6"/>
  <c r="AZ121" i="6"/>
  <c r="BT118" i="6"/>
  <c r="AZ118" i="6"/>
  <c r="BT114" i="6"/>
  <c r="AZ114" i="6"/>
  <c r="AZ110" i="6"/>
  <c r="BT106" i="6"/>
  <c r="AZ106" i="6"/>
  <c r="BT102" i="6"/>
  <c r="AZ102" i="6"/>
  <c r="BT98" i="6"/>
  <c r="AZ98" i="6"/>
  <c r="BT94" i="6"/>
  <c r="AZ94" i="6"/>
  <c r="AZ90" i="6"/>
  <c r="AZ86" i="6"/>
  <c r="BT82" i="6"/>
  <c r="AZ82" i="6"/>
  <c r="BT78" i="6"/>
  <c r="AZ78" i="6"/>
  <c r="BT74" i="6"/>
  <c r="AZ74" i="6"/>
  <c r="AZ71" i="6"/>
  <c r="AZ67" i="6"/>
  <c r="BT63" i="6"/>
  <c r="AZ63" i="6"/>
  <c r="BT59" i="6"/>
  <c r="AZ59" i="6"/>
  <c r="AZ55" i="6"/>
  <c r="AZ51" i="6"/>
  <c r="AZ47" i="6"/>
  <c r="BT43" i="6"/>
  <c r="AZ43" i="6"/>
  <c r="BT39" i="6"/>
  <c r="AZ39" i="6"/>
  <c r="AZ35" i="6"/>
  <c r="AZ31" i="6"/>
  <c r="BT27" i="6"/>
  <c r="AZ27" i="6"/>
  <c r="BT23" i="6"/>
  <c r="AZ23" i="6"/>
  <c r="BT19" i="6"/>
  <c r="AZ19" i="6"/>
  <c r="AZ15" i="6"/>
  <c r="AZ11" i="6"/>
  <c r="BT7" i="6"/>
  <c r="AZ7" i="6"/>
  <c r="BT143" i="6"/>
  <c r="AZ143" i="6"/>
  <c r="AZ139" i="6"/>
  <c r="AZ131" i="6"/>
  <c r="AZ104" i="6"/>
  <c r="BT84" i="6"/>
  <c r="AZ84" i="6"/>
  <c r="AZ80" i="6"/>
  <c r="BT53" i="6"/>
  <c r="AZ53" i="6"/>
  <c r="AZ41" i="6"/>
  <c r="AZ33" i="6"/>
  <c r="AZ21" i="6"/>
  <c r="AZ13" i="6"/>
  <c r="AZ9" i="6"/>
  <c r="BT140" i="6"/>
  <c r="AZ140" i="6"/>
  <c r="AZ136" i="6"/>
  <c r="AZ132" i="6"/>
  <c r="AZ128" i="6"/>
  <c r="BT124" i="6"/>
  <c r="AZ124" i="6"/>
  <c r="AZ117" i="6"/>
  <c r="BT113" i="6"/>
  <c r="AZ113" i="6"/>
  <c r="AZ109" i="6"/>
  <c r="AZ105" i="6"/>
  <c r="BT101" i="6"/>
  <c r="AZ101" i="6"/>
  <c r="BT97" i="6"/>
  <c r="AZ97" i="6"/>
  <c r="AZ93" i="6"/>
  <c r="AZ89" i="6"/>
  <c r="BT85" i="6"/>
  <c r="AZ85" i="6"/>
  <c r="BT81" i="6"/>
  <c r="AZ81" i="6"/>
  <c r="BT77" i="6"/>
  <c r="AZ77" i="6"/>
  <c r="BT70" i="6"/>
  <c r="AZ70" i="6"/>
  <c r="BT66" i="6"/>
  <c r="AZ66" i="6"/>
  <c r="BT62" i="6"/>
  <c r="AZ62" i="6"/>
  <c r="AZ58" i="6"/>
  <c r="BT54" i="6"/>
  <c r="AZ54" i="6"/>
  <c r="BT50" i="6"/>
  <c r="AZ50" i="6"/>
  <c r="AZ46" i="6"/>
  <c r="AZ42" i="6"/>
  <c r="BT38" i="6"/>
  <c r="AZ38" i="6"/>
  <c r="BT34" i="6"/>
  <c r="AZ34" i="6"/>
  <c r="BT30" i="6"/>
  <c r="AZ30" i="6"/>
  <c r="AZ26" i="6"/>
  <c r="BT22" i="6"/>
  <c r="AZ22" i="6"/>
  <c r="BT18" i="6"/>
  <c r="AZ18" i="6"/>
  <c r="BT14" i="6"/>
  <c r="AZ14" i="6"/>
  <c r="AZ10" i="6"/>
  <c r="BT6" i="6"/>
  <c r="AZ6" i="6"/>
  <c r="CQ97" i="6"/>
  <c r="CQ93" i="6"/>
  <c r="CQ77" i="6"/>
  <c r="CQ30" i="6"/>
  <c r="CQ26" i="6"/>
  <c r="CQ22" i="6"/>
  <c r="CQ80" i="6"/>
  <c r="CQ45" i="6"/>
  <c r="CQ42" i="6"/>
  <c r="CQ143" i="6"/>
  <c r="CQ120" i="6"/>
  <c r="CQ84" i="6"/>
  <c r="CQ76" i="6"/>
  <c r="CQ141" i="6"/>
  <c r="CQ137" i="6"/>
  <c r="CQ133" i="6"/>
  <c r="CQ129" i="6"/>
  <c r="CQ125" i="6"/>
  <c r="CQ121" i="6"/>
  <c r="CQ118" i="6"/>
  <c r="CQ114" i="6"/>
  <c r="CQ110" i="6"/>
  <c r="CQ106" i="6"/>
  <c r="CQ102" i="6"/>
  <c r="CQ98" i="6"/>
  <c r="CQ94" i="6"/>
  <c r="CQ90" i="6"/>
  <c r="CQ86" i="6"/>
  <c r="CQ82" i="6"/>
  <c r="CQ78" i="6"/>
  <c r="CQ74" i="6"/>
  <c r="CQ71" i="6"/>
  <c r="CQ67" i="6"/>
  <c r="CQ63" i="6"/>
  <c r="CQ59" i="6"/>
  <c r="CQ55" i="6"/>
  <c r="CQ51" i="6"/>
  <c r="CQ47" i="6"/>
  <c r="CQ43" i="6"/>
  <c r="CQ39" i="6"/>
  <c r="CQ35" i="6"/>
  <c r="CQ31" i="6"/>
  <c r="CQ27" i="6"/>
  <c r="CQ23" i="6"/>
  <c r="CQ19" i="6"/>
  <c r="CQ15" i="6"/>
  <c r="CQ11" i="6"/>
  <c r="CQ7" i="6"/>
  <c r="CQ128" i="6"/>
  <c r="CQ54" i="6"/>
  <c r="CQ10" i="6"/>
  <c r="BT141" i="6"/>
  <c r="BT125" i="6"/>
  <c r="BT110" i="6"/>
  <c r="BT86" i="6"/>
  <c r="BT71" i="6"/>
  <c r="BT47" i="6"/>
  <c r="BT31" i="6"/>
  <c r="BT15" i="6"/>
  <c r="DB143" i="6"/>
  <c r="DB142" i="6"/>
  <c r="DB141" i="6"/>
  <c r="DB140" i="6"/>
  <c r="DB139" i="6"/>
  <c r="DB138" i="6"/>
  <c r="DB137" i="6"/>
  <c r="DB136" i="6"/>
  <c r="DB135" i="6"/>
  <c r="DB134" i="6"/>
  <c r="DB133" i="6"/>
  <c r="DB132" i="6"/>
  <c r="DB131" i="6"/>
  <c r="DB130" i="6"/>
  <c r="DB129" i="6"/>
  <c r="DB128" i="6"/>
  <c r="DB127" i="6"/>
  <c r="DB126" i="6"/>
  <c r="DB125" i="6"/>
  <c r="DB124" i="6"/>
  <c r="DB123" i="6"/>
  <c r="DB122" i="6"/>
  <c r="DB121" i="6"/>
  <c r="DB120" i="6"/>
  <c r="DB119" i="6"/>
  <c r="DB118" i="6"/>
  <c r="DB117" i="6"/>
  <c r="DB116" i="6"/>
  <c r="DB115" i="6"/>
  <c r="DB114" i="6"/>
  <c r="DB113" i="6"/>
  <c r="DB112" i="6"/>
  <c r="DB111" i="6"/>
  <c r="DB110" i="6"/>
  <c r="DB109" i="6"/>
  <c r="DB108" i="6"/>
  <c r="DB107" i="6"/>
  <c r="DB106" i="6"/>
  <c r="DB105" i="6"/>
  <c r="DB104" i="6"/>
  <c r="DB103" i="6"/>
  <c r="DB102" i="6"/>
  <c r="DB101" i="6"/>
  <c r="DB100" i="6"/>
  <c r="DB99" i="6"/>
  <c r="DB98" i="6"/>
  <c r="DB97" i="6"/>
  <c r="DB96" i="6"/>
  <c r="DB95" i="6"/>
  <c r="DB94" i="6"/>
  <c r="DB93" i="6"/>
  <c r="DB92" i="6"/>
  <c r="DB91" i="6"/>
  <c r="DB90" i="6"/>
  <c r="DB89" i="6"/>
  <c r="DB88" i="6"/>
  <c r="DB87" i="6"/>
  <c r="DB86" i="6"/>
  <c r="DB85" i="6"/>
  <c r="DB84" i="6"/>
  <c r="BT55" i="6"/>
  <c r="DB83" i="6"/>
  <c r="DB82" i="6"/>
  <c r="DB81" i="6"/>
  <c r="DB80" i="6"/>
  <c r="DB79" i="6"/>
  <c r="DB78" i="6"/>
  <c r="DB77" i="6"/>
  <c r="DB76" i="6"/>
  <c r="DB75" i="6"/>
  <c r="DB74" i="6"/>
  <c r="DB73" i="6"/>
  <c r="DB72" i="6"/>
  <c r="DB71" i="6"/>
  <c r="DB70" i="6"/>
  <c r="DB69" i="6"/>
  <c r="DB68" i="6"/>
  <c r="DB67" i="6"/>
  <c r="DB66" i="6"/>
  <c r="DB65" i="6"/>
  <c r="DB64" i="6"/>
  <c r="DB63" i="6"/>
  <c r="DB62" i="6"/>
  <c r="DB61" i="6"/>
  <c r="DB60" i="6"/>
  <c r="DB59" i="6"/>
  <c r="DB58" i="6"/>
  <c r="DB57" i="6"/>
  <c r="DB56" i="6"/>
  <c r="DB55" i="6"/>
  <c r="DB54" i="6"/>
  <c r="DB53" i="6"/>
  <c r="DB52" i="6"/>
  <c r="DB51" i="6"/>
  <c r="DB50" i="6"/>
  <c r="DB49" i="6"/>
  <c r="DB48" i="6"/>
  <c r="DB47" i="6"/>
  <c r="DB46" i="6"/>
  <c r="DB45" i="6"/>
  <c r="DB44" i="6"/>
  <c r="DB43" i="6"/>
  <c r="DB42" i="6"/>
  <c r="DB41" i="6"/>
  <c r="DB40" i="6"/>
  <c r="DB39" i="6"/>
  <c r="DB38" i="6"/>
  <c r="DB37" i="6"/>
  <c r="DB36" i="6"/>
  <c r="DB35" i="6"/>
  <c r="DB34" i="6"/>
  <c r="DB33" i="6"/>
  <c r="DB32" i="6"/>
  <c r="DB31" i="6"/>
  <c r="DB30" i="6"/>
  <c r="DB29" i="6"/>
  <c r="DB28" i="6"/>
  <c r="DB27" i="6"/>
  <c r="DB26" i="6"/>
  <c r="DB25" i="6"/>
  <c r="DB24" i="6"/>
  <c r="DB23" i="6"/>
  <c r="DB22" i="6"/>
  <c r="DB21" i="6"/>
  <c r="DB20" i="6"/>
  <c r="DB19" i="6"/>
  <c r="DB18" i="6"/>
  <c r="DB17" i="6"/>
  <c r="DB16" i="6"/>
  <c r="DB15" i="6"/>
  <c r="DB14" i="6"/>
  <c r="DB13" i="6"/>
  <c r="DB12" i="6"/>
  <c r="DB11" i="6"/>
  <c r="DB10" i="6"/>
  <c r="DB9" i="6"/>
  <c r="DB8" i="6"/>
  <c r="DB7" i="6"/>
  <c r="DB6" i="6"/>
  <c r="DB5" i="6"/>
  <c r="DB4" i="6"/>
  <c r="BT139" i="6"/>
  <c r="BT131" i="6"/>
  <c r="BT116" i="6"/>
  <c r="BT104" i="6"/>
  <c r="BT96" i="6"/>
  <c r="BT80" i="6"/>
  <c r="BT65" i="6"/>
  <c r="BT57" i="6"/>
  <c r="BT41" i="6"/>
  <c r="BT33" i="6"/>
  <c r="BT21" i="6"/>
  <c r="BT9" i="6"/>
  <c r="BT136" i="6"/>
  <c r="BT128" i="6"/>
  <c r="BT117" i="6"/>
  <c r="BT105" i="6"/>
  <c r="BT89" i="6"/>
  <c r="BT58" i="6"/>
  <c r="BT42" i="6"/>
  <c r="BT26" i="6"/>
  <c r="BT10" i="6"/>
  <c r="DA143" i="6"/>
  <c r="DA142" i="6"/>
  <c r="DA141" i="6"/>
  <c r="DA140" i="6"/>
  <c r="DA139" i="6"/>
  <c r="DA138" i="6"/>
  <c r="DA137" i="6"/>
  <c r="DA136" i="6"/>
  <c r="DA135" i="6"/>
  <c r="DA134" i="6"/>
  <c r="DA133" i="6"/>
  <c r="DA132" i="6"/>
  <c r="DA131" i="6"/>
  <c r="DA130" i="6"/>
  <c r="DA129" i="6"/>
  <c r="DA128" i="6"/>
  <c r="DA127" i="6"/>
  <c r="DA126" i="6"/>
  <c r="DA125" i="6"/>
  <c r="DA124" i="6"/>
  <c r="DA123" i="6"/>
  <c r="DA122" i="6"/>
  <c r="DA121" i="6"/>
  <c r="DA120" i="6"/>
  <c r="DA119" i="6"/>
  <c r="DA118" i="6"/>
  <c r="DA117" i="6"/>
  <c r="DA116" i="6"/>
  <c r="DA115" i="6"/>
  <c r="DA114" i="6"/>
  <c r="DA113" i="6"/>
  <c r="DA112" i="6"/>
  <c r="DA111" i="6"/>
  <c r="DA110" i="6"/>
  <c r="DA109" i="6"/>
  <c r="DA108" i="6"/>
  <c r="DA107" i="6"/>
  <c r="DA106" i="6"/>
  <c r="DA105" i="6"/>
  <c r="DA104" i="6"/>
  <c r="DA103" i="6"/>
  <c r="DA102" i="6"/>
  <c r="DA101" i="6"/>
  <c r="DA100" i="6"/>
  <c r="DA99" i="6"/>
  <c r="DA98" i="6"/>
  <c r="DA97" i="6"/>
  <c r="DA96" i="6"/>
  <c r="DA95" i="6"/>
  <c r="DA94" i="6"/>
  <c r="DA93" i="6"/>
  <c r="DA92" i="6"/>
  <c r="DA91" i="6"/>
  <c r="DA90" i="6"/>
  <c r="DA89" i="6"/>
  <c r="DA88" i="6"/>
  <c r="DN141" i="6"/>
  <c r="DN137" i="6"/>
  <c r="DN133" i="6"/>
  <c r="DN129" i="6"/>
  <c r="DN125" i="6"/>
  <c r="DN121" i="6"/>
  <c r="DN118" i="6"/>
  <c r="DN114" i="6"/>
  <c r="DN110" i="6"/>
  <c r="DN106" i="6"/>
  <c r="DN102" i="6"/>
  <c r="DN98" i="6"/>
  <c r="DN94" i="6"/>
  <c r="DN90" i="6"/>
  <c r="DN86" i="6"/>
  <c r="DN82" i="6"/>
  <c r="DN78" i="6"/>
  <c r="DN74" i="6"/>
  <c r="DN71" i="6"/>
  <c r="DN67" i="6"/>
  <c r="DN63" i="6"/>
  <c r="DN59" i="6"/>
  <c r="DN55" i="6"/>
  <c r="DN51" i="6"/>
  <c r="DN47" i="6"/>
  <c r="DN43" i="6"/>
  <c r="DN39" i="6"/>
  <c r="DN35" i="6"/>
  <c r="DN31" i="6"/>
  <c r="DN27" i="6"/>
  <c r="DN23" i="6"/>
  <c r="DN19" i="6"/>
  <c r="DN15" i="6"/>
  <c r="DN11" i="6"/>
  <c r="DN7" i="6"/>
  <c r="DA87" i="6"/>
  <c r="DA86" i="6"/>
  <c r="DA85" i="6"/>
  <c r="DA84" i="6"/>
  <c r="DA83" i="6"/>
  <c r="DA82" i="6"/>
  <c r="DA81" i="6"/>
  <c r="DA80" i="6"/>
  <c r="DA79" i="6"/>
  <c r="DA78" i="6"/>
  <c r="DA77" i="6"/>
  <c r="DA76" i="6"/>
  <c r="DA75" i="6"/>
  <c r="DA74" i="6"/>
  <c r="DA73" i="6"/>
  <c r="DA72" i="6"/>
  <c r="DA71" i="6"/>
  <c r="DA70" i="6"/>
  <c r="DA69" i="6"/>
  <c r="DA68" i="6"/>
  <c r="DA67" i="6"/>
  <c r="DA66" i="6"/>
  <c r="DA65" i="6"/>
  <c r="DA64" i="6"/>
  <c r="DA63" i="6"/>
  <c r="DA62" i="6"/>
  <c r="DA61" i="6"/>
  <c r="DA60" i="6"/>
  <c r="DA59" i="6"/>
  <c r="DA58" i="6"/>
  <c r="DA57" i="6"/>
  <c r="DA56" i="6"/>
  <c r="DA55" i="6"/>
  <c r="DA54" i="6"/>
  <c r="DA53" i="6"/>
  <c r="DA52" i="6"/>
  <c r="DA51" i="6"/>
  <c r="DA50" i="6"/>
  <c r="DA49" i="6"/>
  <c r="DA48" i="6"/>
  <c r="DA47" i="6"/>
  <c r="DA46" i="6"/>
  <c r="DA45" i="6"/>
  <c r="DA44" i="6"/>
  <c r="DA43" i="6"/>
  <c r="DA42" i="6"/>
  <c r="DA41" i="6"/>
  <c r="DA40" i="6"/>
  <c r="DA39" i="6"/>
  <c r="DA38" i="6"/>
  <c r="DA37" i="6"/>
  <c r="DA36" i="6"/>
  <c r="DA35" i="6"/>
  <c r="DA34" i="6"/>
  <c r="DA33" i="6"/>
  <c r="DA32" i="6"/>
  <c r="DA31" i="6"/>
  <c r="DA30" i="6"/>
  <c r="DA29" i="6"/>
  <c r="DA28" i="6"/>
  <c r="DA27" i="6"/>
  <c r="DA26" i="6"/>
  <c r="DA25" i="6"/>
  <c r="DA24" i="6"/>
  <c r="DA23" i="6"/>
  <c r="DA22" i="6"/>
  <c r="DA21" i="6"/>
  <c r="DA20" i="6"/>
  <c r="DA19" i="6"/>
  <c r="DA18" i="6"/>
  <c r="DA17" i="6"/>
  <c r="DA16" i="6"/>
  <c r="DA15" i="6"/>
  <c r="DA14" i="6"/>
  <c r="DA13" i="6"/>
  <c r="DA12" i="6"/>
  <c r="DA11" i="6"/>
  <c r="DA10" i="6"/>
  <c r="DA9" i="6"/>
  <c r="DA8" i="6"/>
  <c r="DA7" i="6"/>
  <c r="DA6" i="6"/>
  <c r="DA5" i="6"/>
  <c r="DN142" i="6"/>
  <c r="DN138" i="6"/>
  <c r="DN134" i="6"/>
  <c r="DN130" i="6"/>
  <c r="DN126" i="6"/>
  <c r="DN122" i="6"/>
  <c r="DN119" i="6"/>
  <c r="DN115" i="6"/>
  <c r="DN111" i="6"/>
  <c r="DN107" i="6"/>
  <c r="DN103" i="6"/>
  <c r="DN99" i="6"/>
  <c r="DN95" i="6"/>
  <c r="DN91" i="6"/>
  <c r="DN87" i="6"/>
  <c r="DN83" i="6"/>
  <c r="DN79" i="6"/>
  <c r="DN75" i="6"/>
  <c r="DN72" i="6"/>
  <c r="DN68" i="6"/>
  <c r="DN64" i="6"/>
  <c r="DN60" i="6"/>
  <c r="DN56" i="6"/>
  <c r="DN52" i="6"/>
  <c r="DN48" i="6"/>
  <c r="DN44" i="6"/>
  <c r="DN40" i="6"/>
  <c r="DN36" i="6"/>
  <c r="DN32" i="6"/>
  <c r="DN28" i="6"/>
  <c r="DN24" i="6"/>
  <c r="DN20" i="6"/>
  <c r="DN16" i="6"/>
  <c r="DN12" i="6"/>
  <c r="DN8" i="6"/>
  <c r="DN140" i="6"/>
  <c r="DN136" i="6"/>
  <c r="DN132" i="6"/>
  <c r="DN128" i="6"/>
  <c r="DN124" i="6"/>
  <c r="DN117" i="6"/>
  <c r="DN113" i="6"/>
  <c r="DN109" i="6"/>
  <c r="DN105" i="6"/>
  <c r="DN101" i="6"/>
  <c r="DN97" i="6"/>
  <c r="DN93" i="6"/>
  <c r="DN89" i="6"/>
  <c r="DN85" i="6"/>
  <c r="DN81" i="6"/>
  <c r="DN77" i="6"/>
  <c r="DN70" i="6"/>
  <c r="DN66" i="6"/>
  <c r="DN62" i="6"/>
  <c r="DN58" i="6"/>
  <c r="DN54" i="6"/>
  <c r="DN50" i="6"/>
  <c r="DN46" i="6"/>
  <c r="DN42" i="6"/>
  <c r="DN38" i="6"/>
  <c r="DN34" i="6"/>
  <c r="DN30" i="6"/>
  <c r="DN26" i="6"/>
  <c r="DN22" i="6"/>
  <c r="DN18" i="6"/>
  <c r="DN14" i="6"/>
  <c r="DN10" i="6"/>
  <c r="DN6" i="6"/>
  <c r="DN143" i="6"/>
  <c r="DN139" i="6"/>
  <c r="DN135" i="6"/>
  <c r="DN131" i="6"/>
  <c r="DN127" i="6"/>
  <c r="DN123" i="6"/>
  <c r="DN120" i="6"/>
  <c r="DN116" i="6"/>
  <c r="DN112" i="6"/>
  <c r="DN108" i="6"/>
  <c r="DN104" i="6"/>
  <c r="DN100" i="6"/>
  <c r="DN96" i="6"/>
  <c r="DN92" i="6"/>
  <c r="DN88" i="6"/>
  <c r="DN84" i="6"/>
  <c r="DN80" i="6"/>
  <c r="DN76" i="6"/>
  <c r="DN73" i="6"/>
  <c r="DN69" i="6"/>
  <c r="DN65" i="6"/>
  <c r="DN61" i="6"/>
  <c r="DN57" i="6"/>
  <c r="DN53" i="6"/>
  <c r="DN49" i="6"/>
  <c r="DN45" i="6"/>
  <c r="DN41" i="6"/>
  <c r="DN37" i="6"/>
  <c r="DN33" i="6"/>
  <c r="DN29" i="6"/>
  <c r="DN25" i="6"/>
  <c r="DN21" i="6"/>
  <c r="DN17" i="6"/>
  <c r="DN13" i="6"/>
  <c r="DN9" i="6"/>
  <c r="DN5" i="6"/>
  <c r="H139" i="8"/>
  <c r="G139" i="8"/>
  <c r="H127" i="8"/>
  <c r="G127" i="8"/>
  <c r="H105" i="8"/>
  <c r="G105" i="8"/>
  <c r="H99" i="8"/>
  <c r="G99" i="8"/>
  <c r="H92" i="8"/>
  <c r="G92" i="8"/>
  <c r="H75" i="8"/>
  <c r="G75" i="8"/>
  <c r="H36" i="8"/>
  <c r="G36" i="8"/>
  <c r="H16" i="8"/>
  <c r="G16" i="8"/>
  <c r="H6" i="8"/>
  <c r="G6" i="8"/>
  <c r="F134" i="8"/>
  <c r="E134" i="8"/>
  <c r="F129" i="8"/>
  <c r="E129" i="8"/>
  <c r="F107" i="8"/>
  <c r="E107" i="8"/>
  <c r="F98" i="8"/>
  <c r="E98" i="8"/>
  <c r="F97" i="8"/>
  <c r="E97" i="8"/>
  <c r="F77" i="8"/>
  <c r="E77" i="8"/>
  <c r="F76" i="8"/>
  <c r="E76" i="8"/>
  <c r="F69" i="8"/>
  <c r="E69" i="8"/>
  <c r="F67" i="8"/>
  <c r="E67" i="8"/>
  <c r="F47" i="8"/>
  <c r="E47" i="8"/>
  <c r="F43" i="8"/>
  <c r="E43" i="8"/>
  <c r="F14" i="8"/>
  <c r="E14" i="8"/>
  <c r="F5" i="8"/>
  <c r="E5" i="8"/>
  <c r="D142" i="8"/>
  <c r="C142" i="8"/>
  <c r="D125" i="8"/>
  <c r="C125" i="8"/>
  <c r="D104" i="8"/>
  <c r="C104" i="8"/>
  <c r="D95" i="8"/>
  <c r="C95" i="8"/>
  <c r="D81" i="8"/>
  <c r="C81" i="8"/>
  <c r="D64" i="8"/>
  <c r="C64" i="8"/>
  <c r="D63" i="8"/>
  <c r="C63" i="8"/>
  <c r="D56" i="8"/>
  <c r="C56" i="8"/>
  <c r="D54" i="8"/>
  <c r="C54" i="8"/>
  <c r="D37" i="8"/>
  <c r="C37" i="8"/>
  <c r="D36" i="8"/>
  <c r="C36" i="8"/>
  <c r="D33" i="8"/>
  <c r="C33" i="8"/>
  <c r="D31" i="8"/>
  <c r="C31" i="8"/>
  <c r="D19" i="8"/>
  <c r="C19" i="8"/>
  <c r="D18" i="8"/>
  <c r="C18" i="8"/>
  <c r="D16" i="8"/>
  <c r="C16" i="8"/>
  <c r="D7" i="8"/>
  <c r="C7" i="8"/>
  <c r="J139" i="8"/>
  <c r="I139" i="8"/>
  <c r="J127" i="8"/>
  <c r="I127" i="8"/>
  <c r="J125" i="8"/>
  <c r="I125" i="8"/>
  <c r="J117" i="8"/>
  <c r="I117" i="8"/>
  <c r="J112" i="8"/>
  <c r="I112" i="8"/>
  <c r="J99" i="8"/>
  <c r="I99" i="8"/>
  <c r="J75" i="8"/>
  <c r="I75" i="8"/>
  <c r="J64" i="8"/>
  <c r="I64" i="8"/>
  <c r="J63" i="8"/>
  <c r="I63" i="8"/>
  <c r="J46" i="8"/>
  <c r="I46" i="8"/>
  <c r="J38" i="8"/>
  <c r="I38" i="8"/>
  <c r="J37" i="8"/>
  <c r="I37" i="8"/>
  <c r="J29" i="8"/>
  <c r="I29" i="8"/>
  <c r="J27" i="8"/>
  <c r="I27" i="8"/>
  <c r="J13" i="8"/>
  <c r="I13" i="8"/>
  <c r="J10" i="8"/>
  <c r="I10" i="8"/>
  <c r="H135" i="8"/>
  <c r="G135" i="8"/>
  <c r="H130" i="8"/>
  <c r="G130" i="8"/>
  <c r="H126" i="8"/>
  <c r="G126" i="8"/>
  <c r="H120" i="8"/>
  <c r="G120" i="8"/>
  <c r="H109" i="8"/>
  <c r="G109" i="8"/>
  <c r="H106" i="8"/>
  <c r="G106" i="8"/>
  <c r="H101" i="8"/>
  <c r="G101" i="8"/>
  <c r="H100" i="8"/>
  <c r="G100" i="8"/>
  <c r="H86" i="8"/>
  <c r="G86" i="8"/>
  <c r="H82" i="8"/>
  <c r="G82" i="8"/>
  <c r="H79" i="8"/>
  <c r="G79" i="8"/>
  <c r="H78" i="8"/>
  <c r="G78" i="8"/>
  <c r="H74" i="8"/>
  <c r="G74" i="8"/>
  <c r="H72" i="8"/>
  <c r="G72" i="8"/>
  <c r="H71" i="8"/>
  <c r="G71" i="8"/>
  <c r="H66" i="8"/>
  <c r="G66" i="8"/>
  <c r="H65" i="8"/>
  <c r="G65" i="8"/>
  <c r="H58" i="8"/>
  <c r="G58" i="8"/>
  <c r="H55" i="8"/>
  <c r="G55" i="8"/>
  <c r="H49" i="8"/>
  <c r="G49" i="8"/>
  <c r="H44" i="8"/>
  <c r="G44" i="8"/>
  <c r="H40" i="8"/>
  <c r="G40" i="8"/>
  <c r="H35" i="8"/>
  <c r="G35" i="8"/>
  <c r="H34" i="8"/>
  <c r="G34" i="8"/>
  <c r="H28" i="8"/>
  <c r="G28" i="8"/>
  <c r="H26" i="8"/>
  <c r="G26" i="8"/>
  <c r="H20" i="8"/>
  <c r="G20" i="8"/>
  <c r="H15" i="8"/>
  <c r="G15" i="8"/>
  <c r="H11" i="8"/>
  <c r="G11" i="8"/>
  <c r="F140" i="8"/>
  <c r="E140" i="8"/>
  <c r="F136" i="8"/>
  <c r="E136" i="8"/>
  <c r="F133" i="8"/>
  <c r="E133" i="8"/>
  <c r="F131" i="8"/>
  <c r="E131" i="8"/>
  <c r="F124" i="8"/>
  <c r="E124" i="8"/>
  <c r="F123" i="8"/>
  <c r="E123" i="8"/>
  <c r="F121" i="8"/>
  <c r="E121" i="8"/>
  <c r="F118" i="8"/>
  <c r="E118" i="8"/>
  <c r="F116" i="8"/>
  <c r="E116" i="8"/>
  <c r="F115" i="8"/>
  <c r="E115" i="8"/>
  <c r="F111" i="8"/>
  <c r="E111" i="8"/>
  <c r="F110" i="8"/>
  <c r="E110" i="8"/>
  <c r="F108" i="8"/>
  <c r="E108" i="8"/>
  <c r="F102" i="8"/>
  <c r="E102" i="8"/>
  <c r="F96" i="8"/>
  <c r="E96" i="8"/>
  <c r="F94" i="8"/>
  <c r="E94" i="8"/>
  <c r="F91" i="8"/>
  <c r="E91" i="8"/>
  <c r="F85" i="8"/>
  <c r="E85" i="8"/>
  <c r="F84" i="8"/>
  <c r="E84" i="8"/>
  <c r="F83" i="8"/>
  <c r="E83" i="8"/>
  <c r="F73" i="8"/>
  <c r="E73" i="8"/>
  <c r="F70" i="8"/>
  <c r="E70" i="8"/>
  <c r="F61" i="8"/>
  <c r="E61" i="8"/>
  <c r="F60" i="8"/>
  <c r="E60" i="8"/>
  <c r="F59" i="8"/>
  <c r="E59" i="8"/>
  <c r="F53" i="8"/>
  <c r="E53" i="8"/>
  <c r="F48" i="8"/>
  <c r="E48" i="8"/>
  <c r="F45" i="8"/>
  <c r="E45" i="8"/>
  <c r="F42" i="8"/>
  <c r="E42" i="8"/>
  <c r="F39" i="8"/>
  <c r="E39" i="8"/>
  <c r="F32" i="8"/>
  <c r="E32" i="8"/>
  <c r="F30" i="8"/>
  <c r="E30" i="8"/>
  <c r="F24" i="8"/>
  <c r="E24" i="8"/>
  <c r="F23" i="8"/>
  <c r="E23" i="8"/>
  <c r="F21" i="8"/>
  <c r="E21" i="8"/>
  <c r="F10" i="8"/>
  <c r="E10" i="8"/>
  <c r="F4" i="8"/>
  <c r="E4" i="8"/>
  <c r="F3" i="8"/>
  <c r="E3" i="8"/>
  <c r="D135" i="8"/>
  <c r="C135" i="8"/>
  <c r="D130" i="8"/>
  <c r="C130" i="8"/>
  <c r="D126" i="8"/>
  <c r="C126" i="8"/>
  <c r="D120" i="8"/>
  <c r="C120" i="8"/>
  <c r="D109" i="8"/>
  <c r="C109" i="8"/>
  <c r="D106" i="8"/>
  <c r="C106" i="8"/>
  <c r="D101" i="8"/>
  <c r="C101" i="8"/>
  <c r="D100" i="8"/>
  <c r="C100" i="8"/>
  <c r="D86" i="8"/>
  <c r="C86" i="8"/>
  <c r="D82" i="8"/>
  <c r="C82" i="8"/>
  <c r="D79" i="8"/>
  <c r="C79" i="8"/>
  <c r="D78" i="8"/>
  <c r="C78" i="8"/>
  <c r="D74" i="8"/>
  <c r="C74" i="8"/>
  <c r="D72" i="8"/>
  <c r="C72" i="8"/>
  <c r="D71" i="8"/>
  <c r="C71" i="8"/>
  <c r="D66" i="8"/>
  <c r="C66" i="8"/>
  <c r="D65" i="8"/>
  <c r="C65" i="8"/>
  <c r="D58" i="8"/>
  <c r="C58" i="8"/>
  <c r="D55" i="8"/>
  <c r="C55" i="8"/>
  <c r="D49" i="8"/>
  <c r="C49" i="8"/>
  <c r="D44" i="8"/>
  <c r="C44" i="8"/>
  <c r="D40" i="8"/>
  <c r="C40" i="8"/>
  <c r="D35" i="8"/>
  <c r="C35" i="8"/>
  <c r="D34" i="8"/>
  <c r="C34" i="8"/>
  <c r="D28" i="8"/>
  <c r="C28" i="8"/>
  <c r="D26" i="8"/>
  <c r="C26" i="8"/>
  <c r="D20" i="8"/>
  <c r="C20" i="8"/>
  <c r="D15" i="8"/>
  <c r="C15" i="8"/>
  <c r="D11" i="8"/>
  <c r="C11" i="8"/>
  <c r="J135" i="8"/>
  <c r="I135" i="8"/>
  <c r="J130" i="8"/>
  <c r="I130" i="8"/>
  <c r="J126" i="8"/>
  <c r="I126" i="8"/>
  <c r="J120" i="8"/>
  <c r="I120" i="8"/>
  <c r="J109" i="8"/>
  <c r="I109" i="8"/>
  <c r="J106" i="8"/>
  <c r="I106" i="8"/>
  <c r="J101" i="8"/>
  <c r="I101" i="8"/>
  <c r="J100" i="8"/>
  <c r="I100" i="8"/>
  <c r="J86" i="8"/>
  <c r="I86" i="8"/>
  <c r="J82" i="8"/>
  <c r="I82" i="8"/>
  <c r="J79" i="8"/>
  <c r="I79" i="8"/>
  <c r="J78" i="8"/>
  <c r="I78" i="8"/>
  <c r="J74" i="8"/>
  <c r="I74" i="8"/>
  <c r="J72" i="8"/>
  <c r="I72" i="8"/>
  <c r="J71" i="8"/>
  <c r="I71" i="8"/>
  <c r="J66" i="8"/>
  <c r="I66" i="8"/>
  <c r="J65" i="8"/>
  <c r="I65" i="8"/>
  <c r="J58" i="8"/>
  <c r="I58" i="8"/>
  <c r="J55" i="8"/>
  <c r="I55" i="8"/>
  <c r="J49" i="8"/>
  <c r="I49" i="8"/>
  <c r="J44" i="8"/>
  <c r="I44" i="8"/>
  <c r="J40" i="8"/>
  <c r="I40" i="8"/>
  <c r="J35" i="8"/>
  <c r="I35" i="8"/>
  <c r="J34" i="8"/>
  <c r="I34" i="8"/>
  <c r="J28" i="8"/>
  <c r="I28" i="8"/>
  <c r="J26" i="8"/>
  <c r="I26" i="8"/>
  <c r="J20" i="8"/>
  <c r="I20" i="8"/>
  <c r="J15" i="8"/>
  <c r="I15" i="8"/>
  <c r="J11" i="8"/>
  <c r="I11" i="8"/>
  <c r="J9" i="8"/>
  <c r="I9" i="8"/>
  <c r="J7" i="8"/>
  <c r="I7" i="8"/>
  <c r="J6" i="8"/>
  <c r="I6" i="8"/>
  <c r="H113" i="8"/>
  <c r="G113" i="8"/>
  <c r="H112" i="8"/>
  <c r="G112" i="8"/>
  <c r="H95" i="8"/>
  <c r="G95" i="8"/>
  <c r="H80" i="8"/>
  <c r="G80" i="8"/>
  <c r="H31" i="8"/>
  <c r="G31" i="8"/>
  <c r="H19" i="8"/>
  <c r="G19" i="8"/>
  <c r="H9" i="8"/>
  <c r="G9" i="8"/>
  <c r="F119" i="8"/>
  <c r="E119" i="8"/>
  <c r="F68" i="8"/>
  <c r="E68" i="8"/>
  <c r="F41" i="8"/>
  <c r="E41" i="8"/>
  <c r="F8" i="8"/>
  <c r="E8" i="8"/>
  <c r="D139" i="8"/>
  <c r="C139" i="8"/>
  <c r="D103" i="8"/>
  <c r="C103" i="8"/>
  <c r="D99" i="8"/>
  <c r="C99" i="8"/>
  <c r="D92" i="8"/>
  <c r="C92" i="8"/>
  <c r="D88" i="8"/>
  <c r="C88" i="8"/>
  <c r="D52" i="8"/>
  <c r="C52" i="8"/>
  <c r="D50" i="8"/>
  <c r="C50" i="8"/>
  <c r="D38" i="8"/>
  <c r="C38" i="8"/>
  <c r="D29" i="8"/>
  <c r="C29" i="8"/>
  <c r="D27" i="8"/>
  <c r="C27" i="8"/>
  <c r="D6" i="8"/>
  <c r="C6" i="8"/>
  <c r="J137" i="8"/>
  <c r="I137" i="8"/>
  <c r="J113" i="8"/>
  <c r="I113" i="8"/>
  <c r="J95" i="8"/>
  <c r="I95" i="8"/>
  <c r="J88" i="8"/>
  <c r="I88" i="8"/>
  <c r="J33" i="8"/>
  <c r="I33" i="8"/>
  <c r="J31" i="8"/>
  <c r="I31" i="8"/>
  <c r="J25" i="8"/>
  <c r="I25" i="8"/>
  <c r="J19" i="8"/>
  <c r="I19" i="8"/>
  <c r="J12" i="8"/>
  <c r="I12" i="8"/>
  <c r="J4" i="8"/>
  <c r="I4" i="8"/>
  <c r="J3" i="8"/>
  <c r="I3" i="8"/>
  <c r="H140" i="8"/>
  <c r="G140" i="8"/>
  <c r="H136" i="8"/>
  <c r="G136" i="8"/>
  <c r="H133" i="8"/>
  <c r="G133" i="8"/>
  <c r="H131" i="8"/>
  <c r="G131" i="8"/>
  <c r="H124" i="8"/>
  <c r="G124" i="8"/>
  <c r="H123" i="8"/>
  <c r="G123" i="8"/>
  <c r="H121" i="8"/>
  <c r="G121" i="8"/>
  <c r="H118" i="8"/>
  <c r="G118" i="8"/>
  <c r="H116" i="8"/>
  <c r="G116" i="8"/>
  <c r="H115" i="8"/>
  <c r="G115" i="8"/>
  <c r="H111" i="8"/>
  <c r="G111" i="8"/>
  <c r="H110" i="8"/>
  <c r="G110" i="8"/>
  <c r="H108" i="8"/>
  <c r="G108" i="8"/>
  <c r="H102" i="8"/>
  <c r="G102" i="8"/>
  <c r="H96" i="8"/>
  <c r="G96" i="8"/>
  <c r="H94" i="8"/>
  <c r="G94" i="8"/>
  <c r="H91" i="8"/>
  <c r="G91" i="8"/>
  <c r="H85" i="8"/>
  <c r="G85" i="8"/>
  <c r="H84" i="8"/>
  <c r="G84" i="8"/>
  <c r="H83" i="8"/>
  <c r="G83" i="8"/>
  <c r="H73" i="8"/>
  <c r="G73" i="8"/>
  <c r="H70" i="8"/>
  <c r="G70" i="8"/>
  <c r="H61" i="8"/>
  <c r="G61" i="8"/>
  <c r="H60" i="8"/>
  <c r="G60" i="8"/>
  <c r="H59" i="8"/>
  <c r="G59" i="8"/>
  <c r="H53" i="8"/>
  <c r="G53" i="8"/>
  <c r="H48" i="8"/>
  <c r="G48" i="8"/>
  <c r="H45" i="8"/>
  <c r="G45" i="8"/>
  <c r="H42" i="8"/>
  <c r="G42" i="8"/>
  <c r="H39" i="8"/>
  <c r="G39" i="8"/>
  <c r="H32" i="8"/>
  <c r="G32" i="8"/>
  <c r="H30" i="8"/>
  <c r="G30" i="8"/>
  <c r="H24" i="8"/>
  <c r="G24" i="8"/>
  <c r="H23" i="8"/>
  <c r="G23" i="8"/>
  <c r="H21" i="8"/>
  <c r="G21" i="8"/>
  <c r="H10" i="8"/>
  <c r="G10" i="8"/>
  <c r="H4" i="8"/>
  <c r="G4" i="8"/>
  <c r="H3" i="8"/>
  <c r="G3" i="8"/>
  <c r="F135" i="8"/>
  <c r="E135" i="8"/>
  <c r="F130" i="8"/>
  <c r="E130" i="8"/>
  <c r="F126" i="8"/>
  <c r="E126" i="8"/>
  <c r="F120" i="8"/>
  <c r="E120" i="8"/>
  <c r="F109" i="8"/>
  <c r="E109" i="8"/>
  <c r="F106" i="8"/>
  <c r="E106" i="8"/>
  <c r="F101" i="8"/>
  <c r="E101" i="8"/>
  <c r="F100" i="8"/>
  <c r="E100" i="8"/>
  <c r="F86" i="8"/>
  <c r="E86" i="8"/>
  <c r="F82" i="8"/>
  <c r="E82" i="8"/>
  <c r="F79" i="8"/>
  <c r="E79" i="8"/>
  <c r="F78" i="8"/>
  <c r="E78" i="8"/>
  <c r="F74" i="8"/>
  <c r="E74" i="8"/>
  <c r="F72" i="8"/>
  <c r="E72" i="8"/>
  <c r="F71" i="8"/>
  <c r="E71" i="8"/>
  <c r="F66" i="8"/>
  <c r="E66" i="8"/>
  <c r="F65" i="8"/>
  <c r="E65" i="8"/>
  <c r="F58" i="8"/>
  <c r="E58" i="8"/>
  <c r="F55" i="8"/>
  <c r="E55" i="8"/>
  <c r="F49" i="8"/>
  <c r="E49" i="8"/>
  <c r="F44" i="8"/>
  <c r="E44" i="8"/>
  <c r="F40" i="8"/>
  <c r="E40" i="8"/>
  <c r="F35" i="8"/>
  <c r="E35" i="8"/>
  <c r="F34" i="8"/>
  <c r="E34" i="8"/>
  <c r="F28" i="8"/>
  <c r="E28" i="8"/>
  <c r="F26" i="8"/>
  <c r="E26" i="8"/>
  <c r="F20" i="8"/>
  <c r="E20" i="8"/>
  <c r="F15" i="8"/>
  <c r="E15" i="8"/>
  <c r="F11" i="8"/>
  <c r="E11" i="8"/>
  <c r="D140" i="8"/>
  <c r="C140" i="8"/>
  <c r="D136" i="8"/>
  <c r="C136" i="8"/>
  <c r="D133" i="8"/>
  <c r="C133" i="8"/>
  <c r="D131" i="8"/>
  <c r="C131" i="8"/>
  <c r="D124" i="8"/>
  <c r="C124" i="8"/>
  <c r="D123" i="8"/>
  <c r="C123" i="8"/>
  <c r="D121" i="8"/>
  <c r="C121" i="8"/>
  <c r="D118" i="8"/>
  <c r="C118" i="8"/>
  <c r="D116" i="8"/>
  <c r="C116" i="8"/>
  <c r="D115" i="8"/>
  <c r="C115" i="8"/>
  <c r="D111" i="8"/>
  <c r="C111" i="8"/>
  <c r="D110" i="8"/>
  <c r="C110" i="8"/>
  <c r="D108" i="8"/>
  <c r="C108" i="8"/>
  <c r="D102" i="8"/>
  <c r="C102" i="8"/>
  <c r="D96" i="8"/>
  <c r="C96" i="8"/>
  <c r="D94" i="8"/>
  <c r="C94" i="8"/>
  <c r="D91" i="8"/>
  <c r="C91" i="8"/>
  <c r="D85" i="8"/>
  <c r="C85" i="8"/>
  <c r="D84" i="8"/>
  <c r="C84" i="8"/>
  <c r="D83" i="8"/>
  <c r="C83" i="8"/>
  <c r="D73" i="8"/>
  <c r="C73" i="8"/>
  <c r="D70" i="8"/>
  <c r="C70" i="8"/>
  <c r="D61" i="8"/>
  <c r="C61" i="8"/>
  <c r="D60" i="8"/>
  <c r="C60" i="8"/>
  <c r="D59" i="8"/>
  <c r="C59" i="8"/>
  <c r="D53" i="8"/>
  <c r="C53" i="8"/>
  <c r="D48" i="8"/>
  <c r="C48" i="8"/>
  <c r="D45" i="8"/>
  <c r="C45" i="8"/>
  <c r="D42" i="8"/>
  <c r="C42" i="8"/>
  <c r="D39" i="8"/>
  <c r="C39" i="8"/>
  <c r="D32" i="8"/>
  <c r="C32" i="8"/>
  <c r="D30" i="8"/>
  <c r="C30" i="8"/>
  <c r="D24" i="8"/>
  <c r="C24" i="8"/>
  <c r="D23" i="8"/>
  <c r="C23" i="8"/>
  <c r="D21" i="8"/>
  <c r="C21" i="8"/>
  <c r="D10" i="8"/>
  <c r="C10" i="8"/>
  <c r="D4" i="8"/>
  <c r="C4" i="8"/>
  <c r="D3" i="8"/>
  <c r="C3" i="8"/>
  <c r="J140" i="8"/>
  <c r="I140" i="8"/>
  <c r="J136" i="8"/>
  <c r="I136" i="8"/>
  <c r="J133" i="8"/>
  <c r="I133" i="8"/>
  <c r="J131" i="8"/>
  <c r="I131" i="8"/>
  <c r="J124" i="8"/>
  <c r="I124" i="8"/>
  <c r="J123" i="8"/>
  <c r="I123" i="8"/>
  <c r="J121" i="8"/>
  <c r="I121" i="8"/>
  <c r="J118" i="8"/>
  <c r="I118" i="8"/>
  <c r="J116" i="8"/>
  <c r="I116" i="8"/>
  <c r="J115" i="8"/>
  <c r="I115" i="8"/>
  <c r="J111" i="8"/>
  <c r="I111" i="8"/>
  <c r="J110" i="8"/>
  <c r="I110" i="8"/>
  <c r="J108" i="8"/>
  <c r="I108" i="8"/>
  <c r="J102" i="8"/>
  <c r="I102" i="8"/>
  <c r="J96" i="8"/>
  <c r="I96" i="8"/>
  <c r="J94" i="8"/>
  <c r="I94" i="8"/>
  <c r="J91" i="8"/>
  <c r="I91" i="8"/>
  <c r="J85" i="8"/>
  <c r="I85" i="8"/>
  <c r="J84" i="8"/>
  <c r="I84" i="8"/>
  <c r="J83" i="8"/>
  <c r="I83" i="8"/>
  <c r="J73" i="8"/>
  <c r="I73" i="8"/>
  <c r="J70" i="8"/>
  <c r="I70" i="8"/>
  <c r="J61" i="8"/>
  <c r="I61" i="8"/>
  <c r="J60" i="8"/>
  <c r="I60" i="8"/>
  <c r="J59" i="8"/>
  <c r="I59" i="8"/>
  <c r="J53" i="8"/>
  <c r="I53" i="8"/>
  <c r="J48" i="8"/>
  <c r="I48" i="8"/>
  <c r="J45" i="8"/>
  <c r="I45" i="8"/>
  <c r="J42" i="8"/>
  <c r="I42" i="8"/>
  <c r="J39" i="8"/>
  <c r="I39" i="8"/>
  <c r="J32" i="8"/>
  <c r="I32" i="8"/>
  <c r="J30" i="8"/>
  <c r="I30" i="8"/>
  <c r="J24" i="8"/>
  <c r="I24" i="8"/>
  <c r="J23" i="8"/>
  <c r="I23" i="8"/>
  <c r="J21" i="8"/>
  <c r="I21" i="8"/>
  <c r="J8" i="8"/>
  <c r="I8" i="8"/>
  <c r="J5" i="8"/>
  <c r="I5" i="8"/>
  <c r="H142" i="8"/>
  <c r="G142" i="8"/>
  <c r="H137" i="8"/>
  <c r="G137" i="8"/>
  <c r="H125" i="8"/>
  <c r="G125" i="8"/>
  <c r="H117" i="8"/>
  <c r="G117" i="8"/>
  <c r="H104" i="8"/>
  <c r="G104" i="8"/>
  <c r="H103" i="8"/>
  <c r="G103" i="8"/>
  <c r="H88" i="8"/>
  <c r="G88" i="8"/>
  <c r="H81" i="8"/>
  <c r="G81" i="8"/>
  <c r="H64" i="8"/>
  <c r="G64" i="8"/>
  <c r="H63" i="8"/>
  <c r="G63" i="8"/>
  <c r="H56" i="8"/>
  <c r="G56" i="8"/>
  <c r="H54" i="8"/>
  <c r="G54" i="8"/>
  <c r="H52" i="8"/>
  <c r="G52" i="8"/>
  <c r="H50" i="8"/>
  <c r="G50" i="8"/>
  <c r="H46" i="8"/>
  <c r="G46" i="8"/>
  <c r="H38" i="8"/>
  <c r="G38" i="8"/>
  <c r="H37" i="8"/>
  <c r="G37" i="8"/>
  <c r="H33" i="8"/>
  <c r="G33" i="8"/>
  <c r="H29" i="8"/>
  <c r="G29" i="8"/>
  <c r="H27" i="8"/>
  <c r="G27" i="8"/>
  <c r="H25" i="8"/>
  <c r="G25" i="8"/>
  <c r="H18" i="8"/>
  <c r="G18" i="8"/>
  <c r="H13" i="8"/>
  <c r="G13" i="8"/>
  <c r="H12" i="8"/>
  <c r="G12" i="8"/>
  <c r="H7" i="8"/>
  <c r="G7" i="8"/>
  <c r="F141" i="8"/>
  <c r="E141" i="8"/>
  <c r="F138" i="8"/>
  <c r="E138" i="8"/>
  <c r="F132" i="8"/>
  <c r="E132" i="8"/>
  <c r="F128" i="8"/>
  <c r="E128" i="8"/>
  <c r="F122" i="8"/>
  <c r="E122" i="8"/>
  <c r="F114" i="8"/>
  <c r="E114" i="8"/>
  <c r="F93" i="8"/>
  <c r="E93" i="8"/>
  <c r="F90" i="8"/>
  <c r="E90" i="8"/>
  <c r="F89" i="8"/>
  <c r="E89" i="8"/>
  <c r="F87" i="8"/>
  <c r="E87" i="8"/>
  <c r="F62" i="8"/>
  <c r="E62" i="8"/>
  <c r="F57" i="8"/>
  <c r="E57" i="8"/>
  <c r="F51" i="8"/>
  <c r="E51" i="8"/>
  <c r="F22" i="8"/>
  <c r="E22" i="8"/>
  <c r="F17" i="8"/>
  <c r="E17" i="8"/>
  <c r="D137" i="8"/>
  <c r="C137" i="8"/>
  <c r="D127" i="8"/>
  <c r="C127" i="8"/>
  <c r="D117" i="8"/>
  <c r="C117" i="8"/>
  <c r="D113" i="8"/>
  <c r="C113" i="8"/>
  <c r="D112" i="8"/>
  <c r="C112" i="8"/>
  <c r="D105" i="8"/>
  <c r="C105" i="8"/>
  <c r="D80" i="8"/>
  <c r="C80" i="8"/>
  <c r="D75" i="8"/>
  <c r="C75" i="8"/>
  <c r="D46" i="8"/>
  <c r="C46" i="8"/>
  <c r="D25" i="8"/>
  <c r="C25" i="8"/>
  <c r="D13" i="8"/>
  <c r="C13" i="8"/>
  <c r="D12" i="8"/>
  <c r="C12" i="8"/>
  <c r="D9" i="8"/>
  <c r="C9" i="8"/>
  <c r="J142" i="8"/>
  <c r="I142" i="8"/>
  <c r="J105" i="8"/>
  <c r="I105" i="8"/>
  <c r="J104" i="8"/>
  <c r="I104" i="8"/>
  <c r="J103" i="8"/>
  <c r="I103" i="8"/>
  <c r="J92" i="8"/>
  <c r="I92" i="8"/>
  <c r="J81" i="8"/>
  <c r="I81" i="8"/>
  <c r="J80" i="8"/>
  <c r="I80" i="8"/>
  <c r="J56" i="8"/>
  <c r="I56" i="8"/>
  <c r="J54" i="8"/>
  <c r="I54" i="8"/>
  <c r="J52" i="8"/>
  <c r="I52" i="8"/>
  <c r="J50" i="8"/>
  <c r="I50" i="8"/>
  <c r="J36" i="8"/>
  <c r="I36" i="8"/>
  <c r="J18" i="8"/>
  <c r="I18" i="8"/>
  <c r="J16" i="8"/>
  <c r="I16" i="8"/>
  <c r="H141" i="8"/>
  <c r="G141" i="8"/>
  <c r="H138" i="8"/>
  <c r="G138" i="8"/>
  <c r="H134" i="8"/>
  <c r="G134" i="8"/>
  <c r="H132" i="8"/>
  <c r="G132" i="8"/>
  <c r="H129" i="8"/>
  <c r="G129" i="8"/>
  <c r="H128" i="8"/>
  <c r="G128" i="8"/>
  <c r="H122" i="8"/>
  <c r="G122" i="8"/>
  <c r="H119" i="8"/>
  <c r="G119" i="8"/>
  <c r="H114" i="8"/>
  <c r="G114" i="8"/>
  <c r="H107" i="8"/>
  <c r="G107" i="8"/>
  <c r="H98" i="8"/>
  <c r="G98" i="8"/>
  <c r="H97" i="8"/>
  <c r="G97" i="8"/>
  <c r="H93" i="8"/>
  <c r="G93" i="8"/>
  <c r="H90" i="8"/>
  <c r="G90" i="8"/>
  <c r="H89" i="8"/>
  <c r="G89" i="8"/>
  <c r="H87" i="8"/>
  <c r="G87" i="8"/>
  <c r="H77" i="8"/>
  <c r="G77" i="8"/>
  <c r="H76" i="8"/>
  <c r="G76" i="8"/>
  <c r="H69" i="8"/>
  <c r="G69" i="8"/>
  <c r="H68" i="8"/>
  <c r="G68" i="8"/>
  <c r="H67" i="8"/>
  <c r="G67" i="8"/>
  <c r="H62" i="8"/>
  <c r="G62" i="8"/>
  <c r="H57" i="8"/>
  <c r="G57" i="8"/>
  <c r="H51" i="8"/>
  <c r="G51" i="8"/>
  <c r="H47" i="8"/>
  <c r="G47" i="8"/>
  <c r="H43" i="8"/>
  <c r="G43" i="8"/>
  <c r="H41" i="8"/>
  <c r="G41" i="8"/>
  <c r="H22" i="8"/>
  <c r="G22" i="8"/>
  <c r="H17" i="8"/>
  <c r="G17" i="8"/>
  <c r="H14" i="8"/>
  <c r="G14" i="8"/>
  <c r="H8" i="8"/>
  <c r="G8" i="8"/>
  <c r="H5" i="8"/>
  <c r="G5" i="8"/>
  <c r="F142" i="8"/>
  <c r="E142" i="8"/>
  <c r="F139" i="8"/>
  <c r="E139" i="8"/>
  <c r="F137" i="8"/>
  <c r="E137" i="8"/>
  <c r="F127" i="8"/>
  <c r="E127" i="8"/>
  <c r="F125" i="8"/>
  <c r="E125" i="8"/>
  <c r="F117" i="8"/>
  <c r="E117" i="8"/>
  <c r="F113" i="8"/>
  <c r="E113" i="8"/>
  <c r="F112" i="8"/>
  <c r="E112" i="8"/>
  <c r="F105" i="8"/>
  <c r="E105" i="8"/>
  <c r="F104" i="8"/>
  <c r="E104" i="8"/>
  <c r="F103" i="8"/>
  <c r="E103" i="8"/>
  <c r="F99" i="8"/>
  <c r="E99" i="8"/>
  <c r="F95" i="8"/>
  <c r="E95" i="8"/>
  <c r="F92" i="8"/>
  <c r="E92" i="8"/>
  <c r="F88" i="8"/>
  <c r="E88" i="8"/>
  <c r="F81" i="8"/>
  <c r="E81" i="8"/>
  <c r="F80" i="8"/>
  <c r="E80" i="8"/>
  <c r="F75" i="8"/>
  <c r="E75" i="8"/>
  <c r="F64" i="8"/>
  <c r="E64" i="8"/>
  <c r="F63" i="8"/>
  <c r="E63" i="8"/>
  <c r="F56" i="8"/>
  <c r="E56" i="8"/>
  <c r="F54" i="8"/>
  <c r="E54" i="8"/>
  <c r="F52" i="8"/>
  <c r="E52" i="8"/>
  <c r="F50" i="8"/>
  <c r="E50" i="8"/>
  <c r="F46" i="8"/>
  <c r="E46" i="8"/>
  <c r="F38" i="8"/>
  <c r="E38" i="8"/>
  <c r="F37" i="8"/>
  <c r="E37" i="8"/>
  <c r="F36" i="8"/>
  <c r="E36" i="8"/>
  <c r="F33" i="8"/>
  <c r="E33" i="8"/>
  <c r="F31" i="8"/>
  <c r="E31" i="8"/>
  <c r="F29" i="8"/>
  <c r="E29" i="8"/>
  <c r="F27" i="8"/>
  <c r="E27" i="8"/>
  <c r="F25" i="8"/>
  <c r="E25" i="8"/>
  <c r="F19" i="8"/>
  <c r="E19" i="8"/>
  <c r="F18" i="8"/>
  <c r="E18" i="8"/>
  <c r="F16" i="8"/>
  <c r="E16" i="8"/>
  <c r="F13" i="8"/>
  <c r="E13" i="8"/>
  <c r="F12" i="8"/>
  <c r="E12" i="8"/>
  <c r="F9" i="8"/>
  <c r="E9" i="8"/>
  <c r="F7" i="8"/>
  <c r="E7" i="8"/>
  <c r="F6" i="8"/>
  <c r="E6" i="8"/>
  <c r="D141" i="8"/>
  <c r="C141" i="8"/>
  <c r="D138" i="8"/>
  <c r="C138" i="8"/>
  <c r="D134" i="8"/>
  <c r="C134" i="8"/>
  <c r="D132" i="8"/>
  <c r="C132" i="8"/>
  <c r="D129" i="8"/>
  <c r="C129" i="8"/>
  <c r="D128" i="8"/>
  <c r="C128" i="8"/>
  <c r="D122" i="8"/>
  <c r="C122" i="8"/>
  <c r="D119" i="8"/>
  <c r="C119" i="8"/>
  <c r="D114" i="8"/>
  <c r="C114" i="8"/>
  <c r="D107" i="8"/>
  <c r="C107" i="8"/>
  <c r="D98" i="8"/>
  <c r="C98" i="8"/>
  <c r="D97" i="8"/>
  <c r="C97" i="8"/>
  <c r="D93" i="8"/>
  <c r="C93" i="8"/>
  <c r="D90" i="8"/>
  <c r="C90" i="8"/>
  <c r="D89" i="8"/>
  <c r="C89" i="8"/>
  <c r="D87" i="8"/>
  <c r="C87" i="8"/>
  <c r="D77" i="8"/>
  <c r="C77" i="8"/>
  <c r="D76" i="8"/>
  <c r="C76" i="8"/>
  <c r="D69" i="8"/>
  <c r="C69" i="8"/>
  <c r="D68" i="8"/>
  <c r="C68" i="8"/>
  <c r="D67" i="8"/>
  <c r="C67" i="8"/>
  <c r="D62" i="8"/>
  <c r="C62" i="8"/>
  <c r="D57" i="8"/>
  <c r="C57" i="8"/>
  <c r="D51" i="8"/>
  <c r="C51" i="8"/>
  <c r="D47" i="8"/>
  <c r="C47" i="8"/>
  <c r="D43" i="8"/>
  <c r="C43" i="8"/>
  <c r="D41" i="8"/>
  <c r="C41" i="8"/>
  <c r="D22" i="8"/>
  <c r="C22" i="8"/>
  <c r="D17" i="8"/>
  <c r="C17" i="8"/>
  <c r="D14" i="8"/>
  <c r="C14" i="8"/>
  <c r="D8" i="8"/>
  <c r="C8" i="8"/>
  <c r="D5" i="8"/>
  <c r="C5" i="8"/>
  <c r="J141" i="8"/>
  <c r="I141" i="8"/>
  <c r="J138" i="8"/>
  <c r="I138" i="8"/>
  <c r="J134" i="8"/>
  <c r="I134" i="8"/>
  <c r="J132" i="8"/>
  <c r="I132" i="8"/>
  <c r="J129" i="8"/>
  <c r="I129" i="8"/>
  <c r="J128" i="8"/>
  <c r="I128" i="8"/>
  <c r="J122" i="8"/>
  <c r="I122" i="8"/>
  <c r="J119" i="8"/>
  <c r="I119" i="8"/>
  <c r="J114" i="8"/>
  <c r="I114" i="8"/>
  <c r="J107" i="8"/>
  <c r="I107" i="8"/>
  <c r="J98" i="8"/>
  <c r="I98" i="8"/>
  <c r="J97" i="8"/>
  <c r="I97" i="8"/>
  <c r="J93" i="8"/>
  <c r="I93" i="8"/>
  <c r="J90" i="8"/>
  <c r="I90" i="8"/>
  <c r="J89" i="8"/>
  <c r="I89" i="8"/>
  <c r="J87" i="8"/>
  <c r="I87" i="8"/>
  <c r="J77" i="8"/>
  <c r="I77" i="8"/>
  <c r="J76" i="8"/>
  <c r="I76" i="8"/>
  <c r="J69" i="8"/>
  <c r="I69" i="8"/>
  <c r="J68" i="8"/>
  <c r="I68" i="8"/>
  <c r="J67" i="8"/>
  <c r="I67" i="8"/>
  <c r="J62" i="8"/>
  <c r="I62" i="8"/>
  <c r="J57" i="8"/>
  <c r="I57" i="8"/>
  <c r="J51" i="8"/>
  <c r="I51" i="8"/>
  <c r="J47" i="8"/>
  <c r="I47" i="8"/>
  <c r="J43" i="8"/>
  <c r="I43" i="8"/>
  <c r="J41" i="8"/>
  <c r="I41" i="8"/>
  <c r="J22" i="8"/>
  <c r="I22" i="8"/>
  <c r="J17" i="8"/>
  <c r="I17" i="8"/>
  <c r="J14" i="8"/>
  <c r="I14" i="8"/>
  <c r="BQ3" i="6"/>
  <c r="BM3" i="6"/>
  <c r="BP3" i="6"/>
  <c r="BL3" i="6"/>
  <c r="BO3" i="6"/>
  <c r="BK3" i="6"/>
  <c r="BR3" i="6"/>
  <c r="BN3" i="6"/>
  <c r="BJ3" i="6"/>
  <c r="DQ4" i="6"/>
  <c r="DQ5" i="6"/>
  <c r="DQ6" i="6"/>
  <c r="DQ7" i="6"/>
  <c r="DQ8" i="6"/>
  <c r="DQ9" i="6"/>
  <c r="DQ10" i="6"/>
  <c r="DQ11" i="6"/>
  <c r="DQ12" i="6"/>
  <c r="DQ13" i="6"/>
  <c r="DQ14" i="6"/>
  <c r="DQ15" i="6"/>
  <c r="DQ16" i="6"/>
  <c r="DQ17" i="6"/>
  <c r="DQ18" i="6"/>
  <c r="DQ19" i="6"/>
  <c r="DQ20" i="6"/>
  <c r="DQ21" i="6"/>
  <c r="DQ22" i="6"/>
  <c r="DQ23" i="6"/>
  <c r="DQ24" i="6"/>
  <c r="DQ25" i="6"/>
  <c r="DQ26" i="6"/>
  <c r="DQ27" i="6"/>
  <c r="DQ28" i="6"/>
  <c r="DQ29" i="6"/>
  <c r="DQ30" i="6"/>
  <c r="DQ31" i="6"/>
  <c r="DQ32" i="6"/>
  <c r="DQ33" i="6"/>
  <c r="DQ34" i="6"/>
  <c r="DQ35" i="6"/>
  <c r="DQ36" i="6"/>
  <c r="DQ37" i="6"/>
  <c r="DQ38" i="6"/>
  <c r="DQ39" i="6"/>
  <c r="DQ40" i="6"/>
  <c r="DQ41" i="6"/>
  <c r="DQ42" i="6"/>
  <c r="DQ43" i="6"/>
  <c r="DQ44" i="6"/>
  <c r="DQ45" i="6"/>
  <c r="DQ46" i="6"/>
  <c r="DQ47" i="6"/>
  <c r="DQ48" i="6"/>
  <c r="DQ49" i="6"/>
  <c r="DQ50" i="6"/>
  <c r="DQ51" i="6"/>
  <c r="DQ52" i="6"/>
  <c r="DQ53" i="6"/>
  <c r="DQ54" i="6"/>
  <c r="DQ55" i="6"/>
  <c r="DQ56" i="6"/>
  <c r="DQ57" i="6"/>
  <c r="DQ58" i="6"/>
  <c r="DQ59" i="6"/>
  <c r="DQ60" i="6"/>
  <c r="DQ61" i="6"/>
  <c r="DQ62" i="6"/>
  <c r="DQ63" i="6"/>
  <c r="DQ64" i="6"/>
  <c r="DQ65" i="6"/>
  <c r="DQ66" i="6"/>
  <c r="DQ67" i="6"/>
  <c r="DQ68" i="6"/>
  <c r="DQ69" i="6"/>
  <c r="DQ70" i="6"/>
  <c r="DQ71" i="6"/>
  <c r="DQ72" i="6"/>
  <c r="DQ73" i="6"/>
  <c r="DQ74" i="6"/>
  <c r="DQ75" i="6"/>
  <c r="DQ76" i="6"/>
  <c r="DQ77" i="6"/>
  <c r="DQ78" i="6"/>
  <c r="DQ79" i="6"/>
  <c r="DQ80" i="6"/>
  <c r="DQ81" i="6"/>
  <c r="DQ82" i="6"/>
  <c r="DQ83" i="6"/>
  <c r="DQ84" i="6"/>
  <c r="DQ85" i="6"/>
  <c r="DQ86" i="6"/>
  <c r="DQ87" i="6"/>
  <c r="DQ88" i="6"/>
  <c r="DQ89" i="6"/>
  <c r="DQ90" i="6"/>
  <c r="DQ91" i="6"/>
  <c r="DQ92" i="6"/>
  <c r="DQ93" i="6"/>
  <c r="DQ94" i="6"/>
  <c r="DQ95" i="6"/>
  <c r="DQ96" i="6"/>
  <c r="DQ97" i="6"/>
  <c r="DQ98" i="6"/>
  <c r="DQ99" i="6"/>
  <c r="DQ100" i="6"/>
  <c r="DQ101" i="6"/>
  <c r="DQ102" i="6"/>
  <c r="DQ103" i="6"/>
  <c r="DQ104" i="6"/>
  <c r="DQ105" i="6"/>
  <c r="DQ106" i="6"/>
  <c r="DQ107" i="6"/>
  <c r="DQ108" i="6"/>
  <c r="DQ109" i="6"/>
  <c r="DQ110" i="6"/>
  <c r="DQ111" i="6"/>
  <c r="DQ112" i="6"/>
  <c r="DQ113" i="6"/>
  <c r="DQ114" i="6"/>
  <c r="DQ115" i="6"/>
  <c r="DQ116" i="6"/>
  <c r="DQ117" i="6"/>
  <c r="DQ118" i="6"/>
  <c r="DQ119" i="6"/>
  <c r="DQ120" i="6"/>
  <c r="DQ121" i="6"/>
  <c r="DQ122" i="6"/>
  <c r="DQ123" i="6"/>
  <c r="DQ124" i="6"/>
  <c r="DQ125" i="6"/>
  <c r="DQ126" i="6"/>
  <c r="DQ127" i="6"/>
  <c r="DQ128" i="6"/>
  <c r="DQ129" i="6"/>
  <c r="DQ130" i="6"/>
  <c r="DQ131" i="6"/>
  <c r="DQ132" i="6"/>
  <c r="DQ133" i="6"/>
  <c r="DQ134" i="6"/>
  <c r="DQ135" i="6"/>
  <c r="DQ136" i="6"/>
  <c r="DQ137" i="6"/>
  <c r="DQ138" i="6"/>
  <c r="DQ139" i="6"/>
  <c r="DQ140" i="6"/>
  <c r="DQ141" i="6"/>
  <c r="DQ142" i="6"/>
  <c r="DQ143" i="6"/>
  <c r="BT132" i="6" l="1"/>
  <c r="BT17" i="6"/>
  <c r="BT49" i="6"/>
  <c r="BT112" i="6"/>
  <c r="BT46" i="6"/>
  <c r="BT93" i="6"/>
  <c r="BT13" i="6"/>
  <c r="BT45" i="6"/>
  <c r="BT76" i="6"/>
  <c r="BT108" i="6"/>
  <c r="BT90" i="6"/>
  <c r="BT11" i="6"/>
  <c r="BT67" i="6"/>
  <c r="BT137" i="6"/>
  <c r="BT51" i="6"/>
  <c r="BT35" i="6"/>
  <c r="DQ3" i="6"/>
  <c r="DW141" i="6"/>
  <c r="DW139" i="6"/>
  <c r="DX138" i="6"/>
  <c r="DU137" i="6"/>
  <c r="DS136" i="6"/>
  <c r="DV135" i="6"/>
  <c r="DS134" i="6"/>
  <c r="DV132" i="6"/>
  <c r="DY131" i="6"/>
  <c r="DS129" i="6"/>
  <c r="DV125" i="6"/>
  <c r="DR125" i="6"/>
  <c r="DT124" i="6"/>
  <c r="DR123" i="6"/>
  <c r="DT121" i="6"/>
  <c r="DW120" i="6"/>
  <c r="DU118" i="6"/>
  <c r="DR117" i="6"/>
  <c r="DS116" i="6"/>
  <c r="DV115" i="6"/>
  <c r="DX114" i="6"/>
  <c r="DT114" i="6"/>
  <c r="DT113" i="6"/>
  <c r="DY112" i="6"/>
  <c r="DX108" i="6"/>
  <c r="DV106" i="6"/>
  <c r="DR105" i="6"/>
  <c r="DR104" i="6"/>
  <c r="DW103" i="6"/>
  <c r="DV102" i="6"/>
  <c r="DS101" i="6"/>
  <c r="DR99" i="6"/>
  <c r="DS97" i="6"/>
  <c r="DR96" i="6"/>
  <c r="DS95" i="6"/>
  <c r="DY94" i="6"/>
  <c r="DT93" i="6"/>
  <c r="DU92" i="6"/>
  <c r="DR91" i="6"/>
  <c r="DY90" i="6"/>
  <c r="DY88" i="6"/>
  <c r="DU88" i="6"/>
  <c r="DR87" i="6"/>
  <c r="DT86" i="6"/>
  <c r="DS83" i="6"/>
  <c r="DU82" i="6"/>
  <c r="DR79" i="6"/>
  <c r="DY78" i="6"/>
  <c r="DS76" i="6"/>
  <c r="DX75" i="6"/>
  <c r="DX73" i="6"/>
  <c r="DT72" i="6"/>
  <c r="DS71" i="6"/>
  <c r="DR70" i="6"/>
  <c r="DS69" i="6"/>
  <c r="DY65" i="6"/>
  <c r="DX64" i="6"/>
  <c r="DR63" i="6"/>
  <c r="DY62" i="6"/>
  <c r="DU61" i="6"/>
  <c r="DV60" i="6"/>
  <c r="DT59" i="6"/>
  <c r="DW58" i="6"/>
  <c r="DY57" i="6"/>
  <c r="DR56" i="6"/>
  <c r="DS55" i="6"/>
  <c r="DS54" i="6"/>
  <c r="DR53" i="6"/>
  <c r="DS52" i="6"/>
  <c r="DT50" i="6"/>
  <c r="DR49" i="6"/>
  <c r="DX48" i="6"/>
  <c r="DT47" i="6"/>
  <c r="DU46" i="6"/>
  <c r="DR44" i="6"/>
  <c r="DS43" i="6"/>
  <c r="DU42" i="6"/>
  <c r="DR41" i="6"/>
  <c r="DT40" i="6"/>
  <c r="DT38" i="6"/>
  <c r="DT37" i="6"/>
  <c r="DS36" i="6"/>
  <c r="DW35" i="6"/>
  <c r="DT34" i="6"/>
  <c r="DX32" i="6"/>
  <c r="DS31" i="6"/>
  <c r="DW29" i="6"/>
  <c r="DT28" i="6"/>
  <c r="DV27" i="6"/>
  <c r="DR25" i="6"/>
  <c r="DY23" i="6"/>
  <c r="DS19" i="6"/>
  <c r="DY17" i="6"/>
  <c r="DT16" i="6"/>
  <c r="DT15" i="6"/>
  <c r="DX13" i="6"/>
  <c r="DR12" i="6"/>
  <c r="DY10" i="6"/>
  <c r="DS9" i="6"/>
  <c r="DU8" i="6"/>
  <c r="DW5" i="6"/>
  <c r="DV143" i="6"/>
  <c r="DR143" i="6"/>
  <c r="DX142" i="6"/>
  <c r="DT142" i="6"/>
  <c r="DX141" i="6"/>
  <c r="DT141" i="6"/>
  <c r="DY140" i="6"/>
  <c r="DU140" i="6"/>
  <c r="DX139" i="6"/>
  <c r="DT139" i="6"/>
  <c r="DY138" i="6"/>
  <c r="DU138" i="6"/>
  <c r="DV137" i="6"/>
  <c r="DR137" i="6"/>
  <c r="DX136" i="6"/>
  <c r="DT136" i="6"/>
  <c r="DW135" i="6"/>
  <c r="DS135" i="6"/>
  <c r="DX134" i="6"/>
  <c r="DT134" i="6"/>
  <c r="DV133" i="6"/>
  <c r="DR133" i="6"/>
  <c r="DW132" i="6"/>
  <c r="DS132" i="6"/>
  <c r="DV131" i="6"/>
  <c r="DR131" i="6"/>
  <c r="DY130" i="6"/>
  <c r="DU130" i="6"/>
  <c r="DX129" i="6"/>
  <c r="DT129" i="6"/>
  <c r="DV128" i="6"/>
  <c r="DR128" i="6"/>
  <c r="DY127" i="6"/>
  <c r="DU127" i="6"/>
  <c r="DV126" i="6"/>
  <c r="DR126" i="6"/>
  <c r="DW125" i="6"/>
  <c r="DS125" i="6"/>
  <c r="DY124" i="6"/>
  <c r="DU124" i="6"/>
  <c r="DW123" i="6"/>
  <c r="DS123" i="6"/>
  <c r="DW122" i="6"/>
  <c r="DS122" i="6"/>
  <c r="DY121" i="6"/>
  <c r="DU121" i="6"/>
  <c r="DX120" i="6"/>
  <c r="DT120" i="6"/>
  <c r="DW119" i="6"/>
  <c r="DS119" i="6"/>
  <c r="DV118" i="6"/>
  <c r="DR118" i="6"/>
  <c r="DW117" i="6"/>
  <c r="DS117" i="6"/>
  <c r="DX116" i="6"/>
  <c r="DT116" i="6"/>
  <c r="DW115" i="6"/>
  <c r="DS115" i="6"/>
  <c r="DY114" i="6"/>
  <c r="DU114" i="6"/>
  <c r="DY113" i="6"/>
  <c r="DU113" i="6"/>
  <c r="DV112" i="6"/>
  <c r="DR112" i="6"/>
  <c r="DV111" i="6"/>
  <c r="DR111" i="6"/>
  <c r="DX110" i="6"/>
  <c r="DT110" i="6"/>
  <c r="DW109" i="6"/>
  <c r="DS109" i="6"/>
  <c r="DY108" i="6"/>
  <c r="DU108" i="6"/>
  <c r="DV107" i="6"/>
  <c r="DR107" i="6"/>
  <c r="DW106" i="6"/>
  <c r="DS106" i="6"/>
  <c r="DW105" i="6"/>
  <c r="DS105" i="6"/>
  <c r="DW104" i="6"/>
  <c r="DS104" i="6"/>
  <c r="DX103" i="6"/>
  <c r="DT103" i="6"/>
  <c r="DW102" i="6"/>
  <c r="DS102" i="6"/>
  <c r="DX101" i="6"/>
  <c r="DT101" i="6"/>
  <c r="DY100" i="6"/>
  <c r="DU100" i="6"/>
  <c r="DW99" i="6"/>
  <c r="DS99" i="6"/>
  <c r="DX98" i="6"/>
  <c r="DT98" i="6"/>
  <c r="DX97" i="6"/>
  <c r="DT97" i="6"/>
  <c r="DW96" i="6"/>
  <c r="DS96" i="6"/>
  <c r="DX95" i="6"/>
  <c r="DT95" i="6"/>
  <c r="DV94" i="6"/>
  <c r="DR94" i="6"/>
  <c r="DY93" i="6"/>
  <c r="DU93" i="6"/>
  <c r="DV92" i="6"/>
  <c r="DR92" i="6"/>
  <c r="DW91" i="6"/>
  <c r="DS91" i="6"/>
  <c r="DV90" i="6"/>
  <c r="DR90" i="6"/>
  <c r="DX89" i="6"/>
  <c r="DT89" i="6"/>
  <c r="DV88" i="6"/>
  <c r="DR88" i="6"/>
  <c r="DW87" i="6"/>
  <c r="DS87" i="6"/>
  <c r="DY86" i="6"/>
  <c r="DU86" i="6"/>
  <c r="DV85" i="6"/>
  <c r="DR85" i="6"/>
  <c r="DY84" i="6"/>
  <c r="DU84" i="6"/>
  <c r="DX83" i="6"/>
  <c r="DT83" i="6"/>
  <c r="DV82" i="6"/>
  <c r="DR82" i="6"/>
  <c r="DX81" i="6"/>
  <c r="DT81" i="6"/>
  <c r="DW80" i="6"/>
  <c r="DS80" i="6"/>
  <c r="DW79" i="6"/>
  <c r="DS79" i="6"/>
  <c r="DV78" i="6"/>
  <c r="DR78" i="6"/>
  <c r="DV77" i="6"/>
  <c r="DR77" i="6"/>
  <c r="DX76" i="6"/>
  <c r="DT76" i="6"/>
  <c r="DY75" i="6"/>
  <c r="DU75" i="6"/>
  <c r="DY74" i="6"/>
  <c r="DU74" i="6"/>
  <c r="DY73" i="6"/>
  <c r="DU73" i="6"/>
  <c r="DY72" i="6"/>
  <c r="DU72" i="6"/>
  <c r="DX71" i="6"/>
  <c r="DT71" i="6"/>
  <c r="DW70" i="6"/>
  <c r="DS70" i="6"/>
  <c r="DX69" i="6"/>
  <c r="DT69" i="6"/>
  <c r="DY68" i="6"/>
  <c r="DU68" i="6"/>
  <c r="DY67" i="6"/>
  <c r="DU67" i="6"/>
  <c r="DW66" i="6"/>
  <c r="DS66" i="6"/>
  <c r="DV65" i="6"/>
  <c r="DR65" i="6"/>
  <c r="DY64" i="6"/>
  <c r="DU64" i="6"/>
  <c r="DW63" i="6"/>
  <c r="DS63" i="6"/>
  <c r="DV62" i="6"/>
  <c r="DR62" i="6"/>
  <c r="DV61" i="6"/>
  <c r="DR61" i="6"/>
  <c r="DW60" i="6"/>
  <c r="DS60" i="6"/>
  <c r="DY59" i="6"/>
  <c r="DU59" i="6"/>
  <c r="DX58" i="6"/>
  <c r="DT58" i="6"/>
  <c r="DV57" i="6"/>
  <c r="DR57" i="6"/>
  <c r="DW56" i="6"/>
  <c r="DS56" i="6"/>
  <c r="DX55" i="6"/>
  <c r="DT55" i="6"/>
  <c r="DX54" i="6"/>
  <c r="DT54" i="6"/>
  <c r="DW53" i="6"/>
  <c r="DS53" i="6"/>
  <c r="DX52" i="6"/>
  <c r="DT52" i="6"/>
  <c r="DV51" i="6"/>
  <c r="DR51" i="6"/>
  <c r="DY50" i="6"/>
  <c r="DU50" i="6"/>
  <c r="DW49" i="6"/>
  <c r="DS49" i="6"/>
  <c r="DY48" i="6"/>
  <c r="DU48" i="6"/>
  <c r="DY47" i="6"/>
  <c r="DU47" i="6"/>
  <c r="DV46" i="6"/>
  <c r="DR46" i="6"/>
  <c r="DX45" i="6"/>
  <c r="DT45" i="6"/>
  <c r="DW44" i="6"/>
  <c r="DS44" i="6"/>
  <c r="DX43" i="6"/>
  <c r="DT43" i="6"/>
  <c r="DV42" i="6"/>
  <c r="DR42" i="6"/>
  <c r="DW41" i="6"/>
  <c r="DS41" i="6"/>
  <c r="DY40" i="6"/>
  <c r="DU40" i="6"/>
  <c r="DW39" i="6"/>
  <c r="DS39" i="6"/>
  <c r="DY38" i="6"/>
  <c r="DU38" i="6"/>
  <c r="DY37" i="6"/>
  <c r="DU37" i="6"/>
  <c r="DX36" i="6"/>
  <c r="DT36" i="6"/>
  <c r="DX35" i="6"/>
  <c r="DT35" i="6"/>
  <c r="DY34" i="6"/>
  <c r="DU34" i="6"/>
  <c r="DV33" i="6"/>
  <c r="DR33" i="6"/>
  <c r="DY32" i="6"/>
  <c r="DU32" i="6"/>
  <c r="DX31" i="6"/>
  <c r="DT31" i="6"/>
  <c r="DY30" i="6"/>
  <c r="DU30" i="6"/>
  <c r="DX29" i="6"/>
  <c r="DT29" i="6"/>
  <c r="DY28" i="6"/>
  <c r="DU28" i="6"/>
  <c r="DW27" i="6"/>
  <c r="DS27" i="6"/>
  <c r="DX26" i="6"/>
  <c r="DT26" i="6"/>
  <c r="DW25" i="6"/>
  <c r="DS25" i="6"/>
  <c r="DX24" i="6"/>
  <c r="DT24" i="6"/>
  <c r="DV23" i="6"/>
  <c r="DR23" i="6"/>
  <c r="DX22" i="6"/>
  <c r="DT22" i="6"/>
  <c r="DV21" i="6"/>
  <c r="DR21" i="6"/>
  <c r="DX20" i="6"/>
  <c r="DT20" i="6"/>
  <c r="DX19" i="6"/>
  <c r="DT19" i="6"/>
  <c r="DV18" i="6"/>
  <c r="DR18" i="6"/>
  <c r="DV17" i="6"/>
  <c r="DR17" i="6"/>
  <c r="DY16" i="6"/>
  <c r="DU16" i="6"/>
  <c r="DY15" i="6"/>
  <c r="DU15" i="6"/>
  <c r="DY14" i="6"/>
  <c r="DU14" i="6"/>
  <c r="DY13" i="6"/>
  <c r="DU13" i="6"/>
  <c r="DW12" i="6"/>
  <c r="DS12" i="6"/>
  <c r="DY11" i="6"/>
  <c r="DU11" i="6"/>
  <c r="DV10" i="6"/>
  <c r="DR10" i="6"/>
  <c r="DX9" i="6"/>
  <c r="DT9" i="6"/>
  <c r="DV8" i="6"/>
  <c r="DR8" i="6"/>
  <c r="DY7" i="6"/>
  <c r="DU7" i="6"/>
  <c r="DX6" i="6"/>
  <c r="DT6" i="6"/>
  <c r="DX5" i="6"/>
  <c r="DT5" i="6"/>
  <c r="DX4" i="6"/>
  <c r="DT4" i="6"/>
  <c r="DY143" i="6"/>
  <c r="DW142" i="6"/>
  <c r="DT140" i="6"/>
  <c r="CD140" i="6"/>
  <c r="DS139" i="6"/>
  <c r="DT138" i="6"/>
  <c r="CD138" i="6"/>
  <c r="DY137" i="6"/>
  <c r="DR135" i="6"/>
  <c r="DW134" i="6"/>
  <c r="DU133" i="6"/>
  <c r="DR132" i="6"/>
  <c r="DU131" i="6"/>
  <c r="DX130" i="6"/>
  <c r="DY128" i="6"/>
  <c r="DX127" i="6"/>
  <c r="DV123" i="6"/>
  <c r="DV122" i="6"/>
  <c r="DS120" i="6"/>
  <c r="DV119" i="6"/>
  <c r="DY118" i="6"/>
  <c r="DV117" i="6"/>
  <c r="DY111" i="6"/>
  <c r="DW110" i="6"/>
  <c r="DR109" i="6"/>
  <c r="DT108" i="6"/>
  <c r="CD108" i="6"/>
  <c r="DU107" i="6"/>
  <c r="DR106" i="6"/>
  <c r="DV105" i="6"/>
  <c r="DR102" i="6"/>
  <c r="DW101" i="6"/>
  <c r="DT100" i="6"/>
  <c r="CD100" i="6"/>
  <c r="DS98" i="6"/>
  <c r="DV96" i="6"/>
  <c r="DU94" i="6"/>
  <c r="DY92" i="6"/>
  <c r="DV91" i="6"/>
  <c r="DU90" i="6"/>
  <c r="DW89" i="6"/>
  <c r="DX86" i="6"/>
  <c r="DU85" i="6"/>
  <c r="DT84" i="6"/>
  <c r="CD84" i="6"/>
  <c r="DW81" i="6"/>
  <c r="DV80" i="6"/>
  <c r="DV79" i="6"/>
  <c r="DU78" i="6"/>
  <c r="DY77" i="6"/>
  <c r="DW76" i="6"/>
  <c r="DT75" i="6"/>
  <c r="CD75" i="6"/>
  <c r="DX74" i="6"/>
  <c r="DV70" i="6"/>
  <c r="DT68" i="6"/>
  <c r="CD68" i="6"/>
  <c r="DT67" i="6"/>
  <c r="CD67" i="6"/>
  <c r="DV66" i="6"/>
  <c r="DT64" i="6"/>
  <c r="CD64" i="6"/>
  <c r="DU62" i="6"/>
  <c r="DY61" i="6"/>
  <c r="DR60" i="6"/>
  <c r="DX59" i="6"/>
  <c r="DS58" i="6"/>
  <c r="DV53" i="6"/>
  <c r="DW52" i="6"/>
  <c r="DY51" i="6"/>
  <c r="DV49" i="6"/>
  <c r="DX47" i="6"/>
  <c r="DY46" i="6"/>
  <c r="DS45" i="6"/>
  <c r="DW43" i="6"/>
  <c r="DY42" i="6"/>
  <c r="DV41" i="6"/>
  <c r="DX40" i="6"/>
  <c r="DV39" i="6"/>
  <c r="DX38" i="6"/>
  <c r="DX37" i="6"/>
  <c r="DS35" i="6"/>
  <c r="DY33" i="6"/>
  <c r="DU33" i="6"/>
  <c r="DT32" i="6"/>
  <c r="CD32" i="6"/>
  <c r="DW31" i="6"/>
  <c r="DT30" i="6"/>
  <c r="CD30" i="6"/>
  <c r="DX28" i="6"/>
  <c r="DW26" i="6"/>
  <c r="DV25" i="6"/>
  <c r="DW24" i="6"/>
  <c r="DU23" i="6"/>
  <c r="DS22" i="6"/>
  <c r="DU21" i="6"/>
  <c r="DS20" i="6"/>
  <c r="DU18" i="6"/>
  <c r="DX14" i="6"/>
  <c r="DV12" i="6"/>
  <c r="DX11" i="6"/>
  <c r="DY8" i="6"/>
  <c r="DX7" i="6"/>
  <c r="DW6" i="6"/>
  <c r="DW4" i="6"/>
  <c r="DX143" i="6"/>
  <c r="DT143" i="6"/>
  <c r="DV142" i="6"/>
  <c r="DR142" i="6"/>
  <c r="DV141" i="6"/>
  <c r="DR141" i="6"/>
  <c r="DW140" i="6"/>
  <c r="DS140" i="6"/>
  <c r="DV139" i="6"/>
  <c r="DR139" i="6"/>
  <c r="DW138" i="6"/>
  <c r="CF138" i="6"/>
  <c r="DS138" i="6"/>
  <c r="DX137" i="6"/>
  <c r="DT137" i="6"/>
  <c r="CD137" i="6"/>
  <c r="DV136" i="6"/>
  <c r="DR136" i="6"/>
  <c r="DY135" i="6"/>
  <c r="DU135" i="6"/>
  <c r="DV134" i="6"/>
  <c r="DR134" i="6"/>
  <c r="DX133" i="6"/>
  <c r="DT133" i="6"/>
  <c r="CD133" i="6"/>
  <c r="DY132" i="6"/>
  <c r="DU132" i="6"/>
  <c r="DX131" i="6"/>
  <c r="DT131" i="6"/>
  <c r="CD131" i="6"/>
  <c r="DW130" i="6"/>
  <c r="CF130" i="6"/>
  <c r="DS130" i="6"/>
  <c r="DV129" i="6"/>
  <c r="DR129" i="6"/>
  <c r="DX128" i="6"/>
  <c r="DT128" i="6"/>
  <c r="DW127" i="6"/>
  <c r="CF127" i="6"/>
  <c r="DS127" i="6"/>
  <c r="DX126" i="6"/>
  <c r="DT126" i="6"/>
  <c r="DY125" i="6"/>
  <c r="DU125" i="6"/>
  <c r="DW124" i="6"/>
  <c r="DS124" i="6"/>
  <c r="DY123" i="6"/>
  <c r="DU123" i="6"/>
  <c r="DY122" i="6"/>
  <c r="DU122" i="6"/>
  <c r="DW121" i="6"/>
  <c r="DS121" i="6"/>
  <c r="DV120" i="6"/>
  <c r="DR120" i="6"/>
  <c r="DY119" i="6"/>
  <c r="DU119" i="6"/>
  <c r="DX118" i="6"/>
  <c r="DT118" i="6"/>
  <c r="CD118" i="6"/>
  <c r="DY117" i="6"/>
  <c r="DU117" i="6"/>
  <c r="DV116" i="6"/>
  <c r="DR116" i="6"/>
  <c r="DY115" i="6"/>
  <c r="DU115" i="6"/>
  <c r="DW114" i="6"/>
  <c r="CF114" i="6"/>
  <c r="DS114" i="6"/>
  <c r="DW113" i="6"/>
  <c r="DS113" i="6"/>
  <c r="DX112" i="6"/>
  <c r="DT112" i="6"/>
  <c r="DX111" i="6"/>
  <c r="DT111" i="6"/>
  <c r="DV110" i="6"/>
  <c r="DR110" i="6"/>
  <c r="DY109" i="6"/>
  <c r="DU109" i="6"/>
  <c r="DW108" i="6"/>
  <c r="CF108" i="6"/>
  <c r="DS108" i="6"/>
  <c r="DX107" i="6"/>
  <c r="DT107" i="6"/>
  <c r="CD107" i="6"/>
  <c r="DY106" i="6"/>
  <c r="DU106" i="6"/>
  <c r="DY105" i="6"/>
  <c r="DU105" i="6"/>
  <c r="DY104" i="6"/>
  <c r="DU104" i="6"/>
  <c r="DV103" i="6"/>
  <c r="DR103" i="6"/>
  <c r="DY102" i="6"/>
  <c r="DU102" i="6"/>
  <c r="DV101" i="6"/>
  <c r="DR101" i="6"/>
  <c r="DW100" i="6"/>
  <c r="DS100" i="6"/>
  <c r="DY99" i="6"/>
  <c r="DU99" i="6"/>
  <c r="DV98" i="6"/>
  <c r="DR98" i="6"/>
  <c r="DV97" i="6"/>
  <c r="DR97" i="6"/>
  <c r="DY96" i="6"/>
  <c r="DU96" i="6"/>
  <c r="DV95" i="6"/>
  <c r="DR95" i="6"/>
  <c r="DX94" i="6"/>
  <c r="DT94" i="6"/>
  <c r="CD94" i="6"/>
  <c r="DW93" i="6"/>
  <c r="DS93" i="6"/>
  <c r="DX92" i="6"/>
  <c r="DT92" i="6"/>
  <c r="CD92" i="6"/>
  <c r="DY91" i="6"/>
  <c r="DU91" i="6"/>
  <c r="DX90" i="6"/>
  <c r="DT90" i="6"/>
  <c r="CD90" i="6"/>
  <c r="DV89" i="6"/>
  <c r="DR89" i="6"/>
  <c r="DX88" i="6"/>
  <c r="DT88" i="6"/>
  <c r="CD88" i="6"/>
  <c r="DY87" i="6"/>
  <c r="DU87" i="6"/>
  <c r="DW86" i="6"/>
  <c r="DS86" i="6"/>
  <c r="DX85" i="6"/>
  <c r="DT85" i="6"/>
  <c r="CD85" i="6"/>
  <c r="DW84" i="6"/>
  <c r="DS84" i="6"/>
  <c r="DV83" i="6"/>
  <c r="DR83" i="6"/>
  <c r="DX82" i="6"/>
  <c r="DT82" i="6"/>
  <c r="CD82" i="6"/>
  <c r="DV81" i="6"/>
  <c r="DR81" i="6"/>
  <c r="DY80" i="6"/>
  <c r="DU80" i="6"/>
  <c r="DY79" i="6"/>
  <c r="DU79" i="6"/>
  <c r="DX78" i="6"/>
  <c r="DT78" i="6"/>
  <c r="CD78" i="6"/>
  <c r="DX77" i="6"/>
  <c r="DT77" i="6"/>
  <c r="DV76" i="6"/>
  <c r="DR76" i="6"/>
  <c r="DW75" i="6"/>
  <c r="CF75" i="6"/>
  <c r="DS75" i="6"/>
  <c r="DW74" i="6"/>
  <c r="CF74" i="6"/>
  <c r="DS74" i="6"/>
  <c r="DW73" i="6"/>
  <c r="CF73" i="6"/>
  <c r="DS73" i="6"/>
  <c r="DW72" i="6"/>
  <c r="DS72" i="6"/>
  <c r="DV71" i="6"/>
  <c r="DR71" i="6"/>
  <c r="DY70" i="6"/>
  <c r="DU70" i="6"/>
  <c r="DV69" i="6"/>
  <c r="DR69" i="6"/>
  <c r="DW68" i="6"/>
  <c r="DS68" i="6"/>
  <c r="DW67" i="6"/>
  <c r="DS67" i="6"/>
  <c r="DY66" i="6"/>
  <c r="DU66" i="6"/>
  <c r="DX65" i="6"/>
  <c r="DT65" i="6"/>
  <c r="DW64" i="6"/>
  <c r="CF64" i="6"/>
  <c r="DS64" i="6"/>
  <c r="DY63" i="6"/>
  <c r="DU63" i="6"/>
  <c r="DX62" i="6"/>
  <c r="DT62" i="6"/>
  <c r="CD62" i="6"/>
  <c r="DX61" i="6"/>
  <c r="DT61" i="6"/>
  <c r="CD61" i="6"/>
  <c r="DY60" i="6"/>
  <c r="DU60" i="6"/>
  <c r="DW59" i="6"/>
  <c r="CF59" i="6"/>
  <c r="DS59" i="6"/>
  <c r="DV58" i="6"/>
  <c r="DR58" i="6"/>
  <c r="DX57" i="6"/>
  <c r="DT57" i="6"/>
  <c r="DY56" i="6"/>
  <c r="DU56" i="6"/>
  <c r="DV55" i="6"/>
  <c r="DR55" i="6"/>
  <c r="DV54" i="6"/>
  <c r="DR54" i="6"/>
  <c r="DY53" i="6"/>
  <c r="DU53" i="6"/>
  <c r="DV52" i="6"/>
  <c r="DR52" i="6"/>
  <c r="DX51" i="6"/>
  <c r="DT51" i="6"/>
  <c r="DW50" i="6"/>
  <c r="DS50" i="6"/>
  <c r="DY49" i="6"/>
  <c r="DU49" i="6"/>
  <c r="DW48" i="6"/>
  <c r="CF48" i="6"/>
  <c r="DS48" i="6"/>
  <c r="DW47" i="6"/>
  <c r="CF47" i="6"/>
  <c r="DS47" i="6"/>
  <c r="DX46" i="6"/>
  <c r="DT46" i="6"/>
  <c r="CD46" i="6"/>
  <c r="DV45" i="6"/>
  <c r="DR45" i="6"/>
  <c r="DY44" i="6"/>
  <c r="DU44" i="6"/>
  <c r="DV43" i="6"/>
  <c r="DR43" i="6"/>
  <c r="DX42" i="6"/>
  <c r="DT42" i="6"/>
  <c r="CD42" i="6"/>
  <c r="DY41" i="6"/>
  <c r="DU41" i="6"/>
  <c r="DW40" i="6"/>
  <c r="CF40" i="6"/>
  <c r="DS40" i="6"/>
  <c r="DY39" i="6"/>
  <c r="DU39" i="6"/>
  <c r="DW38" i="6"/>
  <c r="CF38" i="6"/>
  <c r="DS38" i="6"/>
  <c r="DW37" i="6"/>
  <c r="CF37" i="6"/>
  <c r="DS37" i="6"/>
  <c r="DV36" i="6"/>
  <c r="DR36" i="6"/>
  <c r="DV35" i="6"/>
  <c r="DR35" i="6"/>
  <c r="DW34" i="6"/>
  <c r="DS34" i="6"/>
  <c r="DX33" i="6"/>
  <c r="DT33" i="6"/>
  <c r="CD33" i="6"/>
  <c r="DW32" i="6"/>
  <c r="CF32" i="6"/>
  <c r="DS32" i="6"/>
  <c r="DV31" i="6"/>
  <c r="DR31" i="6"/>
  <c r="DW30" i="6"/>
  <c r="DS30" i="6"/>
  <c r="DV29" i="6"/>
  <c r="DR29" i="6"/>
  <c r="DW28" i="6"/>
  <c r="CF28" i="6"/>
  <c r="DS28" i="6"/>
  <c r="DY27" i="6"/>
  <c r="DU27" i="6"/>
  <c r="DV26" i="6"/>
  <c r="DR26" i="6"/>
  <c r="DY25" i="6"/>
  <c r="DU25" i="6"/>
  <c r="DV24" i="6"/>
  <c r="DR24" i="6"/>
  <c r="DX23" i="6"/>
  <c r="DT23" i="6"/>
  <c r="CD23" i="6"/>
  <c r="DV22" i="6"/>
  <c r="DR22" i="6"/>
  <c r="DX21" i="6"/>
  <c r="DT21" i="6"/>
  <c r="CD21" i="6"/>
  <c r="DV20" i="6"/>
  <c r="DR20" i="6"/>
  <c r="DV19" i="6"/>
  <c r="DR19" i="6"/>
  <c r="DX18" i="6"/>
  <c r="DT18" i="6"/>
  <c r="CD18" i="6"/>
  <c r="DX17" i="6"/>
  <c r="DT17" i="6"/>
  <c r="DW16" i="6"/>
  <c r="DS16" i="6"/>
  <c r="DW15" i="6"/>
  <c r="DS15" i="6"/>
  <c r="DW14" i="6"/>
  <c r="CF14" i="6"/>
  <c r="DS14" i="6"/>
  <c r="DW13" i="6"/>
  <c r="CF13" i="6"/>
  <c r="DS13" i="6"/>
  <c r="DY12" i="6"/>
  <c r="DU12" i="6"/>
  <c r="DW11" i="6"/>
  <c r="CF11" i="6"/>
  <c r="DS11" i="6"/>
  <c r="DX10" i="6"/>
  <c r="DT10" i="6"/>
  <c r="DV9" i="6"/>
  <c r="DR9" i="6"/>
  <c r="DX8" i="6"/>
  <c r="DT8" i="6"/>
  <c r="CD8" i="6"/>
  <c r="DW7" i="6"/>
  <c r="CF7" i="6"/>
  <c r="DS7" i="6"/>
  <c r="DV6" i="6"/>
  <c r="DR6" i="6"/>
  <c r="DV5" i="6"/>
  <c r="DR5" i="6"/>
  <c r="DV4" i="6"/>
  <c r="DR4" i="6"/>
  <c r="DU143" i="6"/>
  <c r="DS142" i="6"/>
  <c r="DS141" i="6"/>
  <c r="DX140" i="6"/>
  <c r="DW136" i="6"/>
  <c r="DY133" i="6"/>
  <c r="DT130" i="6"/>
  <c r="CD130" i="6"/>
  <c r="DW129" i="6"/>
  <c r="DU128" i="6"/>
  <c r="DT127" i="6"/>
  <c r="CD127" i="6"/>
  <c r="DY126" i="6"/>
  <c r="DU126" i="6"/>
  <c r="DX124" i="6"/>
  <c r="DR122" i="6"/>
  <c r="DX121" i="6"/>
  <c r="DR119" i="6"/>
  <c r="DW116" i="6"/>
  <c r="DR115" i="6"/>
  <c r="DX113" i="6"/>
  <c r="DU112" i="6"/>
  <c r="DU111" i="6"/>
  <c r="DS110" i="6"/>
  <c r="DV109" i="6"/>
  <c r="DY107" i="6"/>
  <c r="DV104" i="6"/>
  <c r="DS103" i="6"/>
  <c r="DX100" i="6"/>
  <c r="DV99" i="6"/>
  <c r="DW98" i="6"/>
  <c r="DW97" i="6"/>
  <c r="DW95" i="6"/>
  <c r="DX93" i="6"/>
  <c r="DS89" i="6"/>
  <c r="DV87" i="6"/>
  <c r="DY85" i="6"/>
  <c r="DX84" i="6"/>
  <c r="DW83" i="6"/>
  <c r="DY82" i="6"/>
  <c r="DS81" i="6"/>
  <c r="DR80" i="6"/>
  <c r="DU77" i="6"/>
  <c r="DT74" i="6"/>
  <c r="CD74" i="6"/>
  <c r="DT73" i="6"/>
  <c r="CD73" i="6"/>
  <c r="DX72" i="6"/>
  <c r="DW71" i="6"/>
  <c r="DW69" i="6"/>
  <c r="DX68" i="6"/>
  <c r="DX67" i="6"/>
  <c r="DR66" i="6"/>
  <c r="DU65" i="6"/>
  <c r="DV63" i="6"/>
  <c r="DU57" i="6"/>
  <c r="DV56" i="6"/>
  <c r="DW55" i="6"/>
  <c r="DW54" i="6"/>
  <c r="DU51" i="6"/>
  <c r="DX50" i="6"/>
  <c r="DT48" i="6"/>
  <c r="CD48" i="6"/>
  <c r="DW45" i="6"/>
  <c r="DV44" i="6"/>
  <c r="DR39" i="6"/>
  <c r="DW36" i="6"/>
  <c r="DX34" i="6"/>
  <c r="DX30" i="6"/>
  <c r="DS29" i="6"/>
  <c r="DR27" i="6"/>
  <c r="DS26" i="6"/>
  <c r="DS24" i="6"/>
  <c r="DW22" i="6"/>
  <c r="DY21" i="6"/>
  <c r="DW20" i="6"/>
  <c r="DW19" i="6"/>
  <c r="DY18" i="6"/>
  <c r="DU17" i="6"/>
  <c r="DX16" i="6"/>
  <c r="DX15" i="6"/>
  <c r="DT14" i="6"/>
  <c r="CD14" i="6"/>
  <c r="DT13" i="6"/>
  <c r="CD13" i="6"/>
  <c r="DT11" i="6"/>
  <c r="CD11" i="6"/>
  <c r="DU10" i="6"/>
  <c r="DW9" i="6"/>
  <c r="DT7" i="6"/>
  <c r="CD7" i="6"/>
  <c r="DS6" i="6"/>
  <c r="DS5" i="6"/>
  <c r="DS4" i="6"/>
  <c r="DW143" i="6"/>
  <c r="CF143" i="6"/>
  <c r="DS143" i="6"/>
  <c r="DY142" i="6"/>
  <c r="DU142" i="6"/>
  <c r="DY141" i="6"/>
  <c r="DU141" i="6"/>
  <c r="DV140" i="6"/>
  <c r="DR140" i="6"/>
  <c r="DY139" i="6"/>
  <c r="DU139" i="6"/>
  <c r="DV138" i="6"/>
  <c r="DR138" i="6"/>
  <c r="DW137" i="6"/>
  <c r="CF137" i="6"/>
  <c r="DS137" i="6"/>
  <c r="DY136" i="6"/>
  <c r="DU136" i="6"/>
  <c r="DX135" i="6"/>
  <c r="DT135" i="6"/>
  <c r="CD135" i="6"/>
  <c r="DY134" i="6"/>
  <c r="DU134" i="6"/>
  <c r="DW133" i="6"/>
  <c r="DS133" i="6"/>
  <c r="DX132" i="6"/>
  <c r="DT132" i="6"/>
  <c r="CD132" i="6"/>
  <c r="DW131" i="6"/>
  <c r="CF131" i="6"/>
  <c r="DS131" i="6"/>
  <c r="DV130" i="6"/>
  <c r="DR130" i="6"/>
  <c r="DY129" i="6"/>
  <c r="DU129" i="6"/>
  <c r="DW128" i="6"/>
  <c r="CF128" i="6"/>
  <c r="DS128" i="6"/>
  <c r="DV127" i="6"/>
  <c r="DR127" i="6"/>
  <c r="DW126" i="6"/>
  <c r="CF126" i="6"/>
  <c r="DS126" i="6"/>
  <c r="DX125" i="6"/>
  <c r="DT125" i="6"/>
  <c r="CD125" i="6"/>
  <c r="DV124" i="6"/>
  <c r="DR124" i="6"/>
  <c r="DX123" i="6"/>
  <c r="DT123" i="6"/>
  <c r="CD123" i="6"/>
  <c r="DX122" i="6"/>
  <c r="DT122" i="6"/>
  <c r="CD122" i="6"/>
  <c r="DV121" i="6"/>
  <c r="DR121" i="6"/>
  <c r="DY120" i="6"/>
  <c r="DU120" i="6"/>
  <c r="DX119" i="6"/>
  <c r="DT119" i="6"/>
  <c r="CD119" i="6"/>
  <c r="DW118" i="6"/>
  <c r="CF118" i="6"/>
  <c r="DS118" i="6"/>
  <c r="DX117" i="6"/>
  <c r="DT117" i="6"/>
  <c r="CD117" i="6"/>
  <c r="DY116" i="6"/>
  <c r="DU116" i="6"/>
  <c r="DX115" i="6"/>
  <c r="DT115" i="6"/>
  <c r="CD115" i="6"/>
  <c r="DV114" i="6"/>
  <c r="DR114" i="6"/>
  <c r="DV113" i="6"/>
  <c r="DR113" i="6"/>
  <c r="DW112" i="6"/>
  <c r="CF112" i="6"/>
  <c r="DS112" i="6"/>
  <c r="DW111" i="6"/>
  <c r="CF111" i="6"/>
  <c r="DS111" i="6"/>
  <c r="DY110" i="6"/>
  <c r="DU110" i="6"/>
  <c r="DX109" i="6"/>
  <c r="DT109" i="6"/>
  <c r="CD109" i="6"/>
  <c r="DV108" i="6"/>
  <c r="DR108" i="6"/>
  <c r="DW107" i="6"/>
  <c r="DS107" i="6"/>
  <c r="DX106" i="6"/>
  <c r="DT106" i="6"/>
  <c r="CD106" i="6"/>
  <c r="DX105" i="6"/>
  <c r="DT105" i="6"/>
  <c r="CD105" i="6"/>
  <c r="DX104" i="6"/>
  <c r="DT104" i="6"/>
  <c r="CD104" i="6"/>
  <c r="DY103" i="6"/>
  <c r="DU103" i="6"/>
  <c r="DX102" i="6"/>
  <c r="DT102" i="6"/>
  <c r="CD102" i="6"/>
  <c r="DY101" i="6"/>
  <c r="DU101" i="6"/>
  <c r="DV100" i="6"/>
  <c r="DR100" i="6"/>
  <c r="DX99" i="6"/>
  <c r="DT99" i="6"/>
  <c r="CD99" i="6"/>
  <c r="DY98" i="6"/>
  <c r="DU98" i="6"/>
  <c r="DY97" i="6"/>
  <c r="DU97" i="6"/>
  <c r="DX96" i="6"/>
  <c r="DT96" i="6"/>
  <c r="CD96" i="6"/>
  <c r="DY95" i="6"/>
  <c r="DU95" i="6"/>
  <c r="DW94" i="6"/>
  <c r="CF94" i="6"/>
  <c r="DS94" i="6"/>
  <c r="DV93" i="6"/>
  <c r="DR93" i="6"/>
  <c r="DW92" i="6"/>
  <c r="CF92" i="6"/>
  <c r="DS92" i="6"/>
  <c r="DX91" i="6"/>
  <c r="DT91" i="6"/>
  <c r="CD91" i="6"/>
  <c r="DW90" i="6"/>
  <c r="CF90" i="6"/>
  <c r="DS90" i="6"/>
  <c r="DY89" i="6"/>
  <c r="DU89" i="6"/>
  <c r="DW88" i="6"/>
  <c r="CF88" i="6"/>
  <c r="DS88" i="6"/>
  <c r="DX87" i="6"/>
  <c r="DT87" i="6"/>
  <c r="CD87" i="6"/>
  <c r="DV86" i="6"/>
  <c r="DR86" i="6"/>
  <c r="DW85" i="6"/>
  <c r="CF85" i="6"/>
  <c r="DS85" i="6"/>
  <c r="DV84" i="6"/>
  <c r="DR84" i="6"/>
  <c r="DY83" i="6"/>
  <c r="DU83" i="6"/>
  <c r="DW82" i="6"/>
  <c r="CF82" i="6"/>
  <c r="DS82" i="6"/>
  <c r="DY81" i="6"/>
  <c r="DU81" i="6"/>
  <c r="DX80" i="6"/>
  <c r="DT80" i="6"/>
  <c r="CD80" i="6"/>
  <c r="DX79" i="6"/>
  <c r="DT79" i="6"/>
  <c r="CD79" i="6"/>
  <c r="DW78" i="6"/>
  <c r="CF78" i="6"/>
  <c r="DS78" i="6"/>
  <c r="DW77" i="6"/>
  <c r="CF77" i="6"/>
  <c r="DS77" i="6"/>
  <c r="DY76" i="6"/>
  <c r="DU76" i="6"/>
  <c r="DV75" i="6"/>
  <c r="DR75" i="6"/>
  <c r="DV74" i="6"/>
  <c r="DR74" i="6"/>
  <c r="DV73" i="6"/>
  <c r="DR73" i="6"/>
  <c r="DV72" i="6"/>
  <c r="DR72" i="6"/>
  <c r="DY71" i="6"/>
  <c r="DU71" i="6"/>
  <c r="DX70" i="6"/>
  <c r="DT70" i="6"/>
  <c r="CD70" i="6"/>
  <c r="DY69" i="6"/>
  <c r="DU69" i="6"/>
  <c r="DV68" i="6"/>
  <c r="DR68" i="6"/>
  <c r="DV67" i="6"/>
  <c r="DR67" i="6"/>
  <c r="DX66" i="6"/>
  <c r="DT66" i="6"/>
  <c r="CD66" i="6"/>
  <c r="DW65" i="6"/>
  <c r="CF65" i="6"/>
  <c r="DS65" i="6"/>
  <c r="DV64" i="6"/>
  <c r="DR64" i="6"/>
  <c r="DX63" i="6"/>
  <c r="DT63" i="6"/>
  <c r="CD63" i="6"/>
  <c r="DW62" i="6"/>
  <c r="CF62" i="6"/>
  <c r="DS62" i="6"/>
  <c r="DW61" i="6"/>
  <c r="CF61" i="6"/>
  <c r="DS61" i="6"/>
  <c r="DX60" i="6"/>
  <c r="DT60" i="6"/>
  <c r="CD60" i="6"/>
  <c r="DV59" i="6"/>
  <c r="DR59" i="6"/>
  <c r="DY58" i="6"/>
  <c r="DU58" i="6"/>
  <c r="DW57" i="6"/>
  <c r="CF57" i="6"/>
  <c r="DS57" i="6"/>
  <c r="DX56" i="6"/>
  <c r="DT56" i="6"/>
  <c r="CD56" i="6"/>
  <c r="DY55" i="6"/>
  <c r="DU55" i="6"/>
  <c r="DY54" i="6"/>
  <c r="DU54" i="6"/>
  <c r="DX53" i="6"/>
  <c r="DT53" i="6"/>
  <c r="CD53" i="6"/>
  <c r="DY52" i="6"/>
  <c r="DU52" i="6"/>
  <c r="DW51" i="6"/>
  <c r="CF51" i="6"/>
  <c r="DS51" i="6"/>
  <c r="DV50" i="6"/>
  <c r="DR50" i="6"/>
  <c r="DX49" i="6"/>
  <c r="DT49" i="6"/>
  <c r="CD49" i="6"/>
  <c r="DV48" i="6"/>
  <c r="DR48" i="6"/>
  <c r="DV47" i="6"/>
  <c r="DR47" i="6"/>
  <c r="DW46" i="6"/>
  <c r="CF46" i="6"/>
  <c r="DS46" i="6"/>
  <c r="DY45" i="6"/>
  <c r="DU45" i="6"/>
  <c r="DX44" i="6"/>
  <c r="DT44" i="6"/>
  <c r="CD44" i="6"/>
  <c r="DY43" i="6"/>
  <c r="DU43" i="6"/>
  <c r="DW42" i="6"/>
  <c r="CF42" i="6"/>
  <c r="DS42" i="6"/>
  <c r="DX41" i="6"/>
  <c r="DT41" i="6"/>
  <c r="CD41" i="6"/>
  <c r="DV40" i="6"/>
  <c r="DR40" i="6"/>
  <c r="DX39" i="6"/>
  <c r="DT39" i="6"/>
  <c r="CD39" i="6"/>
  <c r="DV38" i="6"/>
  <c r="DR38" i="6"/>
  <c r="DV37" i="6"/>
  <c r="DR37" i="6"/>
  <c r="DY36" i="6"/>
  <c r="DU36" i="6"/>
  <c r="DY35" i="6"/>
  <c r="DU35" i="6"/>
  <c r="DV34" i="6"/>
  <c r="DR34" i="6"/>
  <c r="DW33" i="6"/>
  <c r="CF33" i="6"/>
  <c r="DS33" i="6"/>
  <c r="DV32" i="6"/>
  <c r="DR32" i="6"/>
  <c r="DY31" i="6"/>
  <c r="DU31" i="6"/>
  <c r="DV30" i="6"/>
  <c r="DR30" i="6"/>
  <c r="DY29" i="6"/>
  <c r="DU29" i="6"/>
  <c r="DV28" i="6"/>
  <c r="DR28" i="6"/>
  <c r="DX27" i="6"/>
  <c r="DT27" i="6"/>
  <c r="CD27" i="6"/>
  <c r="DY26" i="6"/>
  <c r="DU26" i="6"/>
  <c r="DX25" i="6"/>
  <c r="DT25" i="6"/>
  <c r="CD25" i="6"/>
  <c r="DY24" i="6"/>
  <c r="DU24" i="6"/>
  <c r="DW23" i="6"/>
  <c r="CF23" i="6"/>
  <c r="DS23" i="6"/>
  <c r="DY22" i="6"/>
  <c r="DU22" i="6"/>
  <c r="DW21" i="6"/>
  <c r="CF21" i="6"/>
  <c r="DS21" i="6"/>
  <c r="DY20" i="6"/>
  <c r="DU20" i="6"/>
  <c r="DY19" i="6"/>
  <c r="DU19" i="6"/>
  <c r="DW18" i="6"/>
  <c r="CF18" i="6"/>
  <c r="DS18" i="6"/>
  <c r="DW17" i="6"/>
  <c r="CF17" i="6"/>
  <c r="DS17" i="6"/>
  <c r="DV16" i="6"/>
  <c r="DR16" i="6"/>
  <c r="DV15" i="6"/>
  <c r="DR15" i="6"/>
  <c r="DV14" i="6"/>
  <c r="DR14" i="6"/>
  <c r="DV13" i="6"/>
  <c r="DR13" i="6"/>
  <c r="DX12" i="6"/>
  <c r="DT12" i="6"/>
  <c r="CD12" i="6"/>
  <c r="DV11" i="6"/>
  <c r="DR11" i="6"/>
  <c r="DW10" i="6"/>
  <c r="CF10" i="6"/>
  <c r="DS10" i="6"/>
  <c r="DY9" i="6"/>
  <c r="DU9" i="6"/>
  <c r="DW8" i="6"/>
  <c r="CF8" i="6"/>
  <c r="DS8" i="6"/>
  <c r="DV7" i="6"/>
  <c r="DR7" i="6"/>
  <c r="DY6" i="6"/>
  <c r="DU6" i="6"/>
  <c r="DY5" i="6"/>
  <c r="DU5" i="6"/>
  <c r="DY4" i="6"/>
  <c r="DU4" i="6"/>
  <c r="CD10" i="6" l="1"/>
  <c r="CD17" i="6"/>
  <c r="CD51" i="6"/>
  <c r="CD57" i="6"/>
  <c r="CD65" i="6"/>
  <c r="CD77" i="6"/>
  <c r="CD111" i="6"/>
  <c r="CD112" i="6"/>
  <c r="CD126" i="6"/>
  <c r="CD128" i="6"/>
  <c r="CD143" i="6"/>
  <c r="CD4" i="6"/>
  <c r="CD5" i="6"/>
  <c r="CD6" i="6"/>
  <c r="CD9" i="6"/>
  <c r="CD19" i="6"/>
  <c r="CD20" i="6"/>
  <c r="CD22" i="6"/>
  <c r="CD24" i="6"/>
  <c r="CD26" i="6"/>
  <c r="CD29" i="6"/>
  <c r="CD31" i="6"/>
  <c r="CD35" i="6"/>
  <c r="CD36" i="6"/>
  <c r="CD43" i="6"/>
  <c r="CD45" i="6"/>
  <c r="CD52" i="6"/>
  <c r="CD54" i="6"/>
  <c r="CD55" i="6"/>
  <c r="CD58" i="6"/>
  <c r="CD69" i="6"/>
  <c r="CD71" i="6"/>
  <c r="CD76" i="6"/>
  <c r="CD81" i="6"/>
  <c r="CD83" i="6"/>
  <c r="CD89" i="6"/>
  <c r="CD95" i="6"/>
  <c r="CD97" i="6"/>
  <c r="CD98" i="6"/>
  <c r="CD101" i="6"/>
  <c r="CD103" i="6"/>
  <c r="CD110" i="6"/>
  <c r="CD116" i="6"/>
  <c r="CD120" i="6"/>
  <c r="CD129" i="6"/>
  <c r="CD134" i="6"/>
  <c r="CD136" i="6"/>
  <c r="CD139" i="6"/>
  <c r="CD141" i="6"/>
  <c r="CD142" i="6"/>
  <c r="CD15" i="6"/>
  <c r="CD16" i="6"/>
  <c r="CD28" i="6"/>
  <c r="CD34" i="6"/>
  <c r="CD37" i="6"/>
  <c r="CD38" i="6"/>
  <c r="CD40" i="6"/>
  <c r="CD47" i="6"/>
  <c r="CD50" i="6"/>
  <c r="CD59" i="6"/>
  <c r="CD72" i="6"/>
  <c r="CD86" i="6"/>
  <c r="CD93" i="6"/>
  <c r="CD113" i="6"/>
  <c r="CD114" i="6"/>
  <c r="CD121" i="6"/>
  <c r="CD124" i="6"/>
  <c r="CE39" i="6"/>
  <c r="CE41" i="6"/>
  <c r="CE49" i="6"/>
  <c r="CE56" i="6"/>
  <c r="CE63" i="6"/>
  <c r="CE66" i="6"/>
  <c r="CE80" i="6"/>
  <c r="CE87" i="6"/>
  <c r="CE96" i="6"/>
  <c r="CE99" i="6"/>
  <c r="CE117" i="6"/>
  <c r="CE119" i="6"/>
  <c r="CE123" i="6"/>
  <c r="CE132" i="6"/>
  <c r="CE135" i="6"/>
  <c r="CE8" i="6"/>
  <c r="CE46" i="6"/>
  <c r="CE61" i="6"/>
  <c r="CE62" i="6"/>
  <c r="CE78" i="6"/>
  <c r="CE90" i="6"/>
  <c r="CE118" i="6"/>
  <c r="CE131" i="6"/>
  <c r="CE133" i="6"/>
  <c r="CE137" i="6"/>
  <c r="CF107" i="6"/>
  <c r="CF133" i="6"/>
  <c r="CF86" i="6"/>
  <c r="CF16" i="6"/>
  <c r="CF34" i="6"/>
  <c r="CF50" i="6"/>
  <c r="CF68" i="6"/>
  <c r="CF84" i="6"/>
  <c r="CF93" i="6"/>
  <c r="CF140" i="6"/>
  <c r="CF55" i="6"/>
  <c r="CF98" i="6"/>
  <c r="CF67" i="6"/>
  <c r="CF100" i="6"/>
  <c r="CF113" i="6"/>
  <c r="CF121" i="6"/>
  <c r="CF6" i="6"/>
  <c r="CF31" i="6"/>
  <c r="CF89" i="6"/>
  <c r="CF101" i="6"/>
  <c r="CF35" i="6"/>
  <c r="CF19" i="6"/>
  <c r="CF69" i="6"/>
  <c r="CF83" i="6"/>
  <c r="CF95" i="6"/>
  <c r="CF124" i="6"/>
  <c r="CF81" i="6"/>
  <c r="CF134" i="6"/>
  <c r="CF5" i="6"/>
  <c r="CF29" i="6"/>
  <c r="CF120" i="6"/>
  <c r="CF141" i="6"/>
  <c r="CF36" i="6"/>
  <c r="CF116" i="6"/>
  <c r="CF136" i="6"/>
  <c r="CF15" i="6"/>
  <c r="CF30" i="6"/>
  <c r="CF72" i="6"/>
  <c r="CF142" i="6"/>
  <c r="CF58" i="6"/>
  <c r="CF9" i="6"/>
  <c r="CF20" i="6"/>
  <c r="CF22" i="6"/>
  <c r="CF45" i="6"/>
  <c r="CF54" i="6"/>
  <c r="CF71" i="6"/>
  <c r="CF97" i="6"/>
  <c r="CF129" i="6"/>
  <c r="CF4" i="6"/>
  <c r="CF24" i="6"/>
  <c r="CF26" i="6"/>
  <c r="CF43" i="6"/>
  <c r="CF52" i="6"/>
  <c r="CF76" i="6"/>
  <c r="CF110" i="6"/>
  <c r="CF12" i="6"/>
  <c r="CF25" i="6"/>
  <c r="CF27" i="6"/>
  <c r="CF39" i="6"/>
  <c r="CF41" i="6"/>
  <c r="CF44" i="6"/>
  <c r="CF49" i="6"/>
  <c r="CF53" i="6"/>
  <c r="CF56" i="6"/>
  <c r="CF60" i="6"/>
  <c r="CF63" i="6"/>
  <c r="CF66" i="6"/>
  <c r="CF70" i="6"/>
  <c r="CF79" i="6"/>
  <c r="CF80" i="6"/>
  <c r="CF87" i="6"/>
  <c r="CF91" i="6"/>
  <c r="CF96" i="6"/>
  <c r="CF99" i="6"/>
  <c r="CF102" i="6"/>
  <c r="CF104" i="6"/>
  <c r="CF105" i="6"/>
  <c r="CF106" i="6"/>
  <c r="CF109" i="6"/>
  <c r="CF115" i="6"/>
  <c r="CF117" i="6"/>
  <c r="CF119" i="6"/>
  <c r="CF122" i="6"/>
  <c r="CF123" i="6"/>
  <c r="CF125" i="6"/>
  <c r="CF132" i="6"/>
  <c r="CF135" i="6"/>
  <c r="CF103" i="6"/>
  <c r="CF139" i="6"/>
  <c r="CE13" i="6"/>
  <c r="CE48" i="6"/>
  <c r="CE67" i="6"/>
  <c r="CE5" i="6"/>
  <c r="CE9" i="6"/>
  <c r="CE19" i="6"/>
  <c r="CE22" i="6"/>
  <c r="CE26" i="6"/>
  <c r="CE29" i="6"/>
  <c r="CE31" i="6"/>
  <c r="CE35" i="6"/>
  <c r="CE55" i="6"/>
  <c r="CE71" i="6"/>
  <c r="CE89" i="6"/>
  <c r="CE98" i="6"/>
  <c r="CE101" i="6"/>
  <c r="CE110" i="6"/>
  <c r="CE116" i="6"/>
  <c r="CE120" i="6"/>
  <c r="CE136" i="6"/>
  <c r="CE139" i="6"/>
  <c r="CE141" i="6"/>
  <c r="CE40" i="6"/>
  <c r="CE114" i="6"/>
  <c r="CE121" i="6"/>
  <c r="CE124" i="6"/>
  <c r="CE7" i="6"/>
  <c r="CE130" i="6"/>
  <c r="CE64" i="6"/>
  <c r="CE75" i="6"/>
  <c r="CE6" i="6"/>
  <c r="CE20" i="6"/>
  <c r="CE24" i="6"/>
  <c r="CE36" i="6"/>
  <c r="CE43" i="6"/>
  <c r="CE45" i="6"/>
  <c r="CE52" i="6"/>
  <c r="CE54" i="6"/>
  <c r="CE58" i="6"/>
  <c r="CE69" i="6"/>
  <c r="CE76" i="6"/>
  <c r="CE81" i="6"/>
  <c r="CE83" i="6"/>
  <c r="CE95" i="6"/>
  <c r="CE97" i="6"/>
  <c r="CE103" i="6"/>
  <c r="CE129" i="6"/>
  <c r="CE134" i="6"/>
  <c r="CE142" i="6"/>
  <c r="CE15" i="6"/>
  <c r="CE37" i="6"/>
  <c r="CE47" i="6"/>
  <c r="CE86" i="6"/>
  <c r="CE12" i="6"/>
  <c r="CE25" i="6"/>
  <c r="CE27" i="6"/>
  <c r="CE44" i="6"/>
  <c r="CE53" i="6"/>
  <c r="CE60" i="6"/>
  <c r="CE70" i="6"/>
  <c r="CE79" i="6"/>
  <c r="CE91" i="6"/>
  <c r="CE102" i="6"/>
  <c r="CE104" i="6"/>
  <c r="CE105" i="6"/>
  <c r="CE106" i="6"/>
  <c r="CE109" i="6"/>
  <c r="CE115" i="6"/>
  <c r="CE122" i="6"/>
  <c r="CE125" i="6"/>
  <c r="CE11" i="6"/>
  <c r="CE14" i="6"/>
  <c r="CE73" i="6"/>
  <c r="CE74" i="6"/>
  <c r="CE127" i="6"/>
  <c r="CE10" i="6"/>
  <c r="CE17" i="6"/>
  <c r="CE18" i="6"/>
  <c r="CE21" i="6"/>
  <c r="CE23" i="6"/>
  <c r="CE33" i="6"/>
  <c r="CE42" i="6"/>
  <c r="CE51" i="6"/>
  <c r="CE57" i="6"/>
  <c r="CE65" i="6"/>
  <c r="CE77" i="6"/>
  <c r="CE82" i="6"/>
  <c r="CE85" i="6"/>
  <c r="CE88" i="6"/>
  <c r="CE92" i="6"/>
  <c r="CE94" i="6"/>
  <c r="CE107" i="6"/>
  <c r="CE111" i="6"/>
  <c r="CE112" i="6"/>
  <c r="CE126" i="6"/>
  <c r="CE128" i="6"/>
  <c r="CE143" i="6"/>
  <c r="CE30" i="6"/>
  <c r="CE32" i="6"/>
  <c r="CE68" i="6"/>
  <c r="CE84" i="6"/>
  <c r="CE100" i="6"/>
  <c r="CE108" i="6"/>
  <c r="CE138" i="6"/>
  <c r="CE140" i="6"/>
  <c r="CE16" i="6"/>
  <c r="CE28" i="6"/>
  <c r="CE34" i="6"/>
  <c r="CE38" i="6"/>
  <c r="CE50" i="6"/>
  <c r="CE59" i="6"/>
  <c r="CE72" i="6"/>
  <c r="CE93" i="6"/>
  <c r="CE113" i="6"/>
  <c r="DZ44" i="6"/>
  <c r="DZ87" i="6"/>
  <c r="DZ99" i="6"/>
  <c r="DZ104" i="6"/>
  <c r="DZ39" i="6"/>
  <c r="DZ41" i="6"/>
  <c r="DZ49" i="6"/>
  <c r="DZ66" i="6"/>
  <c r="DZ79" i="6"/>
  <c r="DZ91" i="6"/>
  <c r="DZ96" i="6"/>
  <c r="DZ119" i="6"/>
  <c r="DZ8" i="6"/>
  <c r="DZ10" i="6"/>
  <c r="DZ17" i="6"/>
  <c r="DZ18" i="6"/>
  <c r="DZ21" i="6"/>
  <c r="DZ23" i="6"/>
  <c r="DZ33" i="6"/>
  <c r="DZ42" i="6"/>
  <c r="DZ46" i="6"/>
  <c r="DZ51" i="6"/>
  <c r="DZ57" i="6"/>
  <c r="DZ61" i="6"/>
  <c r="DZ62" i="6"/>
  <c r="DZ65" i="6"/>
  <c r="DZ77" i="6"/>
  <c r="DZ78" i="6"/>
  <c r="DZ82" i="6"/>
  <c r="DZ85" i="6"/>
  <c r="DZ88" i="6"/>
  <c r="DZ90" i="6"/>
  <c r="DZ92" i="6"/>
  <c r="DZ7" i="6"/>
  <c r="DZ11" i="6"/>
  <c r="DZ13" i="6"/>
  <c r="DZ14" i="6"/>
  <c r="DZ15" i="6"/>
  <c r="DZ16" i="6"/>
  <c r="DZ28" i="6"/>
  <c r="DZ30" i="6"/>
  <c r="DZ32" i="6"/>
  <c r="DZ34" i="6"/>
  <c r="DZ37" i="6"/>
  <c r="DZ38" i="6"/>
  <c r="DZ47" i="6"/>
  <c r="DZ48" i="6"/>
  <c r="DZ50" i="6"/>
  <c r="DZ59" i="6"/>
  <c r="DZ64" i="6"/>
  <c r="DZ67" i="6"/>
  <c r="DZ68" i="6"/>
  <c r="DZ72" i="6"/>
  <c r="DZ73" i="6"/>
  <c r="DZ74" i="6"/>
  <c r="DZ75" i="6"/>
  <c r="DZ84" i="6"/>
  <c r="DZ86" i="6"/>
  <c r="DZ93" i="6"/>
  <c r="DZ100" i="6"/>
  <c r="DZ108" i="6"/>
  <c r="DZ113" i="6"/>
  <c r="DZ114" i="6"/>
  <c r="DZ121" i="6"/>
  <c r="DZ124" i="6"/>
  <c r="DZ127" i="6"/>
  <c r="DZ130" i="6"/>
  <c r="DZ138" i="6"/>
  <c r="DZ140" i="6"/>
  <c r="DZ56" i="6"/>
  <c r="DZ63" i="6"/>
  <c r="DZ109" i="6"/>
  <c r="DZ4" i="6"/>
  <c r="DZ5" i="6"/>
  <c r="DZ6" i="6"/>
  <c r="DZ9" i="6"/>
  <c r="DZ19" i="6"/>
  <c r="DZ20" i="6"/>
  <c r="DZ22" i="6"/>
  <c r="DZ24" i="6"/>
  <c r="DZ26" i="6"/>
  <c r="DZ29" i="6"/>
  <c r="DZ31" i="6"/>
  <c r="DZ35" i="6"/>
  <c r="DZ36" i="6"/>
  <c r="DZ43" i="6"/>
  <c r="DZ45" i="6"/>
  <c r="DZ52" i="6"/>
  <c r="DZ54" i="6"/>
  <c r="DZ55" i="6"/>
  <c r="DZ58" i="6"/>
  <c r="DZ69" i="6"/>
  <c r="DZ71" i="6"/>
  <c r="DZ76" i="6"/>
  <c r="DZ81" i="6"/>
  <c r="DZ83" i="6"/>
  <c r="DZ89" i="6"/>
  <c r="DZ95" i="6"/>
  <c r="DZ97" i="6"/>
  <c r="DZ98" i="6"/>
  <c r="DZ101" i="6"/>
  <c r="DZ103" i="6"/>
  <c r="DZ110" i="6"/>
  <c r="DZ116" i="6"/>
  <c r="DZ120" i="6"/>
  <c r="DZ129" i="6"/>
  <c r="DZ134" i="6"/>
  <c r="DZ136" i="6"/>
  <c r="DZ139" i="6"/>
  <c r="DZ141" i="6"/>
  <c r="DZ142" i="6"/>
  <c r="DZ12" i="6"/>
  <c r="DZ25" i="6"/>
  <c r="DZ53" i="6"/>
  <c r="DZ70" i="6"/>
  <c r="DZ80" i="6"/>
  <c r="DZ105" i="6"/>
  <c r="DZ117" i="6"/>
  <c r="DZ122" i="6"/>
  <c r="DZ123" i="6"/>
  <c r="DZ40" i="6"/>
  <c r="DZ94" i="6"/>
  <c r="DZ107" i="6"/>
  <c r="DZ111" i="6"/>
  <c r="DZ112" i="6"/>
  <c r="DZ118" i="6"/>
  <c r="DZ126" i="6"/>
  <c r="DZ128" i="6"/>
  <c r="DZ131" i="6"/>
  <c r="DZ133" i="6"/>
  <c r="DZ137" i="6"/>
  <c r="DZ143" i="6"/>
  <c r="DZ27" i="6"/>
  <c r="DZ60" i="6"/>
  <c r="DZ106" i="6"/>
  <c r="DZ125" i="6"/>
  <c r="DZ132" i="6"/>
  <c r="DZ135" i="6"/>
  <c r="DZ102" i="6"/>
  <c r="DZ115" i="6"/>
  <c r="DX3" i="6"/>
  <c r="DS3" i="6"/>
  <c r="DU3" i="6"/>
  <c r="DR3" i="6"/>
  <c r="DW3" i="6"/>
  <c r="DV3" i="6"/>
  <c r="DT3" i="6"/>
  <c r="DY3" i="6"/>
</calcChain>
</file>

<file path=xl/sharedStrings.xml><?xml version="1.0" encoding="utf-8"?>
<sst xmlns="http://schemas.openxmlformats.org/spreadsheetml/2006/main" count="4069" uniqueCount="239">
  <si>
    <t>UNITED BISCUITS (UK) LIMITED</t>
  </si>
  <si>
    <t>BASF PERFORMANCE PRODUCTS LIMITED</t>
  </si>
  <si>
    <t>PRIMARK STORES LIMITED</t>
  </si>
  <si>
    <t>RECKITT BENCKISER HEALTHCARE (UK) LIMITED</t>
  </si>
  <si>
    <t>GRAFTON MERCHANTING GB LIMITED</t>
  </si>
  <si>
    <t>IRON MOUNTAIN (UK) LIMITED</t>
  </si>
  <si>
    <t>L.ROWLAND &amp; COMPANY (RETAIL) LIMITED</t>
  </si>
  <si>
    <t>MESSIER-DOWTY LIMITED</t>
  </si>
  <si>
    <t>NALCO LIMITED</t>
  </si>
  <si>
    <t>KERRY INGREDIENTS (UK) LIMITED</t>
  </si>
  <si>
    <t>INNOVIA FILMS LIMITED</t>
  </si>
  <si>
    <t>AMCOR FLEXIBLES UK LIMITED</t>
  </si>
  <si>
    <t>FREIGHTLINER LIMITED</t>
  </si>
  <si>
    <t>INGRAM MICRO (UK) LIMITED</t>
  </si>
  <si>
    <t>OMYA UK LIMITED</t>
  </si>
  <si>
    <t>MAZDA MOTORS UK LIMITED</t>
  </si>
  <si>
    <t>MWUK LIMITED</t>
  </si>
  <si>
    <t>CLAIRE'S ACCESSORIES UK LTD</t>
  </si>
  <si>
    <t>EXPEDITORS INTERNATIONAL (UK) LIMITED</t>
  </si>
  <si>
    <t>PUROLITE LTD</t>
  </si>
  <si>
    <t>AIR LIQUIDE UK LIMITED</t>
  </si>
  <si>
    <t>BRIDGNORTH ALUMINIUM LIMITED</t>
  </si>
  <si>
    <t>COCA-COLA HBC NORTHERN IRELAND LIMITED</t>
  </si>
  <si>
    <t>QIOPTIQ LIMITED</t>
  </si>
  <si>
    <t>YUSEN LOGISTICS (UK) LIMITED</t>
  </si>
  <si>
    <t>PMS INTERNATIONAL GROUP PLC</t>
  </si>
  <si>
    <t>B.MASON &amp; SONS LIMITED</t>
  </si>
  <si>
    <t>SELCO TRADE CENTRES LIMITED</t>
  </si>
  <si>
    <t>DANESTEAD SHIPPING (UK) LIMITED</t>
  </si>
  <si>
    <t>DOF (UK) LIMITED</t>
  </si>
  <si>
    <t>TANGERINE CONFECTIONERY LIMITED</t>
  </si>
  <si>
    <t>CROWN WORLDWIDE LIMITED</t>
  </si>
  <si>
    <t>CCL LABEL LIMITED</t>
  </si>
  <si>
    <t>SAMSUNG TECHWIN EUROPE LIMITED</t>
  </si>
  <si>
    <t>AAF LIMITED</t>
  </si>
  <si>
    <t>MERSEN UK PORTSLADE LIMITED</t>
  </si>
  <si>
    <t>HOLLAND &amp; SHERRY LIMITED</t>
  </si>
  <si>
    <t>ADAMA AGRICULTURAL SOLUTIONS UK LTD</t>
  </si>
  <si>
    <t>FINE TUBES LIMITED</t>
  </si>
  <si>
    <t>TRITECH PRECISION PRODUCTS LIMITED</t>
  </si>
  <si>
    <t>CELSA (WALES) LIMITED</t>
  </si>
  <si>
    <t>HALO FOODS LIMITED</t>
  </si>
  <si>
    <t>DAIRYGOLD FOOD INGREDIENTS (UK) LIMITED</t>
  </si>
  <si>
    <t>CRM TRADING LIMITED</t>
  </si>
  <si>
    <t>ENTEK INTERNATIONAL LIMITED</t>
  </si>
  <si>
    <t>F.W. EVANS CYCLES (UK) LIMITED</t>
  </si>
  <si>
    <t>INNOSPEC WIDNES LIMITED</t>
  </si>
  <si>
    <t>RTI INTERNATIONAL METALS LIMITED</t>
  </si>
  <si>
    <t>PORTWEST CLOTHING LIMITED</t>
  </si>
  <si>
    <t>LAKESIDE FOOD GROUP LIMITED</t>
  </si>
  <si>
    <t>A&amp;Y EQUIPMENT LIMITED</t>
  </si>
  <si>
    <t>COTSWOLD OUTDOOR LIMITED</t>
  </si>
  <si>
    <t>MAPEI (UK) LIMITED</t>
  </si>
  <si>
    <t>KINGSPAN HOT WATER SYSTEMS LIMITED</t>
  </si>
  <si>
    <t>GIANT U.K. LIMITED</t>
  </si>
  <si>
    <t>HOPPE (U.K.) LIMITED</t>
  </si>
  <si>
    <t>GRANGE FENCING LIMITED</t>
  </si>
  <si>
    <t>BISCHOF &amp; KLEIN (UK) LIMITED</t>
  </si>
  <si>
    <t>WALKI LIMITED</t>
  </si>
  <si>
    <t>n.d.</t>
  </si>
  <si>
    <t>HANGREEN LIMITED</t>
  </si>
  <si>
    <t>DILLON BASS LIMITED</t>
  </si>
  <si>
    <t>FIBERMARK RED BRIDGE INTERNATIONAL LIMITED</t>
  </si>
  <si>
    <t>COMPLETE COFFEE LIMITED</t>
  </si>
  <si>
    <t>ROYSTON LEAD LIMITED</t>
  </si>
  <si>
    <t>LONDON EXECUTIVE AVIATION LIMITED</t>
  </si>
  <si>
    <t>SHIPTON MILL LIMITED</t>
  </si>
  <si>
    <t>SMARTWARES SAFETY &amp; LIGHTING LIMITED</t>
  </si>
  <si>
    <t>FIBREFAB LIMITED</t>
  </si>
  <si>
    <t>GRANGERS INTERNATIONAL LIMITED</t>
  </si>
  <si>
    <t>Total de l'actif</t>
  </si>
  <si>
    <t>Immo incorp</t>
  </si>
  <si>
    <t>immo corp</t>
  </si>
  <si>
    <t xml:space="preserve">Autres actif immo </t>
  </si>
  <si>
    <t>Capital</t>
  </si>
  <si>
    <t xml:space="preserve">Autres fonds propres </t>
  </si>
  <si>
    <t>Autres dettes à long terme</t>
  </si>
  <si>
    <t>Dettes à long terme</t>
  </si>
  <si>
    <t>Dont provision pour risques et charges</t>
  </si>
  <si>
    <t>Emprunt CT</t>
  </si>
  <si>
    <t>Fournisseur CT</t>
  </si>
  <si>
    <t>Autres dettes CT</t>
  </si>
  <si>
    <t>Total des prod. d'exploitation EUR</t>
  </si>
  <si>
    <t>Résultat d'exploitation [=EBIT] EUR</t>
  </si>
  <si>
    <t>EBITDA EUR</t>
  </si>
  <si>
    <t>Amortissement EUR</t>
  </si>
  <si>
    <t>Intérêts payés EUR</t>
  </si>
  <si>
    <t>Produits financiers EUR</t>
  </si>
  <si>
    <t>Charges financières EUR</t>
  </si>
  <si>
    <t>Résultat courant avant impôts EUR</t>
  </si>
  <si>
    <t>Impôts et taxes assimilées EUR</t>
  </si>
  <si>
    <t>Résultat courant après imposition EUR</t>
  </si>
  <si>
    <t>Produits exceptionnels EUR</t>
  </si>
  <si>
    <t>Charges exceptionnelles EUR</t>
  </si>
  <si>
    <t>Bénéfice ou perte  [= Revenu net] EUR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</si>
  <si>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</si>
  <si>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</si>
  <si>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</si>
  <si>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</si>
  <si>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</si>
  <si>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</si>
  <si>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</si>
  <si>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</si>
  <si>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</si>
  <si>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Liquidité reduite (x)</t>
  </si>
  <si>
    <t>Ratio de liquidité (x)</t>
  </si>
  <si>
    <t>Ratio de solvabilité (à partir du passif) %</t>
  </si>
  <si>
    <t>Coefficient d'endettement %</t>
  </si>
  <si>
    <t>Profitabilité (EBITDA /actif)</t>
  </si>
  <si>
    <t>Tangibilité (immo coporelles / actif)</t>
  </si>
  <si>
    <t>Asset turnover</t>
  </si>
  <si>
    <t>n.s.</t>
  </si>
  <si>
    <t>AZELIS UK LIMITED</t>
  </si>
  <si>
    <t>BOUGHEY DISTRIBUTION LIMITED</t>
  </si>
  <si>
    <t>BROWNS BUILDERS MERCHANTS LIMITED</t>
  </si>
  <si>
    <t>CALDER TEXTILES LIMITED</t>
  </si>
  <si>
    <t>CANFORD AUDIO PLC</t>
  </si>
  <si>
    <t>CARLYLE BUS &amp; COACH LIMITED</t>
  </si>
  <si>
    <t>CARRS OF TRURO LTD.</t>
  </si>
  <si>
    <t>CHARLES HURST LIMITED</t>
  </si>
  <si>
    <t>CICELEY COMMERCIALS LIMITED</t>
  </si>
  <si>
    <t>DEMPSON LIMITED</t>
  </si>
  <si>
    <t>DRAYTON GROUP LIMITED</t>
  </si>
  <si>
    <t>E.P.BARRUS LIMITED</t>
  </si>
  <si>
    <t>ENZA MOTORS LIMITED</t>
  </si>
  <si>
    <t>EXPRESS GIFTS LIMITED</t>
  </si>
  <si>
    <t>F. VINDIS &amp; SONS (BEDFORD) LIMITED</t>
  </si>
  <si>
    <t>F. VINDIS &amp; SONS (SAWSTON) LIMITED</t>
  </si>
  <si>
    <t>F.W.B. PRODUCTS LIMITED</t>
  </si>
  <si>
    <t>FALCON OF HULL &amp; LINCOLNSHIRE LIMITED</t>
  </si>
  <si>
    <t>FIRST YORK LIMITED</t>
  </si>
  <si>
    <t>FLEXIFORM BUSINESS FURNITURE LIMITED</t>
  </si>
  <si>
    <t>FORELAND SHIPPING LIMITED</t>
  </si>
  <si>
    <t>GATWICK AIRPORT LIMITED</t>
  </si>
  <si>
    <t>GREENE KING BREWING AND RETAILING LIMITED</t>
  </si>
  <si>
    <t>GREENSHIRES GROUP LIMITED</t>
  </si>
  <si>
    <t>GUEST MOTORS LIMITED</t>
  </si>
  <si>
    <t>HENDY GROUP LIMITED</t>
  </si>
  <si>
    <t>HEYSHAM PORT LIMITED</t>
  </si>
  <si>
    <t>IMMUNODIAGNOSTIC SYSTEMS LIMITED</t>
  </si>
  <si>
    <t>IMPERIAL TOBACCO LIMITED</t>
  </si>
  <si>
    <t>INTERNATIONAL FISH CANNERS (SCOTLAND) LIMITED</t>
  </si>
  <si>
    <t>JAMES CROPPER CONVERTING LIMITED</t>
  </si>
  <si>
    <t>JAMES CROPPER SPECIALITY PAPERS LIMITED</t>
  </si>
  <si>
    <t>JAMESTOWN INDUSTRIES LIMITED</t>
  </si>
  <si>
    <t>KINGSLAND DRINKS LIMITED</t>
  </si>
  <si>
    <t>KIRIL MISCHEFF LIMITED</t>
  </si>
  <si>
    <t>KRISPY KREME U.K. LIMITED</t>
  </si>
  <si>
    <t>LOOKERS BIRMINGHAM LIMITED</t>
  </si>
  <si>
    <t>MATALAN RETAIL LTD.</t>
  </si>
  <si>
    <t>MEGGITT AEROSPACE LIMITED</t>
  </si>
  <si>
    <t>MERCIA GARDEN PRODUCTS LIMITED</t>
  </si>
  <si>
    <t>MERIDIEN MODENA LIMITED</t>
  </si>
  <si>
    <t>MICHAEL DAVIES AND ASSOCIATES LIMITED</t>
  </si>
  <si>
    <t>MOTORLINE (KENT) LIMITED</t>
  </si>
  <si>
    <t>N.R. EVANS AND SON LIMITED</t>
  </si>
  <si>
    <t>NEXT RETAIL LIMITED</t>
  </si>
  <si>
    <t>NEXUS INDUSTRIES LIMITED</t>
  </si>
  <si>
    <t>PAYNES GARAGES LIMITED</t>
  </si>
  <si>
    <t>PEOPLES LIVERPOOL LIMITED</t>
  </si>
  <si>
    <t>POLAR FURS LIMITED</t>
  </si>
  <si>
    <t>POLYPIPE LIMITED</t>
  </si>
  <si>
    <t>PREMIER DECORATIONS LIMITED</t>
  </si>
  <si>
    <t>RICHARD AUSTIN ALLOYS (MIDLANDS) LIMITED</t>
  </si>
  <si>
    <t>ROBINSON'S AUTOSTAR GARAGE LIMITED</t>
  </si>
  <si>
    <t>SCOTTHALL LIMITED</t>
  </si>
  <si>
    <t>SEBDEN STEEL SERVICE CENTRES LIMITED</t>
  </si>
  <si>
    <t>SEEWOO FOODS LIMITED</t>
  </si>
  <si>
    <t>SIDDALL &amp; HILTON PRODUCTS LIMITED</t>
  </si>
  <si>
    <t>SLOUGH MOTOR COMPANY LIMITED</t>
  </si>
  <si>
    <t>SPENCERS LIMITED</t>
  </si>
  <si>
    <t>SYNERGY HEALTH (UK) LIMITED</t>
  </si>
  <si>
    <t>TAYLOR MAXWELL TIMBER LIMITED</t>
  </si>
  <si>
    <t>TES PARTS LIMITED</t>
  </si>
  <si>
    <t>TEX PLASTICS (DERBY) LIMITED</t>
  </si>
  <si>
    <t>TFC LIMITED</t>
  </si>
  <si>
    <t>THE DUTTON-FORSHAW MOTOR COMPANY LIMITED</t>
  </si>
  <si>
    <t>THOMPSON COMMERCIALS LIMITED</t>
  </si>
  <si>
    <t>VENSON AUTOMOTIVE SOLUTIONS LIMITED</t>
  </si>
  <si>
    <t>WELCOME BREAK GROUP LIMITED</t>
  </si>
  <si>
    <t>WILSON IMPORTS LIMITED</t>
  </si>
  <si>
    <t>YEO VALLEY FARMS (PRODUCTION) LIMITED</t>
  </si>
  <si>
    <t>Emprunt court terme</t>
  </si>
  <si>
    <t>Dettes LT /actif</t>
  </si>
  <si>
    <t>Dettes financières  / actif</t>
  </si>
  <si>
    <t>Capitaux propres / Actif</t>
  </si>
  <si>
    <t xml:space="preserve">Capitaux propres </t>
  </si>
  <si>
    <t>Profitabilité (EBITDA/Actif)</t>
  </si>
  <si>
    <t>Dettes long terme / capitaux propres</t>
  </si>
  <si>
    <t>LN Total des prod. d'exploitation EUR</t>
  </si>
  <si>
    <t xml:space="preserve">Int payés / EBITDA </t>
  </si>
  <si>
    <t xml:space="preserve">Dettes long terme </t>
  </si>
  <si>
    <t>Var cap propres / actif 2007-2010</t>
  </si>
  <si>
    <t>Var actif 2007-2010 %</t>
  </si>
  <si>
    <t>Var Dettes LT/actif 2007-2010 %</t>
  </si>
  <si>
    <t xml:space="preserve">Var Dettes LT/actif 2007-2010 </t>
  </si>
  <si>
    <t>Var cap propres / actif 2007-2010 %</t>
  </si>
  <si>
    <t>Var dettes / actif 2007-2010 %</t>
  </si>
  <si>
    <t xml:space="preserve">Var dettes / actif 2007-2010 </t>
  </si>
  <si>
    <t>Variation tangibilité %</t>
  </si>
  <si>
    <t xml:space="preserve">Variation tangibilité </t>
  </si>
  <si>
    <t>2008-2010</t>
  </si>
  <si>
    <t>Actif 2007</t>
  </si>
  <si>
    <t>Dettes financières / actif 2007</t>
  </si>
  <si>
    <t>Capitaux propres / actif 2007</t>
  </si>
  <si>
    <t>Dettes à long terme / actif</t>
  </si>
  <si>
    <t>Profitabilité</t>
  </si>
  <si>
    <t xml:space="preserve">Tangibilité </t>
  </si>
  <si>
    <t xml:space="preserve">Rotation de l'actif </t>
  </si>
  <si>
    <t>Log produits d'exploitation</t>
  </si>
  <si>
    <t>Nombre de sociétés</t>
  </si>
  <si>
    <t>Moyenne</t>
  </si>
  <si>
    <t>Ecart-type</t>
  </si>
  <si>
    <t>Capitaux propres / actif</t>
  </si>
  <si>
    <t>Profitabilité (EBITDA / actif)</t>
  </si>
  <si>
    <t>Tangibilité (immobilisations corporelles / actif)</t>
  </si>
  <si>
    <t>Rotation de l'actif</t>
  </si>
  <si>
    <t>Produits d'exploitations</t>
  </si>
  <si>
    <t>A la date de cloture 2007</t>
  </si>
  <si>
    <t>moyenne 2008-2010</t>
  </si>
  <si>
    <t>Niveau de confiance de la moyenne (95%)</t>
  </si>
  <si>
    <t>Total de l'actif (Millions EUR)</t>
  </si>
  <si>
    <t>Dettes long terme / actif</t>
  </si>
  <si>
    <t>Erreur-type</t>
  </si>
  <si>
    <t>Médiane</t>
  </si>
  <si>
    <t>Mode</t>
  </si>
  <si>
    <t>Écart-type</t>
  </si>
  <si>
    <t>Variance de l'échantillon</t>
  </si>
  <si>
    <t>Kurstosis (Coefficient d'aplatissement)</t>
  </si>
  <si>
    <t>Coefficient d'asymétrie</t>
  </si>
  <si>
    <t>Plage</t>
  </si>
  <si>
    <t>Minimum</t>
  </si>
  <si>
    <t>Maximum</t>
  </si>
  <si>
    <t>Somme</t>
  </si>
  <si>
    <t>Nombre d'échantillons</t>
  </si>
  <si>
    <t>Niveau de confiance(95,0%)</t>
  </si>
  <si>
    <t>BODYCOTE HEAT TREATMENTS LIMITED</t>
  </si>
  <si>
    <t>PETROINEOS MANUFACTURING SCOTLAND LIMITED</t>
  </si>
  <si>
    <t>Dettes / actif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</si>
</sst>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%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  <xf numFmtId="164" fontId="1" fillId="3" borderId="0" xfId="0" applyNumberFormat="1" applyFont="1" applyFill="1"/>
    <xf numFmtId="164" fontId="0" fillId="3" borderId="0" xfId="0" applyNumberFormat="1" applyFill="1"/>
    <xf numFmtId="0" fontId="1" fillId="4" borderId="0" xfId="0" applyFont="1" applyFill="1"/>
    <xf numFmtId="0" fontId="0" fillId="4" borderId="0" xfId="0" applyFill="1"/>
    <xf numFmtId="0" fontId="1" fillId="0" borderId="0" xfId="0" applyFont="1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3" xfId="0" applyFon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Fill="1" applyBorder="1" applyAlignment="1">
      <alignment horizontal="center" wrapText="1"/>
    </xf>
    <xf numFmtId="4" fontId="0" fillId="0" borderId="0" xfId="0" applyNumberFormat="1" applyFill="1" applyBorder="1" applyAlignment="1"/>
    <xf numFmtId="4" fontId="0" fillId="0" borderId="1" xfId="0" applyNumberFormat="1" applyFill="1" applyBorder="1" applyAlignment="1"/>
    <xf numFmtId="3" fontId="0" fillId="0" borderId="5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44"/>
  <sheetViews>
    <sheetView workbookViewId="0">
      <selection activeCell="E3" sqref="E3:E144"/>
    </sheetView>
  </sheetViews>
  <sheetFormatPr baseColWidth="10" defaultRowHeight="15" x14ac:dyDescent="0.25"/>
  <cols>
    <col min="2" max="2" width="43.5703125" customWidth="1"/>
    <col min="3" max="3" width="20.42578125" customWidth="1"/>
  </cols>
  <sheetData>
    <row r="1" spans="2:38" x14ac:dyDescent="0.25">
      <c r="C1" s="1" t="s">
        <v>70</v>
      </c>
      <c r="D1" s="1"/>
      <c r="E1" s="1"/>
      <c r="F1" s="1"/>
      <c r="G1" s="1"/>
      <c r="H1" s="1"/>
      <c r="I1" s="1"/>
      <c r="J1" s="1"/>
      <c r="K1" s="1"/>
      <c r="L1" s="2" t="s">
        <v>71</v>
      </c>
      <c r="M1" s="2"/>
      <c r="N1" s="2"/>
      <c r="O1" s="2"/>
      <c r="P1" s="2"/>
      <c r="Q1" s="2"/>
      <c r="R1" s="2"/>
      <c r="S1" s="2"/>
      <c r="T1" s="2"/>
      <c r="U1" s="1" t="s">
        <v>72</v>
      </c>
      <c r="V1" s="1"/>
      <c r="W1" s="1"/>
      <c r="X1" s="1"/>
      <c r="Y1" s="1"/>
      <c r="Z1" s="1"/>
      <c r="AA1" s="1"/>
      <c r="AB1" s="1"/>
      <c r="AC1" s="1"/>
      <c r="AD1" s="2" t="s">
        <v>73</v>
      </c>
      <c r="AE1" s="2"/>
      <c r="AF1" s="2"/>
      <c r="AG1" s="2"/>
      <c r="AH1" s="2"/>
      <c r="AI1" s="2"/>
      <c r="AJ1" s="2"/>
      <c r="AK1" s="2"/>
      <c r="AL1" s="2"/>
    </row>
    <row r="2" spans="2:38" x14ac:dyDescent="0.25">
      <c r="C2" s="1">
        <v>2005</v>
      </c>
      <c r="D2" s="1">
        <v>2006</v>
      </c>
      <c r="E2" s="1">
        <v>2007</v>
      </c>
      <c r="F2" s="1">
        <v>2008</v>
      </c>
      <c r="G2" s="1">
        <v>2009</v>
      </c>
      <c r="H2" s="1">
        <v>2010</v>
      </c>
      <c r="I2" s="1">
        <v>2011</v>
      </c>
      <c r="J2" s="1">
        <v>2012</v>
      </c>
      <c r="K2" s="1">
        <v>2013</v>
      </c>
      <c r="L2" s="2">
        <v>2005</v>
      </c>
      <c r="M2" s="2">
        <v>2006</v>
      </c>
      <c r="N2" s="2">
        <v>2007</v>
      </c>
      <c r="O2" s="2">
        <v>2008</v>
      </c>
      <c r="P2" s="2">
        <v>2009</v>
      </c>
      <c r="Q2" s="2">
        <v>2010</v>
      </c>
      <c r="R2" s="2">
        <v>2011</v>
      </c>
      <c r="S2" s="2">
        <v>2012</v>
      </c>
      <c r="T2" s="2">
        <v>2013</v>
      </c>
      <c r="U2" s="1">
        <v>2005</v>
      </c>
      <c r="V2" s="1">
        <v>2006</v>
      </c>
      <c r="W2" s="1">
        <v>2007</v>
      </c>
      <c r="X2" s="1">
        <v>2008</v>
      </c>
      <c r="Y2" s="1">
        <v>2009</v>
      </c>
      <c r="Z2" s="1">
        <v>2010</v>
      </c>
      <c r="AA2" s="1">
        <v>2011</v>
      </c>
      <c r="AB2" s="1">
        <v>2012</v>
      </c>
      <c r="AC2" s="1">
        <v>2013</v>
      </c>
      <c r="AD2" s="2">
        <v>2005</v>
      </c>
      <c r="AE2" s="2">
        <v>2006</v>
      </c>
      <c r="AF2" s="2">
        <v>2007</v>
      </c>
      <c r="AG2" s="2">
        <v>2008</v>
      </c>
      <c r="AH2" s="2">
        <v>2009</v>
      </c>
      <c r="AI2" s="2">
        <v>2010</v>
      </c>
      <c r="AJ2" s="2">
        <v>2011</v>
      </c>
      <c r="AK2" s="2">
        <v>2012</v>
      </c>
      <c r="AL2" s="2">
        <v>2013</v>
      </c>
    </row>
    <row r="3" spans="2:38" x14ac:dyDescent="0.25">
      <c r="B3" t="s">
        <v>50</v>
      </c>
      <c r="C3">
        <v>15845555</v>
      </c>
      <c r="D3">
        <v>17551913</v>
      </c>
      <c r="E3">
        <v>15106154</v>
      </c>
      <c r="F3">
        <v>6678838</v>
      </c>
      <c r="G3">
        <v>4981142</v>
      </c>
      <c r="H3">
        <v>6511931</v>
      </c>
      <c r="I3">
        <v>11027867</v>
      </c>
      <c r="J3">
        <v>9918413</v>
      </c>
      <c r="K3">
        <v>7510159</v>
      </c>
      <c r="L3">
        <v>2621464</v>
      </c>
      <c r="M3">
        <v>2530005</v>
      </c>
      <c r="N3">
        <v>0</v>
      </c>
      <c r="O3">
        <v>1568102</v>
      </c>
      <c r="P3">
        <v>1570564</v>
      </c>
      <c r="Q3">
        <v>1518241</v>
      </c>
      <c r="R3">
        <v>1430313</v>
      </c>
      <c r="S3">
        <v>1313206</v>
      </c>
      <c r="T3">
        <v>1223585</v>
      </c>
      <c r="U3">
        <v>204346</v>
      </c>
      <c r="V3">
        <v>244647</v>
      </c>
      <c r="W3">
        <v>118400</v>
      </c>
      <c r="X3">
        <v>64945</v>
      </c>
      <c r="Y3">
        <v>32646</v>
      </c>
      <c r="Z3">
        <v>24582</v>
      </c>
      <c r="AA3">
        <v>70500</v>
      </c>
      <c r="AB3">
        <v>47840</v>
      </c>
      <c r="AC3">
        <v>64588</v>
      </c>
      <c r="AD3">
        <v>0</v>
      </c>
      <c r="AE3">
        <v>0</v>
      </c>
      <c r="AF3">
        <v>2173381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2:38" x14ac:dyDescent="0.25">
      <c r="B4" t="s">
        <v>34</v>
      </c>
      <c r="C4">
        <v>28495313</v>
      </c>
      <c r="D4">
        <v>28326258</v>
      </c>
      <c r="E4">
        <v>37455098</v>
      </c>
      <c r="F4">
        <v>39530426</v>
      </c>
      <c r="G4">
        <v>37435300</v>
      </c>
      <c r="H4">
        <v>40235141</v>
      </c>
      <c r="I4">
        <v>35616820</v>
      </c>
      <c r="J4">
        <v>40930369</v>
      </c>
      <c r="K4">
        <v>52518150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2131364</v>
      </c>
      <c r="V4">
        <v>2395882</v>
      </c>
      <c r="W4">
        <v>2074034</v>
      </c>
      <c r="X4">
        <v>2204980</v>
      </c>
      <c r="Y4">
        <v>2514798</v>
      </c>
      <c r="Z4">
        <v>3600701</v>
      </c>
      <c r="AA4">
        <v>4531116</v>
      </c>
      <c r="AB4">
        <v>4469876</v>
      </c>
      <c r="AC4">
        <v>5402819</v>
      </c>
      <c r="AD4">
        <v>5933</v>
      </c>
      <c r="AE4">
        <v>5773</v>
      </c>
      <c r="AF4">
        <v>5444</v>
      </c>
      <c r="AG4">
        <v>4190</v>
      </c>
      <c r="AH4">
        <v>4497</v>
      </c>
      <c r="AI4">
        <v>4682</v>
      </c>
      <c r="AJ4">
        <v>4780</v>
      </c>
      <c r="AK4">
        <v>4724</v>
      </c>
      <c r="AL4">
        <v>4828</v>
      </c>
    </row>
    <row r="5" spans="2:38" x14ac:dyDescent="0.25">
      <c r="B5" t="s">
        <v>37</v>
      </c>
      <c r="C5">
        <v>22343750</v>
      </c>
      <c r="D5">
        <v>22255396</v>
      </c>
      <c r="E5">
        <v>38662229</v>
      </c>
      <c r="F5">
        <v>24093469</v>
      </c>
      <c r="G5">
        <v>25550435</v>
      </c>
      <c r="H5">
        <v>28226171</v>
      </c>
      <c r="I5">
        <v>36824878</v>
      </c>
      <c r="J5">
        <v>32214211</v>
      </c>
      <c r="K5">
        <v>40851771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167855</v>
      </c>
      <c r="V5">
        <v>110389</v>
      </c>
      <c r="W5">
        <v>88459</v>
      </c>
      <c r="X5">
        <v>85895</v>
      </c>
      <c r="Y5">
        <v>106797</v>
      </c>
      <c r="Z5">
        <v>87793</v>
      </c>
      <c r="AA5">
        <v>112322</v>
      </c>
      <c r="AB5">
        <v>354015</v>
      </c>
      <c r="AC5">
        <v>262705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</row>
    <row r="6" spans="2:38" x14ac:dyDescent="0.25">
      <c r="B6" t="s">
        <v>20</v>
      </c>
      <c r="C6">
        <v>91314826</v>
      </c>
      <c r="D6">
        <v>87510443</v>
      </c>
      <c r="E6">
        <v>171345980</v>
      </c>
      <c r="F6">
        <v>205733565</v>
      </c>
      <c r="G6">
        <v>219111171</v>
      </c>
      <c r="H6">
        <v>248372278</v>
      </c>
      <c r="I6">
        <v>258046588</v>
      </c>
      <c r="J6">
        <v>377227396</v>
      </c>
      <c r="K6">
        <v>388198699</v>
      </c>
      <c r="L6">
        <v>0</v>
      </c>
      <c r="M6">
        <v>0</v>
      </c>
      <c r="N6">
        <v>0</v>
      </c>
      <c r="O6">
        <v>26188462</v>
      </c>
      <c r="P6">
        <v>26521730</v>
      </c>
      <c r="Q6">
        <v>25965783</v>
      </c>
      <c r="R6">
        <v>24973715</v>
      </c>
      <c r="S6">
        <v>23256185</v>
      </c>
      <c r="T6">
        <v>21513125</v>
      </c>
      <c r="U6">
        <v>39542366</v>
      </c>
      <c r="V6">
        <v>36076446</v>
      </c>
      <c r="W6">
        <v>30596087</v>
      </c>
      <c r="X6">
        <v>48831148</v>
      </c>
      <c r="Y6">
        <v>47630517</v>
      </c>
      <c r="Z6">
        <v>51706815</v>
      </c>
      <c r="AA6">
        <v>57492121</v>
      </c>
      <c r="AB6">
        <v>56351847</v>
      </c>
      <c r="AC6">
        <v>56449264</v>
      </c>
      <c r="AD6">
        <v>14966868</v>
      </c>
      <c r="AE6">
        <v>15296389</v>
      </c>
      <c r="AF6">
        <v>104891149</v>
      </c>
      <c r="AG6">
        <v>97325002</v>
      </c>
      <c r="AH6">
        <v>103955467</v>
      </c>
      <c r="AI6">
        <v>108245780</v>
      </c>
      <c r="AJ6">
        <v>110496143</v>
      </c>
      <c r="AK6">
        <v>224997159</v>
      </c>
      <c r="AL6">
        <v>223524662</v>
      </c>
    </row>
    <row r="7" spans="2:38" x14ac:dyDescent="0.25">
      <c r="B7" t="s">
        <v>11</v>
      </c>
      <c r="C7">
        <v>243381893</v>
      </c>
      <c r="D7">
        <v>209836000</v>
      </c>
      <c r="E7">
        <v>261502314</v>
      </c>
      <c r="F7">
        <v>200732817</v>
      </c>
      <c r="G7">
        <v>168444728</v>
      </c>
      <c r="H7">
        <v>173061362</v>
      </c>
      <c r="I7">
        <v>170636447</v>
      </c>
      <c r="J7">
        <v>170906767</v>
      </c>
      <c r="K7">
        <v>158849627</v>
      </c>
      <c r="L7">
        <v>-1468372</v>
      </c>
      <c r="M7">
        <v>-1323509</v>
      </c>
      <c r="N7">
        <v>-1141627</v>
      </c>
      <c r="O7">
        <v>-783338</v>
      </c>
      <c r="P7">
        <v>-438194</v>
      </c>
      <c r="Q7">
        <v>-303659</v>
      </c>
      <c r="R7">
        <v>-135126</v>
      </c>
      <c r="S7">
        <v>0</v>
      </c>
      <c r="T7">
        <v>0</v>
      </c>
      <c r="U7">
        <v>88289195</v>
      </c>
      <c r="V7">
        <v>85440631</v>
      </c>
      <c r="W7">
        <v>80682879</v>
      </c>
      <c r="X7">
        <v>66184457</v>
      </c>
      <c r="Y7">
        <v>58136911</v>
      </c>
      <c r="Z7">
        <v>62848922</v>
      </c>
      <c r="AA7">
        <v>48181279</v>
      </c>
      <c r="AB7">
        <v>50188619</v>
      </c>
      <c r="AC7">
        <v>44147206</v>
      </c>
      <c r="AD7">
        <v>15447569</v>
      </c>
      <c r="AE7">
        <v>12846837</v>
      </c>
      <c r="AF7">
        <v>12969118</v>
      </c>
      <c r="AG7">
        <v>11037481</v>
      </c>
      <c r="AH7">
        <v>10235471</v>
      </c>
      <c r="AI7">
        <v>10696647</v>
      </c>
      <c r="AJ7">
        <v>9692521</v>
      </c>
      <c r="AK7">
        <v>21850397</v>
      </c>
      <c r="AL7">
        <v>20701598</v>
      </c>
    </row>
    <row r="8" spans="2:38" x14ac:dyDescent="0.25">
      <c r="B8" t="s">
        <v>112</v>
      </c>
      <c r="C8">
        <v>24401804</v>
      </c>
      <c r="D8">
        <v>17286382</v>
      </c>
      <c r="E8">
        <v>34522326</v>
      </c>
      <c r="F8">
        <v>30013919</v>
      </c>
      <c r="G8">
        <v>29685181</v>
      </c>
      <c r="H8">
        <v>37144812</v>
      </c>
      <c r="I8">
        <v>44756721</v>
      </c>
      <c r="J8">
        <v>48757258</v>
      </c>
      <c r="K8">
        <v>20861139</v>
      </c>
      <c r="L8">
        <v>2909008</v>
      </c>
      <c r="M8">
        <v>2646362</v>
      </c>
      <c r="N8">
        <v>5138814</v>
      </c>
      <c r="O8">
        <v>6892527</v>
      </c>
      <c r="P8">
        <v>6582093</v>
      </c>
      <c r="Q8">
        <v>6029652</v>
      </c>
      <c r="R8">
        <v>5313785</v>
      </c>
      <c r="S8">
        <v>4410841</v>
      </c>
      <c r="T8">
        <v>3787724</v>
      </c>
      <c r="U8">
        <v>81738</v>
      </c>
      <c r="V8">
        <v>50719</v>
      </c>
      <c r="W8">
        <v>152422</v>
      </c>
      <c r="X8">
        <v>281777</v>
      </c>
      <c r="Y8">
        <v>1026379</v>
      </c>
      <c r="Z8">
        <v>352344</v>
      </c>
      <c r="AA8">
        <v>244957</v>
      </c>
      <c r="AB8">
        <v>197340</v>
      </c>
      <c r="AC8">
        <v>112247</v>
      </c>
      <c r="AD8">
        <v>0</v>
      </c>
      <c r="AE8">
        <v>0</v>
      </c>
      <c r="AF8">
        <v>13609</v>
      </c>
      <c r="AG8">
        <v>10475</v>
      </c>
      <c r="AH8">
        <v>11242</v>
      </c>
      <c r="AI8">
        <v>11706</v>
      </c>
      <c r="AJ8">
        <v>11949</v>
      </c>
      <c r="AK8">
        <v>11960</v>
      </c>
      <c r="AL8">
        <v>0</v>
      </c>
    </row>
    <row r="9" spans="2:38" x14ac:dyDescent="0.25">
      <c r="B9" t="s">
        <v>26</v>
      </c>
      <c r="C9">
        <v>48585496</v>
      </c>
      <c r="D9">
        <v>66837981</v>
      </c>
      <c r="E9">
        <v>58340162</v>
      </c>
      <c r="F9">
        <v>49959798</v>
      </c>
      <c r="G9">
        <v>37349397</v>
      </c>
      <c r="H9">
        <v>48478889</v>
      </c>
      <c r="I9">
        <v>45470692</v>
      </c>
      <c r="J9">
        <v>42430938</v>
      </c>
      <c r="K9">
        <v>45873087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23937788</v>
      </c>
      <c r="V9">
        <v>22834464</v>
      </c>
      <c r="W9">
        <v>21421812</v>
      </c>
      <c r="X9">
        <v>18102452</v>
      </c>
      <c r="Y9">
        <v>14922373</v>
      </c>
      <c r="Z9">
        <v>15249348</v>
      </c>
      <c r="AA9">
        <v>14322269</v>
      </c>
      <c r="AB9">
        <v>15622499</v>
      </c>
      <c r="AC9">
        <v>15131552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</row>
    <row r="10" spans="2:38" x14ac:dyDescent="0.25">
      <c r="B10" t="s">
        <v>1</v>
      </c>
      <c r="C10">
        <v>1136569705</v>
      </c>
      <c r="D10">
        <v>1186035534</v>
      </c>
      <c r="E10">
        <v>1043271856</v>
      </c>
      <c r="F10">
        <v>806563985</v>
      </c>
      <c r="G10">
        <v>833760571</v>
      </c>
      <c r="H10">
        <v>791311391</v>
      </c>
      <c r="I10">
        <v>808485195</v>
      </c>
      <c r="J10">
        <v>802526742</v>
      </c>
      <c r="K10">
        <v>764654500</v>
      </c>
      <c r="L10">
        <v>284624</v>
      </c>
      <c r="M10">
        <v>275973</v>
      </c>
      <c r="N10">
        <v>238160</v>
      </c>
      <c r="O10">
        <v>172837</v>
      </c>
      <c r="P10">
        <v>174248</v>
      </c>
      <c r="Q10">
        <v>168563</v>
      </c>
      <c r="R10">
        <v>1231957</v>
      </c>
      <c r="S10">
        <v>1235466</v>
      </c>
      <c r="T10">
        <v>942154</v>
      </c>
      <c r="U10">
        <v>268078295</v>
      </c>
      <c r="V10">
        <v>249714225</v>
      </c>
      <c r="W10">
        <v>200002763</v>
      </c>
      <c r="X10">
        <v>145368433</v>
      </c>
      <c r="Y10">
        <v>141243499</v>
      </c>
      <c r="Z10">
        <v>115964577</v>
      </c>
      <c r="AA10">
        <v>118009766</v>
      </c>
      <c r="AB10">
        <v>117752001</v>
      </c>
      <c r="AC10">
        <v>94727724</v>
      </c>
      <c r="AD10">
        <v>21894</v>
      </c>
      <c r="AE10">
        <v>22376</v>
      </c>
      <c r="AF10">
        <v>20414</v>
      </c>
      <c r="AG10">
        <v>15712</v>
      </c>
      <c r="AH10">
        <v>16863</v>
      </c>
      <c r="AI10">
        <v>2012225</v>
      </c>
      <c r="AJ10">
        <v>17924</v>
      </c>
      <c r="AK10">
        <v>0</v>
      </c>
      <c r="AL10">
        <v>0</v>
      </c>
    </row>
    <row r="11" spans="2:38" x14ac:dyDescent="0.25">
      <c r="B11" t="s">
        <v>57</v>
      </c>
      <c r="C11">
        <v>13101483</v>
      </c>
      <c r="D11">
        <v>13348166</v>
      </c>
      <c r="E11">
        <v>11007079</v>
      </c>
      <c r="F11">
        <v>8652322</v>
      </c>
      <c r="G11">
        <v>11166512</v>
      </c>
      <c r="H11">
        <v>12877539</v>
      </c>
      <c r="I11">
        <v>12977968</v>
      </c>
      <c r="J11">
        <v>14946389</v>
      </c>
      <c r="K11">
        <v>16611294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6012144</v>
      </c>
      <c r="V11">
        <v>5875997</v>
      </c>
      <c r="W11">
        <v>4825804</v>
      </c>
      <c r="X11">
        <v>3746895</v>
      </c>
      <c r="Y11">
        <v>5955922</v>
      </c>
      <c r="Z11">
        <v>6007411</v>
      </c>
      <c r="AA11">
        <v>6042683</v>
      </c>
      <c r="AB11">
        <v>7227417</v>
      </c>
      <c r="AC11">
        <v>6811216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</row>
    <row r="12" spans="2:38" x14ac:dyDescent="0.25">
      <c r="B12" t="s">
        <v>236</v>
      </c>
      <c r="C12">
        <v>85238459</v>
      </c>
      <c r="D12">
        <v>83957098</v>
      </c>
      <c r="E12">
        <v>86084667</v>
      </c>
      <c r="F12">
        <v>85938714</v>
      </c>
      <c r="G12">
        <v>69135017</v>
      </c>
      <c r="H12">
        <v>70507484</v>
      </c>
      <c r="I12">
        <v>73471714</v>
      </c>
      <c r="J12">
        <v>62205062</v>
      </c>
      <c r="K12">
        <v>56587781</v>
      </c>
      <c r="L12">
        <v>853873</v>
      </c>
      <c r="M12">
        <v>827920</v>
      </c>
      <c r="N12">
        <v>714480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56034529</v>
      </c>
      <c r="V12">
        <v>55933110</v>
      </c>
      <c r="W12">
        <v>49310027</v>
      </c>
      <c r="X12">
        <v>36691710</v>
      </c>
      <c r="Y12">
        <v>35328581</v>
      </c>
      <c r="Z12">
        <v>34398634</v>
      </c>
      <c r="AA12">
        <v>32617584</v>
      </c>
      <c r="AB12">
        <v>29499295</v>
      </c>
      <c r="AC12">
        <v>27938642</v>
      </c>
      <c r="AD12">
        <v>4923273</v>
      </c>
      <c r="AE12">
        <v>5060011</v>
      </c>
      <c r="AF12">
        <v>12841592</v>
      </c>
      <c r="AG12">
        <v>17950949</v>
      </c>
      <c r="AH12">
        <v>16896473</v>
      </c>
      <c r="AI12">
        <v>15326391</v>
      </c>
      <c r="AJ12">
        <v>15760924</v>
      </c>
      <c r="AK12">
        <v>18059573</v>
      </c>
      <c r="AL12">
        <v>14138288</v>
      </c>
    </row>
    <row r="13" spans="2:38" x14ac:dyDescent="0.25">
      <c r="B13" t="s">
        <v>113</v>
      </c>
      <c r="C13">
        <v>11367564</v>
      </c>
      <c r="D13">
        <v>11719612</v>
      </c>
      <c r="E13">
        <v>12720988</v>
      </c>
      <c r="F13">
        <v>14357112</v>
      </c>
      <c r="G13">
        <v>10900806</v>
      </c>
      <c r="H13">
        <v>13099141</v>
      </c>
      <c r="I13">
        <v>12826106</v>
      </c>
      <c r="J13">
        <v>14048976</v>
      </c>
      <c r="K13">
        <v>12283731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2637688</v>
      </c>
      <c r="V13">
        <v>3225340</v>
      </c>
      <c r="W13">
        <v>5830637</v>
      </c>
      <c r="X13">
        <v>5142447</v>
      </c>
      <c r="Y13">
        <v>3650407</v>
      </c>
      <c r="Z13">
        <v>3477071</v>
      </c>
      <c r="AA13">
        <v>4564855</v>
      </c>
      <c r="AB13">
        <v>6522605</v>
      </c>
      <c r="AC13">
        <v>5642960</v>
      </c>
      <c r="AD13">
        <v>82566</v>
      </c>
      <c r="AE13">
        <v>81802</v>
      </c>
      <c r="AF13">
        <v>82308</v>
      </c>
      <c r="AG13">
        <v>71264</v>
      </c>
      <c r="AH13">
        <v>64163</v>
      </c>
      <c r="AI13">
        <v>66343</v>
      </c>
      <c r="AJ13">
        <v>64245</v>
      </c>
      <c r="AK13">
        <v>70001</v>
      </c>
      <c r="AL13">
        <v>65507</v>
      </c>
    </row>
    <row r="14" spans="2:38" x14ac:dyDescent="0.25">
      <c r="B14" t="s">
        <v>21</v>
      </c>
      <c r="C14">
        <v>86592979</v>
      </c>
      <c r="D14">
        <v>95604670</v>
      </c>
      <c r="E14">
        <v>83690818</v>
      </c>
      <c r="F14">
        <v>61579181</v>
      </c>
      <c r="G14">
        <v>74516482</v>
      </c>
      <c r="H14">
        <v>86271671</v>
      </c>
      <c r="I14">
        <v>93829474</v>
      </c>
      <c r="J14">
        <v>105167708</v>
      </c>
      <c r="K14">
        <v>108692865</v>
      </c>
      <c r="L14">
        <v>-3238880</v>
      </c>
      <c r="M14">
        <v>-1940765</v>
      </c>
      <c r="N14">
        <v>-635547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53713745</v>
      </c>
      <c r="V14">
        <v>47615121</v>
      </c>
      <c r="W14">
        <v>38428152</v>
      </c>
      <c r="X14">
        <v>25349417</v>
      </c>
      <c r="Y14">
        <v>24262121</v>
      </c>
      <c r="Z14">
        <v>22088825</v>
      </c>
      <c r="AA14">
        <v>21492929</v>
      </c>
      <c r="AB14">
        <v>19881078</v>
      </c>
      <c r="AC14">
        <v>37301676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</row>
    <row r="15" spans="2:38" x14ac:dyDescent="0.25">
      <c r="B15" t="s">
        <v>114</v>
      </c>
      <c r="C15">
        <v>7039059</v>
      </c>
      <c r="D15">
        <v>8028826</v>
      </c>
      <c r="E15">
        <v>7432379</v>
      </c>
      <c r="F15">
        <v>4345041</v>
      </c>
      <c r="G15">
        <v>6732179</v>
      </c>
      <c r="H15">
        <v>5572460</v>
      </c>
      <c r="I15">
        <v>6003319</v>
      </c>
      <c r="J15">
        <v>6329892</v>
      </c>
      <c r="K15">
        <v>7593884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1007675</v>
      </c>
      <c r="V15">
        <v>953774</v>
      </c>
      <c r="W15">
        <v>936927</v>
      </c>
      <c r="X15">
        <v>1033096</v>
      </c>
      <c r="Y15">
        <v>817589</v>
      </c>
      <c r="Z15">
        <v>825550</v>
      </c>
      <c r="AA15">
        <v>769182</v>
      </c>
      <c r="AB15">
        <v>827707</v>
      </c>
      <c r="AC15">
        <v>852802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</row>
    <row r="16" spans="2:38" x14ac:dyDescent="0.25">
      <c r="B16" t="s">
        <v>115</v>
      </c>
      <c r="C16">
        <v>7698304</v>
      </c>
      <c r="D16">
        <v>5696193</v>
      </c>
      <c r="E16">
        <v>5763357</v>
      </c>
      <c r="F16">
        <v>4457406</v>
      </c>
      <c r="G16">
        <v>3720630</v>
      </c>
      <c r="H16">
        <v>3741364</v>
      </c>
      <c r="I16">
        <v>2985616</v>
      </c>
      <c r="J16">
        <v>4363655</v>
      </c>
      <c r="K16">
        <v>3711514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1491286</v>
      </c>
      <c r="V16">
        <v>1269043</v>
      </c>
      <c r="W16">
        <v>1137665</v>
      </c>
      <c r="X16">
        <v>958573</v>
      </c>
      <c r="Y16">
        <v>753117</v>
      </c>
      <c r="Z16">
        <v>725286</v>
      </c>
      <c r="AA16">
        <v>701488</v>
      </c>
      <c r="AB16">
        <v>824875</v>
      </c>
      <c r="AC16">
        <v>796943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</row>
    <row r="17" spans="2:38" x14ac:dyDescent="0.25">
      <c r="B17" t="s">
        <v>116</v>
      </c>
      <c r="C17">
        <v>8112049</v>
      </c>
      <c r="D17">
        <v>9773137</v>
      </c>
      <c r="E17">
        <v>11344730</v>
      </c>
      <c r="F17">
        <v>9943770</v>
      </c>
      <c r="G17">
        <v>8023365</v>
      </c>
      <c r="H17">
        <v>7976510</v>
      </c>
      <c r="I17">
        <v>7953059</v>
      </c>
      <c r="J17">
        <v>8312895</v>
      </c>
      <c r="K17">
        <v>7424934</v>
      </c>
      <c r="L17">
        <v>0</v>
      </c>
      <c r="M17">
        <v>0</v>
      </c>
      <c r="N17">
        <v>196638</v>
      </c>
      <c r="O17">
        <v>134392</v>
      </c>
      <c r="P17">
        <v>84832</v>
      </c>
      <c r="Q17">
        <v>52855</v>
      </c>
      <c r="R17">
        <v>17167</v>
      </c>
      <c r="S17">
        <v>55816</v>
      </c>
      <c r="T17">
        <v>41217</v>
      </c>
      <c r="U17">
        <v>155233</v>
      </c>
      <c r="V17">
        <v>236146</v>
      </c>
      <c r="W17">
        <v>244004</v>
      </c>
      <c r="X17">
        <v>197785</v>
      </c>
      <c r="Y17">
        <v>159619</v>
      </c>
      <c r="Z17">
        <v>140181</v>
      </c>
      <c r="AA17">
        <v>197997</v>
      </c>
      <c r="AB17">
        <v>241870</v>
      </c>
      <c r="AC17">
        <v>204907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</row>
    <row r="18" spans="2:38" x14ac:dyDescent="0.25">
      <c r="B18" t="s">
        <v>117</v>
      </c>
      <c r="C18">
        <v>6242855</v>
      </c>
      <c r="D18">
        <v>7743481</v>
      </c>
      <c r="E18">
        <v>8254497</v>
      </c>
      <c r="F18">
        <v>8038187</v>
      </c>
      <c r="G18">
        <v>6691718</v>
      </c>
      <c r="H18">
        <v>7020524</v>
      </c>
      <c r="I18">
        <v>7718438</v>
      </c>
      <c r="J18">
        <v>8193820</v>
      </c>
      <c r="K18">
        <v>7858300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1087835</v>
      </c>
      <c r="V18">
        <v>1162793</v>
      </c>
      <c r="W18">
        <v>1294654</v>
      </c>
      <c r="X18">
        <v>1515084</v>
      </c>
      <c r="Y18">
        <v>1179841</v>
      </c>
      <c r="Z18">
        <v>872108</v>
      </c>
      <c r="AA18">
        <v>748496</v>
      </c>
      <c r="AB18">
        <v>668554</v>
      </c>
      <c r="AC18">
        <v>794898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</row>
    <row r="19" spans="2:38" x14ac:dyDescent="0.25">
      <c r="B19" t="s">
        <v>118</v>
      </c>
      <c r="C19">
        <v>12561426</v>
      </c>
      <c r="D19">
        <v>18615530</v>
      </c>
      <c r="E19">
        <v>17442845</v>
      </c>
      <c r="F19">
        <v>12711371</v>
      </c>
      <c r="G19">
        <v>11396969</v>
      </c>
      <c r="H19">
        <v>16691286</v>
      </c>
      <c r="I19">
        <v>18331185</v>
      </c>
      <c r="J19">
        <v>18919495</v>
      </c>
      <c r="K19">
        <v>20342895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6353694</v>
      </c>
      <c r="V19">
        <v>11210490</v>
      </c>
      <c r="W19">
        <v>10457269</v>
      </c>
      <c r="X19">
        <v>7738905</v>
      </c>
      <c r="Y19">
        <v>7315060</v>
      </c>
      <c r="Z19">
        <v>10744744</v>
      </c>
      <c r="AA19">
        <v>11424579</v>
      </c>
      <c r="AB19">
        <v>11605966</v>
      </c>
      <c r="AC19">
        <v>11526765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</row>
    <row r="20" spans="2:38" x14ac:dyDescent="0.25">
      <c r="B20" t="s">
        <v>32</v>
      </c>
      <c r="C20">
        <v>29571752</v>
      </c>
      <c r="D20">
        <v>30621122</v>
      </c>
      <c r="E20">
        <v>61204422</v>
      </c>
      <c r="F20">
        <v>52374829</v>
      </c>
      <c r="G20">
        <v>56292348</v>
      </c>
      <c r="H20">
        <v>61120611</v>
      </c>
      <c r="I20">
        <v>69736411</v>
      </c>
      <c r="J20">
        <v>68262792</v>
      </c>
      <c r="K20">
        <v>76958141</v>
      </c>
      <c r="L20">
        <v>-328413</v>
      </c>
      <c r="M20">
        <v>-280449</v>
      </c>
      <c r="N20">
        <v>13678555</v>
      </c>
      <c r="O20">
        <v>9380332</v>
      </c>
      <c r="P20">
        <v>8834956</v>
      </c>
      <c r="Q20">
        <v>7914284</v>
      </c>
      <c r="R20">
        <v>6771581</v>
      </c>
      <c r="S20">
        <v>5422656</v>
      </c>
      <c r="T20">
        <v>6031461</v>
      </c>
      <c r="U20">
        <v>13699924</v>
      </c>
      <c r="V20">
        <v>14028403</v>
      </c>
      <c r="W20">
        <v>24346766</v>
      </c>
      <c r="X20">
        <v>22554696</v>
      </c>
      <c r="Y20">
        <v>24773625</v>
      </c>
      <c r="Z20">
        <v>25456581</v>
      </c>
      <c r="AA20">
        <v>30139331</v>
      </c>
      <c r="AB20">
        <v>31676012</v>
      </c>
      <c r="AC20">
        <v>30116703</v>
      </c>
      <c r="AD20">
        <v>4637189</v>
      </c>
      <c r="AE20">
        <v>4739285</v>
      </c>
      <c r="AF20">
        <v>4323626</v>
      </c>
      <c r="AG20">
        <v>3327897</v>
      </c>
      <c r="AH20">
        <v>3571530</v>
      </c>
      <c r="AI20">
        <v>3718929</v>
      </c>
      <c r="AJ20">
        <v>3789074</v>
      </c>
      <c r="AK20">
        <v>3792510</v>
      </c>
      <c r="AL20">
        <v>3786530</v>
      </c>
    </row>
    <row r="21" spans="2:38" x14ac:dyDescent="0.25">
      <c r="B21" t="s">
        <v>40</v>
      </c>
      <c r="C21">
        <v>21484038</v>
      </c>
      <c r="D21">
        <v>24973362</v>
      </c>
      <c r="E21">
        <v>22821181</v>
      </c>
      <c r="F21">
        <v>31706674</v>
      </c>
      <c r="G21">
        <v>33469182</v>
      </c>
      <c r="H21">
        <v>35017870</v>
      </c>
      <c r="I21">
        <v>35935862</v>
      </c>
      <c r="J21">
        <v>35533106</v>
      </c>
      <c r="K21">
        <v>35733806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20433117</v>
      </c>
      <c r="V21">
        <v>19962579</v>
      </c>
      <c r="W21">
        <v>17372078</v>
      </c>
      <c r="X21">
        <v>22975790</v>
      </c>
      <c r="Y21">
        <v>24388030</v>
      </c>
      <c r="Z21">
        <v>25114772</v>
      </c>
      <c r="AA21">
        <v>25350113</v>
      </c>
      <c r="AB21">
        <v>25086062</v>
      </c>
      <c r="AC21">
        <v>24880521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</row>
    <row r="22" spans="2:38" x14ac:dyDescent="0.25">
      <c r="B22" t="s">
        <v>119</v>
      </c>
      <c r="C22">
        <v>239608550</v>
      </c>
      <c r="D22">
        <v>265564053</v>
      </c>
      <c r="E22">
        <v>237647028</v>
      </c>
      <c r="F22">
        <v>153082197</v>
      </c>
      <c r="G22">
        <v>147660336</v>
      </c>
      <c r="H22">
        <v>167653833</v>
      </c>
      <c r="I22">
        <v>177756691</v>
      </c>
      <c r="J22">
        <v>192779360</v>
      </c>
      <c r="K22">
        <v>198757581</v>
      </c>
      <c r="L22">
        <v>2909008</v>
      </c>
      <c r="M22">
        <v>2973055</v>
      </c>
      <c r="N22">
        <v>2712303</v>
      </c>
      <c r="O22">
        <v>1651902</v>
      </c>
      <c r="P22">
        <v>1772837</v>
      </c>
      <c r="Q22">
        <v>1846003</v>
      </c>
      <c r="R22">
        <v>1884380</v>
      </c>
      <c r="S22">
        <v>1886089</v>
      </c>
      <c r="T22">
        <v>1883115</v>
      </c>
      <c r="U22">
        <v>82989195</v>
      </c>
      <c r="V22">
        <v>89889781</v>
      </c>
      <c r="W22">
        <v>81822282</v>
      </c>
      <c r="X22">
        <v>58791793</v>
      </c>
      <c r="Y22">
        <v>62537186</v>
      </c>
      <c r="Z22">
        <v>66488886</v>
      </c>
      <c r="AA22">
        <v>69070844</v>
      </c>
      <c r="AB22">
        <v>74020328</v>
      </c>
      <c r="AC22">
        <v>75052338</v>
      </c>
      <c r="AD22">
        <v>12606674</v>
      </c>
      <c r="AE22">
        <v>12884232</v>
      </c>
      <c r="AF22">
        <v>11754221</v>
      </c>
      <c r="AG22">
        <v>9047228</v>
      </c>
      <c r="AH22">
        <v>9709570</v>
      </c>
      <c r="AI22">
        <v>10110291</v>
      </c>
      <c r="AJ22">
        <v>11233392</v>
      </c>
      <c r="AK22">
        <v>16266771</v>
      </c>
      <c r="AL22">
        <v>16263808</v>
      </c>
    </row>
    <row r="23" spans="2:38" x14ac:dyDescent="0.25">
      <c r="B23" t="s">
        <v>120</v>
      </c>
      <c r="C23">
        <v>25965049</v>
      </c>
      <c r="D23">
        <v>19726882</v>
      </c>
      <c r="E23">
        <v>15246329</v>
      </c>
      <c r="F23">
        <v>18143688</v>
      </c>
      <c r="G23">
        <v>12242355</v>
      </c>
      <c r="H23">
        <v>13888920</v>
      </c>
      <c r="I23">
        <v>24451538</v>
      </c>
      <c r="J23">
        <v>25762997</v>
      </c>
      <c r="K23">
        <v>25519371</v>
      </c>
      <c r="L23">
        <v>213103</v>
      </c>
      <c r="M23">
        <v>201386</v>
      </c>
      <c r="N23">
        <v>168753</v>
      </c>
      <c r="O23">
        <v>118367</v>
      </c>
      <c r="P23">
        <v>113543</v>
      </c>
      <c r="Q23">
        <v>105352</v>
      </c>
      <c r="R23">
        <v>94398</v>
      </c>
      <c r="S23">
        <v>81328</v>
      </c>
      <c r="T23">
        <v>66870</v>
      </c>
      <c r="U23">
        <v>1823056</v>
      </c>
      <c r="V23">
        <v>1557385</v>
      </c>
      <c r="W23">
        <v>1094176</v>
      </c>
      <c r="X23">
        <v>757340</v>
      </c>
      <c r="Y23">
        <v>670013</v>
      </c>
      <c r="Z23">
        <v>663718</v>
      </c>
      <c r="AA23">
        <v>873483</v>
      </c>
      <c r="AB23">
        <v>877863</v>
      </c>
      <c r="AC23">
        <v>778561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</row>
    <row r="24" spans="2:38" x14ac:dyDescent="0.25">
      <c r="B24" t="s">
        <v>17</v>
      </c>
      <c r="C24">
        <v>110583863</v>
      </c>
      <c r="D24">
        <v>134140494</v>
      </c>
      <c r="E24">
        <v>123555973</v>
      </c>
      <c r="F24">
        <v>109845114</v>
      </c>
      <c r="G24">
        <v>108523162</v>
      </c>
      <c r="H24">
        <v>104928506</v>
      </c>
      <c r="I24">
        <v>108050874</v>
      </c>
      <c r="J24">
        <v>111805373</v>
      </c>
      <c r="K24">
        <v>148801271</v>
      </c>
      <c r="L24">
        <v>484908</v>
      </c>
      <c r="M24">
        <v>465766</v>
      </c>
      <c r="N24">
        <v>372823</v>
      </c>
      <c r="O24">
        <v>287915</v>
      </c>
      <c r="P24">
        <v>277325</v>
      </c>
      <c r="Q24">
        <v>251844</v>
      </c>
      <c r="R24">
        <v>232473</v>
      </c>
      <c r="S24">
        <v>199180</v>
      </c>
      <c r="T24">
        <v>180237</v>
      </c>
      <c r="U24">
        <v>26038977</v>
      </c>
      <c r="V24">
        <v>30731486</v>
      </c>
      <c r="W24">
        <v>31700688</v>
      </c>
      <c r="X24">
        <v>24429245</v>
      </c>
      <c r="Y24">
        <v>21244272</v>
      </c>
      <c r="Z24">
        <v>17752115</v>
      </c>
      <c r="AA24">
        <v>16111346</v>
      </c>
      <c r="AB24">
        <v>13616477</v>
      </c>
      <c r="AC24">
        <v>13958606</v>
      </c>
      <c r="AD24">
        <v>38922634</v>
      </c>
      <c r="AE24">
        <v>40168892</v>
      </c>
      <c r="AF24">
        <v>35738710</v>
      </c>
      <c r="AG24">
        <v>29738931</v>
      </c>
      <c r="AH24">
        <v>30793506</v>
      </c>
      <c r="AI24">
        <v>38998713</v>
      </c>
      <c r="AJ24">
        <v>40266982</v>
      </c>
      <c r="AK24">
        <v>39149993</v>
      </c>
      <c r="AL24">
        <v>41137821</v>
      </c>
    </row>
    <row r="25" spans="2:38" x14ac:dyDescent="0.25">
      <c r="B25" t="s">
        <v>22</v>
      </c>
      <c r="C25">
        <v>81948492</v>
      </c>
      <c r="D25">
        <v>146134667</v>
      </c>
      <c r="E25">
        <v>173345164</v>
      </c>
      <c r="F25">
        <v>152893648</v>
      </c>
      <c r="G25">
        <v>157834194</v>
      </c>
      <c r="H25">
        <v>192430308</v>
      </c>
      <c r="I25">
        <v>190084625</v>
      </c>
      <c r="J25">
        <v>197119637</v>
      </c>
      <c r="K25">
        <v>183681915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43629281</v>
      </c>
      <c r="V25">
        <v>87983327</v>
      </c>
      <c r="W25">
        <v>132885166</v>
      </c>
      <c r="X25">
        <v>125400005</v>
      </c>
      <c r="Y25">
        <v>135355027</v>
      </c>
      <c r="Z25">
        <v>158317295</v>
      </c>
      <c r="AA25">
        <v>156182508</v>
      </c>
      <c r="AB25">
        <v>147025253</v>
      </c>
      <c r="AC25">
        <v>138864497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</row>
    <row r="26" spans="2:38" x14ac:dyDescent="0.25">
      <c r="B26" t="s">
        <v>63</v>
      </c>
      <c r="C26">
        <v>10559486</v>
      </c>
      <c r="D26">
        <v>12029711</v>
      </c>
      <c r="E26">
        <v>10280783</v>
      </c>
      <c r="F26">
        <v>10564279</v>
      </c>
      <c r="G26">
        <v>10214647</v>
      </c>
      <c r="H26">
        <v>14687476</v>
      </c>
      <c r="I26">
        <v>13038777</v>
      </c>
      <c r="J26">
        <v>11616955</v>
      </c>
      <c r="K26">
        <v>9439241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81756</v>
      </c>
      <c r="V26">
        <v>69102</v>
      </c>
      <c r="W26">
        <v>76713</v>
      </c>
      <c r="X26">
        <v>58188</v>
      </c>
      <c r="Y26">
        <v>47207</v>
      </c>
      <c r="Z26">
        <v>39644</v>
      </c>
      <c r="AA26">
        <v>47945</v>
      </c>
      <c r="AB26">
        <v>43695</v>
      </c>
      <c r="AC26">
        <v>80873</v>
      </c>
      <c r="AD26">
        <v>969602</v>
      </c>
      <c r="AE26">
        <v>993899</v>
      </c>
      <c r="AF26">
        <v>850130</v>
      </c>
      <c r="AG26">
        <v>699329</v>
      </c>
      <c r="AH26">
        <v>729457</v>
      </c>
      <c r="AI26">
        <v>735110</v>
      </c>
      <c r="AJ26">
        <v>777916</v>
      </c>
      <c r="AK26">
        <v>0</v>
      </c>
      <c r="AL26">
        <v>0</v>
      </c>
    </row>
    <row r="27" spans="2:38" x14ac:dyDescent="0.25">
      <c r="B27" t="s">
        <v>51</v>
      </c>
      <c r="C27">
        <v>15625153</v>
      </c>
      <c r="D27">
        <v>20556294</v>
      </c>
      <c r="E27">
        <v>25110239</v>
      </c>
      <c r="F27">
        <v>29808610</v>
      </c>
      <c r="G27">
        <v>44468190</v>
      </c>
      <c r="H27">
        <v>49737901</v>
      </c>
      <c r="I27">
        <v>62660127</v>
      </c>
      <c r="J27">
        <v>60817704</v>
      </c>
      <c r="K27">
        <v>68402327</v>
      </c>
      <c r="L27">
        <v>1933987</v>
      </c>
      <c r="M27">
        <v>1805016</v>
      </c>
      <c r="N27">
        <v>1490202</v>
      </c>
      <c r="O27">
        <v>1025499</v>
      </c>
      <c r="P27">
        <v>970170</v>
      </c>
      <c r="Q27">
        <v>875593</v>
      </c>
      <c r="R27">
        <v>755186</v>
      </c>
      <c r="S27">
        <v>618331</v>
      </c>
      <c r="T27">
        <v>478839</v>
      </c>
      <c r="U27">
        <v>4364242</v>
      </c>
      <c r="V27">
        <v>6484631</v>
      </c>
      <c r="W27">
        <v>9228363</v>
      </c>
      <c r="X27">
        <v>9771048</v>
      </c>
      <c r="Y27">
        <v>16428813</v>
      </c>
      <c r="Z27">
        <v>18799498</v>
      </c>
      <c r="AA27">
        <v>19240515</v>
      </c>
      <c r="AB27">
        <v>18186348</v>
      </c>
      <c r="AC27">
        <v>17172527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</row>
    <row r="28" spans="2:38" x14ac:dyDescent="0.25">
      <c r="B28" t="s">
        <v>43</v>
      </c>
      <c r="C28">
        <v>20277317</v>
      </c>
      <c r="D28">
        <v>27406627</v>
      </c>
      <c r="E28">
        <v>23082971</v>
      </c>
      <c r="F28">
        <v>24064260</v>
      </c>
      <c r="G28">
        <v>14034473</v>
      </c>
      <c r="H28">
        <v>17963487</v>
      </c>
      <c r="I28">
        <v>20954278</v>
      </c>
      <c r="J28">
        <v>27695446</v>
      </c>
      <c r="K28">
        <v>28710779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180144</v>
      </c>
      <c r="U28">
        <v>396612</v>
      </c>
      <c r="V28">
        <v>347659</v>
      </c>
      <c r="W28">
        <v>432117</v>
      </c>
      <c r="X28">
        <v>414857</v>
      </c>
      <c r="Y28">
        <v>237173</v>
      </c>
      <c r="Z28">
        <v>111361</v>
      </c>
      <c r="AA28">
        <v>57362</v>
      </c>
      <c r="AB28">
        <v>770012</v>
      </c>
      <c r="AC28">
        <v>727596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</row>
    <row r="29" spans="2:38" x14ac:dyDescent="0.25">
      <c r="B29" t="s">
        <v>31</v>
      </c>
      <c r="C29">
        <v>34998592</v>
      </c>
      <c r="D29">
        <v>35142611</v>
      </c>
      <c r="E29">
        <v>34130383</v>
      </c>
      <c r="F29">
        <v>26136087</v>
      </c>
      <c r="G29">
        <v>26161991</v>
      </c>
      <c r="H29">
        <v>34525056</v>
      </c>
      <c r="I29">
        <v>44416171</v>
      </c>
      <c r="J29">
        <v>49125625</v>
      </c>
      <c r="K29">
        <v>46456934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23304175</v>
      </c>
      <c r="V29">
        <v>23793389</v>
      </c>
      <c r="W29">
        <v>19676106</v>
      </c>
      <c r="X29">
        <v>15789963</v>
      </c>
      <c r="Y29">
        <v>16812159</v>
      </c>
      <c r="Z29">
        <v>19000838</v>
      </c>
      <c r="AA29">
        <v>20482031</v>
      </c>
      <c r="AB29">
        <v>20666849</v>
      </c>
      <c r="AC29">
        <v>22503044</v>
      </c>
      <c r="AD29">
        <v>2919</v>
      </c>
      <c r="AE29">
        <v>2983</v>
      </c>
      <c r="AF29">
        <v>2722</v>
      </c>
      <c r="AG29">
        <v>2095</v>
      </c>
      <c r="AH29">
        <v>2248</v>
      </c>
      <c r="AI29">
        <v>1494829</v>
      </c>
      <c r="AJ29">
        <v>1528296</v>
      </c>
      <c r="AK29">
        <v>1529682</v>
      </c>
      <c r="AL29">
        <v>1527269</v>
      </c>
    </row>
    <row r="30" spans="2:38" x14ac:dyDescent="0.25">
      <c r="B30" t="s">
        <v>42</v>
      </c>
      <c r="C30">
        <v>20598053</v>
      </c>
      <c r="D30">
        <v>36965528</v>
      </c>
      <c r="E30">
        <v>53586021</v>
      </c>
      <c r="F30">
        <v>46810527</v>
      </c>
      <c r="G30">
        <v>50175668</v>
      </c>
      <c r="H30">
        <v>56169062</v>
      </c>
      <c r="I30">
        <v>57879274</v>
      </c>
      <c r="J30">
        <v>51769977</v>
      </c>
      <c r="K30">
        <v>48097644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3232244</v>
      </c>
      <c r="S30">
        <v>3010327</v>
      </c>
      <c r="T30">
        <v>2782281</v>
      </c>
      <c r="U30">
        <v>3116273</v>
      </c>
      <c r="V30">
        <v>3633899</v>
      </c>
      <c r="W30">
        <v>3195428</v>
      </c>
      <c r="X30">
        <v>2721396</v>
      </c>
      <c r="Y30">
        <v>4098772</v>
      </c>
      <c r="Z30">
        <v>4042009</v>
      </c>
      <c r="AA30">
        <v>5418938</v>
      </c>
      <c r="AB30">
        <v>4905985</v>
      </c>
      <c r="AC30">
        <v>4517326</v>
      </c>
      <c r="AD30">
        <v>0</v>
      </c>
      <c r="AE30">
        <v>13443638</v>
      </c>
      <c r="AF30">
        <v>12264564</v>
      </c>
      <c r="AG30">
        <v>9440039</v>
      </c>
      <c r="AH30">
        <v>10131139</v>
      </c>
      <c r="AI30">
        <v>10549258</v>
      </c>
      <c r="AJ30">
        <v>7537521</v>
      </c>
      <c r="AK30">
        <v>7543161</v>
      </c>
      <c r="AL30">
        <v>0</v>
      </c>
    </row>
    <row r="31" spans="2:38" x14ac:dyDescent="0.25">
      <c r="B31" t="s">
        <v>28</v>
      </c>
      <c r="C31">
        <v>39914567</v>
      </c>
      <c r="D31">
        <v>51519026</v>
      </c>
      <c r="E31">
        <v>45383787</v>
      </c>
      <c r="F31">
        <v>44520700</v>
      </c>
      <c r="G31">
        <v>41238411</v>
      </c>
      <c r="H31">
        <v>41641006</v>
      </c>
      <c r="I31">
        <v>41070410</v>
      </c>
      <c r="J31">
        <v>37214680</v>
      </c>
      <c r="K31">
        <v>35176156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37091676</v>
      </c>
      <c r="V31">
        <v>50444967</v>
      </c>
      <c r="W31">
        <v>43036209</v>
      </c>
      <c r="X31">
        <v>43360073</v>
      </c>
      <c r="Y31">
        <v>39988320</v>
      </c>
      <c r="Z31">
        <v>40689325</v>
      </c>
      <c r="AA31">
        <v>39524190</v>
      </c>
      <c r="AB31">
        <v>35601278</v>
      </c>
      <c r="AC31">
        <v>32707926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</row>
    <row r="32" spans="2:38" x14ac:dyDescent="0.25">
      <c r="B32" t="s">
        <v>121</v>
      </c>
      <c r="C32">
        <v>6256299</v>
      </c>
      <c r="D32">
        <v>13236970</v>
      </c>
      <c r="E32">
        <v>12810787</v>
      </c>
      <c r="F32">
        <v>17138671</v>
      </c>
      <c r="G32">
        <v>15990580</v>
      </c>
      <c r="H32">
        <v>16686573</v>
      </c>
      <c r="I32">
        <v>15983634</v>
      </c>
      <c r="J32">
        <v>17714797</v>
      </c>
      <c r="K32">
        <v>16158777</v>
      </c>
      <c r="L32">
        <v>2966</v>
      </c>
      <c r="M32">
        <v>2887</v>
      </c>
      <c r="N32">
        <v>2969</v>
      </c>
      <c r="O32">
        <v>557181</v>
      </c>
      <c r="P32">
        <v>489747</v>
      </c>
      <c r="Q32">
        <v>483651</v>
      </c>
      <c r="R32">
        <v>409808</v>
      </c>
      <c r="S32">
        <v>431282</v>
      </c>
      <c r="T32">
        <v>381602</v>
      </c>
      <c r="U32">
        <v>826192</v>
      </c>
      <c r="V32">
        <v>604366</v>
      </c>
      <c r="W32">
        <v>509819</v>
      </c>
      <c r="X32">
        <v>1897699</v>
      </c>
      <c r="Y32">
        <v>1640300</v>
      </c>
      <c r="Z32">
        <v>1392180</v>
      </c>
      <c r="AA32">
        <v>1265976</v>
      </c>
      <c r="AB32">
        <v>1598719</v>
      </c>
      <c r="AC32">
        <v>2313093</v>
      </c>
      <c r="AD32">
        <v>523516</v>
      </c>
      <c r="AE32">
        <v>6678267</v>
      </c>
      <c r="AF32">
        <v>7062152</v>
      </c>
      <c r="AG32">
        <v>5535165</v>
      </c>
      <c r="AH32">
        <v>5156400</v>
      </c>
      <c r="AI32">
        <v>5388730</v>
      </c>
      <c r="AJ32">
        <v>4874504</v>
      </c>
      <c r="AK32">
        <v>5454234</v>
      </c>
      <c r="AL32">
        <v>5168648</v>
      </c>
    </row>
    <row r="33" spans="2:38" x14ac:dyDescent="0.25">
      <c r="B33" t="s">
        <v>61</v>
      </c>
      <c r="C33">
        <v>10911931</v>
      </c>
      <c r="D33">
        <v>10449511</v>
      </c>
      <c r="E33">
        <v>11637468</v>
      </c>
      <c r="F33">
        <v>13036256</v>
      </c>
      <c r="G33">
        <v>11095456</v>
      </c>
      <c r="H33">
        <v>11799861</v>
      </c>
      <c r="I33">
        <v>6932407</v>
      </c>
      <c r="J33">
        <v>8302184</v>
      </c>
      <c r="K33">
        <v>8118136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175018</v>
      </c>
      <c r="V33">
        <v>134227</v>
      </c>
      <c r="W33">
        <v>106888</v>
      </c>
      <c r="X33">
        <v>68226</v>
      </c>
      <c r="Y33">
        <v>43351</v>
      </c>
      <c r="Z33">
        <v>33060</v>
      </c>
      <c r="AA33">
        <v>23259</v>
      </c>
      <c r="AB33">
        <v>27265</v>
      </c>
      <c r="AC33">
        <v>15264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33060</v>
      </c>
      <c r="AJ33">
        <v>17721</v>
      </c>
      <c r="AK33">
        <v>107821</v>
      </c>
      <c r="AL33">
        <v>46966</v>
      </c>
    </row>
    <row r="34" spans="2:38" x14ac:dyDescent="0.25">
      <c r="B34" t="s">
        <v>29</v>
      </c>
      <c r="C34">
        <v>38275422</v>
      </c>
      <c r="D34">
        <v>49217258</v>
      </c>
      <c r="E34">
        <v>53923528</v>
      </c>
      <c r="F34">
        <v>41999375</v>
      </c>
      <c r="G34">
        <v>40710045</v>
      </c>
      <c r="H34">
        <v>52839935</v>
      </c>
      <c r="I34">
        <v>62448627</v>
      </c>
      <c r="J34">
        <v>62623661</v>
      </c>
      <c r="K34">
        <v>40344274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23647184</v>
      </c>
      <c r="V34">
        <v>23125085</v>
      </c>
      <c r="W34">
        <v>42848403</v>
      </c>
      <c r="X34">
        <v>32018828</v>
      </c>
      <c r="Y34">
        <v>32919456</v>
      </c>
      <c r="Z34">
        <v>45390371</v>
      </c>
      <c r="AA34">
        <v>29574136</v>
      </c>
      <c r="AB34">
        <v>28947940</v>
      </c>
      <c r="AC34">
        <v>17523596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26130393</v>
      </c>
      <c r="AK34">
        <v>0</v>
      </c>
      <c r="AL34">
        <v>0</v>
      </c>
    </row>
    <row r="35" spans="2:38" x14ac:dyDescent="0.25">
      <c r="B35" t="s">
        <v>122</v>
      </c>
      <c r="C35">
        <v>65838747</v>
      </c>
      <c r="D35">
        <v>70434397</v>
      </c>
      <c r="E35">
        <v>62958641</v>
      </c>
      <c r="F35">
        <v>47871641</v>
      </c>
      <c r="G35">
        <v>31590671</v>
      </c>
      <c r="H35">
        <v>34138765</v>
      </c>
      <c r="I35">
        <v>41252037</v>
      </c>
      <c r="J35">
        <v>44163429</v>
      </c>
      <c r="K35">
        <v>52100308</v>
      </c>
      <c r="L35">
        <v>2214232</v>
      </c>
      <c r="M35">
        <v>1858719</v>
      </c>
      <c r="N35">
        <v>1336418</v>
      </c>
      <c r="O35">
        <v>796097</v>
      </c>
      <c r="P35">
        <v>613804</v>
      </c>
      <c r="Q35">
        <v>387462</v>
      </c>
      <c r="R35">
        <v>138610</v>
      </c>
      <c r="S35">
        <v>0</v>
      </c>
      <c r="T35">
        <v>0</v>
      </c>
      <c r="U35">
        <v>1769051</v>
      </c>
      <c r="V35">
        <v>1960158</v>
      </c>
      <c r="W35">
        <v>1482036</v>
      </c>
      <c r="X35">
        <v>1002454</v>
      </c>
      <c r="Y35">
        <v>1045490</v>
      </c>
      <c r="Z35">
        <v>930610</v>
      </c>
      <c r="AA35">
        <v>941593</v>
      </c>
      <c r="AB35">
        <v>973543</v>
      </c>
      <c r="AC35">
        <v>810802</v>
      </c>
      <c r="AD35">
        <v>5181625</v>
      </c>
      <c r="AE35">
        <v>5295707</v>
      </c>
      <c r="AF35">
        <v>4831248</v>
      </c>
      <c r="AG35">
        <v>3718613</v>
      </c>
      <c r="AH35">
        <v>3990850</v>
      </c>
      <c r="AI35">
        <v>4155555</v>
      </c>
      <c r="AJ35">
        <v>4241947</v>
      </c>
      <c r="AK35">
        <v>4245794</v>
      </c>
      <c r="AL35">
        <v>0</v>
      </c>
    </row>
    <row r="36" spans="2:38" x14ac:dyDescent="0.25">
      <c r="B36" t="s">
        <v>123</v>
      </c>
      <c r="C36">
        <v>37021432</v>
      </c>
      <c r="D36">
        <v>37372869</v>
      </c>
      <c r="E36">
        <v>32679258</v>
      </c>
      <c r="F36">
        <v>28625934</v>
      </c>
      <c r="G36">
        <v>17822997</v>
      </c>
      <c r="H36">
        <v>21438639</v>
      </c>
      <c r="I36">
        <v>22040657</v>
      </c>
      <c r="J36">
        <v>23393678</v>
      </c>
      <c r="K36">
        <v>23782767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2596194</v>
      </c>
      <c r="V36">
        <v>1953317</v>
      </c>
      <c r="W36">
        <v>1881016</v>
      </c>
      <c r="X36">
        <v>1939099</v>
      </c>
      <c r="Y36">
        <v>1402996</v>
      </c>
      <c r="Z36">
        <v>1735054</v>
      </c>
      <c r="AA36">
        <v>1306224</v>
      </c>
      <c r="AB36">
        <v>1254709</v>
      </c>
      <c r="AC36">
        <v>1941231</v>
      </c>
      <c r="AD36">
        <v>265487</v>
      </c>
      <c r="AE36">
        <v>267234</v>
      </c>
      <c r="AF36">
        <v>259302</v>
      </c>
      <c r="AG36">
        <v>227759</v>
      </c>
      <c r="AH36">
        <v>199170</v>
      </c>
      <c r="AI36">
        <v>211052</v>
      </c>
      <c r="AJ36">
        <v>0</v>
      </c>
      <c r="AK36">
        <v>0</v>
      </c>
      <c r="AL36">
        <v>0</v>
      </c>
    </row>
    <row r="37" spans="2:38" x14ac:dyDescent="0.25">
      <c r="B37" t="s">
        <v>44</v>
      </c>
      <c r="C37">
        <v>19380737</v>
      </c>
      <c r="D37">
        <v>19073496</v>
      </c>
      <c r="E37">
        <v>22977686</v>
      </c>
      <c r="F37">
        <v>30924194</v>
      </c>
      <c r="G37">
        <v>37542097</v>
      </c>
      <c r="H37">
        <v>39498847</v>
      </c>
      <c r="I37">
        <v>49715617</v>
      </c>
      <c r="J37">
        <v>56201151</v>
      </c>
      <c r="K37">
        <v>40372932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3386301</v>
      </c>
      <c r="V37">
        <v>2753768</v>
      </c>
      <c r="W37">
        <v>7015516</v>
      </c>
      <c r="X37">
        <v>21619282</v>
      </c>
      <c r="Y37">
        <v>22277938</v>
      </c>
      <c r="Z37">
        <v>21648688</v>
      </c>
      <c r="AA37">
        <v>22151327</v>
      </c>
      <c r="AB37">
        <v>20275757</v>
      </c>
      <c r="AC37">
        <v>19554781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</row>
    <row r="38" spans="2:38" x14ac:dyDescent="0.25">
      <c r="B38" t="s">
        <v>124</v>
      </c>
      <c r="C38">
        <v>37722694</v>
      </c>
      <c r="D38">
        <v>29033329</v>
      </c>
      <c r="E38">
        <v>26664642</v>
      </c>
      <c r="F38">
        <v>22580016</v>
      </c>
      <c r="G38">
        <v>22394853</v>
      </c>
      <c r="H38">
        <v>25774979</v>
      </c>
      <c r="I38">
        <v>34619066</v>
      </c>
      <c r="J38">
        <v>42587103</v>
      </c>
      <c r="K38">
        <v>38525641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3677604</v>
      </c>
      <c r="V38">
        <v>3781522</v>
      </c>
      <c r="W38">
        <v>3234517</v>
      </c>
      <c r="X38">
        <v>2937396</v>
      </c>
      <c r="Y38">
        <v>3007190</v>
      </c>
      <c r="Z38">
        <v>3154710</v>
      </c>
      <c r="AA38">
        <v>3162939</v>
      </c>
      <c r="AB38">
        <v>3223215</v>
      </c>
      <c r="AC38">
        <v>3136933</v>
      </c>
      <c r="AD38">
        <v>4473653</v>
      </c>
      <c r="AE38">
        <v>4585758</v>
      </c>
      <c r="AF38">
        <v>3922418</v>
      </c>
      <c r="AG38">
        <v>3360872</v>
      </c>
      <c r="AH38">
        <v>3506327</v>
      </c>
      <c r="AI38">
        <v>3651036</v>
      </c>
      <c r="AJ38">
        <v>3854795</v>
      </c>
      <c r="AK38">
        <v>3787726</v>
      </c>
      <c r="AL38">
        <v>3724436</v>
      </c>
    </row>
    <row r="39" spans="2:38" x14ac:dyDescent="0.25">
      <c r="B39" t="s">
        <v>18</v>
      </c>
      <c r="C39">
        <v>97198524</v>
      </c>
      <c r="D39">
        <v>103349828</v>
      </c>
      <c r="E39">
        <v>98688099</v>
      </c>
      <c r="F39">
        <v>75284627</v>
      </c>
      <c r="G39">
        <v>78010443</v>
      </c>
      <c r="H39">
        <v>101771307</v>
      </c>
      <c r="I39">
        <v>115097759</v>
      </c>
      <c r="J39">
        <v>120427449</v>
      </c>
      <c r="K39">
        <v>126018239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59747783</v>
      </c>
      <c r="V39">
        <v>59547617</v>
      </c>
      <c r="W39">
        <v>54971432</v>
      </c>
      <c r="X39">
        <v>42604828</v>
      </c>
      <c r="Y39">
        <v>45153942</v>
      </c>
      <c r="Z39">
        <v>54429581</v>
      </c>
      <c r="AA39">
        <v>70712656</v>
      </c>
      <c r="AB39">
        <v>71019568</v>
      </c>
      <c r="AC39">
        <v>69426875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</row>
    <row r="40" spans="2:38" x14ac:dyDescent="0.25">
      <c r="B40" t="s">
        <v>125</v>
      </c>
      <c r="C40">
        <v>285854830</v>
      </c>
      <c r="D40">
        <v>274360330</v>
      </c>
      <c r="E40">
        <v>258424308</v>
      </c>
      <c r="F40">
        <v>282179618</v>
      </c>
      <c r="G40">
        <v>281905385</v>
      </c>
      <c r="H40">
        <v>274293456</v>
      </c>
      <c r="I40">
        <v>308785760</v>
      </c>
      <c r="J40">
        <v>333803521</v>
      </c>
      <c r="K40">
        <v>374262282</v>
      </c>
      <c r="L40">
        <v>0</v>
      </c>
      <c r="M40">
        <v>0</v>
      </c>
      <c r="N40">
        <v>979661</v>
      </c>
      <c r="O40">
        <v>1093711</v>
      </c>
      <c r="P40">
        <v>1080136</v>
      </c>
      <c r="Q40">
        <v>1027342</v>
      </c>
      <c r="R40">
        <v>1022438</v>
      </c>
      <c r="S40">
        <v>943575</v>
      </c>
      <c r="T40">
        <v>899263</v>
      </c>
      <c r="U40">
        <v>36619700</v>
      </c>
      <c r="V40">
        <v>38970853</v>
      </c>
      <c r="W40">
        <v>34513250</v>
      </c>
      <c r="X40">
        <v>18677137</v>
      </c>
      <c r="Y40">
        <v>15790667</v>
      </c>
      <c r="Z40">
        <v>13054150</v>
      </c>
      <c r="AA40">
        <v>12716344</v>
      </c>
      <c r="AB40">
        <v>13969397</v>
      </c>
      <c r="AC40">
        <v>19024537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</row>
    <row r="41" spans="2:38" x14ac:dyDescent="0.25">
      <c r="B41" t="s">
        <v>126</v>
      </c>
      <c r="C41">
        <v>34222078</v>
      </c>
      <c r="D41">
        <v>31502745</v>
      </c>
      <c r="E41">
        <v>35532125</v>
      </c>
      <c r="F41">
        <v>24986983</v>
      </c>
      <c r="G41">
        <v>30449626</v>
      </c>
      <c r="H41">
        <v>30670340</v>
      </c>
      <c r="I41">
        <v>39962724</v>
      </c>
      <c r="J41">
        <v>40990446</v>
      </c>
      <c r="K41">
        <v>45114752</v>
      </c>
      <c r="L41">
        <v>449561</v>
      </c>
      <c r="M41">
        <v>432607</v>
      </c>
      <c r="N41">
        <v>370169</v>
      </c>
      <c r="O41">
        <v>267112</v>
      </c>
      <c r="P41">
        <v>266431</v>
      </c>
      <c r="Q41">
        <v>256357</v>
      </c>
      <c r="R41">
        <v>240178</v>
      </c>
      <c r="S41">
        <v>218868</v>
      </c>
      <c r="T41">
        <v>197029</v>
      </c>
      <c r="U41">
        <v>9474346</v>
      </c>
      <c r="V41">
        <v>6290703</v>
      </c>
      <c r="W41">
        <v>5499457</v>
      </c>
      <c r="X41">
        <v>976267</v>
      </c>
      <c r="Y41">
        <v>936445</v>
      </c>
      <c r="Z41">
        <v>1202185</v>
      </c>
      <c r="AA41">
        <v>5807285</v>
      </c>
      <c r="AB41">
        <v>8589659</v>
      </c>
      <c r="AC41">
        <v>8519990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</row>
    <row r="42" spans="2:38" x14ac:dyDescent="0.25">
      <c r="B42" t="s">
        <v>127</v>
      </c>
      <c r="C42">
        <v>12567265</v>
      </c>
      <c r="D42">
        <v>14437142</v>
      </c>
      <c r="E42">
        <v>14116769</v>
      </c>
      <c r="F42">
        <v>9888368</v>
      </c>
      <c r="G42">
        <v>10743819</v>
      </c>
      <c r="H42">
        <v>11276187</v>
      </c>
      <c r="I42">
        <v>11481934</v>
      </c>
      <c r="J42">
        <v>11689686</v>
      </c>
      <c r="K42">
        <v>13274945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4264988</v>
      </c>
      <c r="V42">
        <v>4860117</v>
      </c>
      <c r="W42">
        <v>4420251</v>
      </c>
      <c r="X42">
        <v>1882351</v>
      </c>
      <c r="Y42">
        <v>1838039</v>
      </c>
      <c r="Z42">
        <v>1881120</v>
      </c>
      <c r="AA42">
        <v>1940541</v>
      </c>
      <c r="AB42">
        <v>1930341</v>
      </c>
      <c r="AC42">
        <v>1856844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</row>
    <row r="43" spans="2:38" x14ac:dyDescent="0.25">
      <c r="B43" t="s">
        <v>45</v>
      </c>
      <c r="C43">
        <v>17292989</v>
      </c>
      <c r="D43">
        <v>26763659</v>
      </c>
      <c r="E43">
        <v>33470111</v>
      </c>
      <c r="F43">
        <v>30092488</v>
      </c>
      <c r="G43">
        <v>33037777</v>
      </c>
      <c r="H43">
        <v>41471646</v>
      </c>
      <c r="I43">
        <v>44219646</v>
      </c>
      <c r="J43">
        <v>52544142</v>
      </c>
      <c r="K43">
        <v>45796709</v>
      </c>
      <c r="L43">
        <v>75399</v>
      </c>
      <c r="M43">
        <v>38859</v>
      </c>
      <c r="N43">
        <v>24400</v>
      </c>
      <c r="O43">
        <v>560391</v>
      </c>
      <c r="P43">
        <v>905252</v>
      </c>
      <c r="Q43">
        <v>2015384</v>
      </c>
      <c r="R43">
        <v>2356504</v>
      </c>
      <c r="S43">
        <v>2738715</v>
      </c>
      <c r="T43">
        <v>2142102</v>
      </c>
      <c r="U43">
        <v>5298630</v>
      </c>
      <c r="V43">
        <v>9308319</v>
      </c>
      <c r="W43">
        <v>12465711</v>
      </c>
      <c r="X43">
        <v>9545664</v>
      </c>
      <c r="Y43">
        <v>8305767</v>
      </c>
      <c r="Z43">
        <v>9809200</v>
      </c>
      <c r="AA43">
        <v>10904697</v>
      </c>
      <c r="AB43">
        <v>11563879</v>
      </c>
      <c r="AC43">
        <v>10903642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</row>
    <row r="44" spans="2:38" x14ac:dyDescent="0.25">
      <c r="B44" t="s">
        <v>128</v>
      </c>
      <c r="C44">
        <v>15604719</v>
      </c>
      <c r="D44">
        <v>16653880</v>
      </c>
      <c r="E44">
        <v>15051718</v>
      </c>
      <c r="F44">
        <v>9242062</v>
      </c>
      <c r="G44">
        <v>7887269</v>
      </c>
      <c r="H44">
        <v>8439874</v>
      </c>
      <c r="I44">
        <v>10246393</v>
      </c>
      <c r="J44">
        <v>10020073</v>
      </c>
      <c r="K44">
        <v>10282500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1297596</v>
      </c>
      <c r="V44">
        <v>1267986</v>
      </c>
      <c r="W44">
        <v>1183996</v>
      </c>
      <c r="X44">
        <v>640020</v>
      </c>
      <c r="Y44">
        <v>491268</v>
      </c>
      <c r="Z44">
        <v>423750</v>
      </c>
      <c r="AA44">
        <v>308288</v>
      </c>
      <c r="AB44">
        <v>220064</v>
      </c>
      <c r="AC44">
        <v>155235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</row>
    <row r="45" spans="2:38" x14ac:dyDescent="0.25">
      <c r="B45" t="s">
        <v>129</v>
      </c>
      <c r="C45">
        <v>33366655</v>
      </c>
      <c r="D45">
        <v>45191545</v>
      </c>
      <c r="E45">
        <v>34237838</v>
      </c>
      <c r="F45">
        <v>28885826</v>
      </c>
      <c r="G45">
        <v>18545520</v>
      </c>
      <c r="H45">
        <v>26471890</v>
      </c>
      <c r="I45">
        <v>32632902</v>
      </c>
      <c r="J45">
        <v>35039816</v>
      </c>
      <c r="K45">
        <v>33488785</v>
      </c>
      <c r="L45">
        <v>1643734</v>
      </c>
      <c r="M45">
        <v>1374698</v>
      </c>
      <c r="N45">
        <v>910494</v>
      </c>
      <c r="O45">
        <v>552782</v>
      </c>
      <c r="P45">
        <v>384398</v>
      </c>
      <c r="Q45">
        <v>193688</v>
      </c>
      <c r="R45">
        <v>0</v>
      </c>
      <c r="S45">
        <v>0</v>
      </c>
      <c r="T45">
        <v>0</v>
      </c>
      <c r="U45">
        <v>1480221</v>
      </c>
      <c r="V45">
        <v>1246785</v>
      </c>
      <c r="W45">
        <v>872766</v>
      </c>
      <c r="X45">
        <v>726267</v>
      </c>
      <c r="Y45">
        <v>721589</v>
      </c>
      <c r="Z45">
        <v>744171</v>
      </c>
      <c r="AA45">
        <v>684422</v>
      </c>
      <c r="AB45">
        <v>653063</v>
      </c>
      <c r="AC45">
        <v>619224</v>
      </c>
      <c r="AD45">
        <v>717161</v>
      </c>
      <c r="AE45">
        <v>735133</v>
      </c>
      <c r="AF45">
        <v>628794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</row>
    <row r="46" spans="2:38" x14ac:dyDescent="0.25">
      <c r="B46" t="s">
        <v>62</v>
      </c>
      <c r="C46">
        <v>10618682</v>
      </c>
      <c r="D46">
        <v>10646609</v>
      </c>
      <c r="E46">
        <v>8138927</v>
      </c>
      <c r="F46">
        <v>12160388</v>
      </c>
      <c r="G46">
        <v>12137806</v>
      </c>
      <c r="H46">
        <v>12603624</v>
      </c>
      <c r="I46">
        <v>11680290</v>
      </c>
      <c r="J46">
        <v>12144670</v>
      </c>
      <c r="K46">
        <v>12786553</v>
      </c>
      <c r="L46">
        <v>1538432</v>
      </c>
      <c r="M46">
        <v>1463405</v>
      </c>
      <c r="N46">
        <v>1234490</v>
      </c>
      <c r="O46">
        <v>873612</v>
      </c>
      <c r="P46">
        <v>854379</v>
      </c>
      <c r="Q46">
        <v>803017</v>
      </c>
      <c r="R46">
        <v>732483</v>
      </c>
      <c r="S46">
        <v>645131</v>
      </c>
      <c r="T46">
        <v>556456</v>
      </c>
      <c r="U46">
        <v>1376415</v>
      </c>
      <c r="V46">
        <v>1262019</v>
      </c>
      <c r="W46">
        <v>1002446</v>
      </c>
      <c r="X46">
        <v>777242</v>
      </c>
      <c r="Y46">
        <v>709360</v>
      </c>
      <c r="Z46">
        <v>674253</v>
      </c>
      <c r="AA46">
        <v>641669</v>
      </c>
      <c r="AB46">
        <v>734782</v>
      </c>
      <c r="AC46">
        <v>776173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</row>
    <row r="47" spans="2:38" x14ac:dyDescent="0.25">
      <c r="B47" t="s">
        <v>68</v>
      </c>
      <c r="C47">
        <v>3615204</v>
      </c>
      <c r="D47">
        <v>4072473</v>
      </c>
      <c r="E47">
        <v>5348395</v>
      </c>
      <c r="F47">
        <v>6992040</v>
      </c>
      <c r="G47">
        <v>7979452</v>
      </c>
      <c r="H47">
        <v>7525652</v>
      </c>
      <c r="I47">
        <v>7740657</v>
      </c>
      <c r="J47">
        <v>8141160</v>
      </c>
      <c r="K47">
        <v>7731245</v>
      </c>
      <c r="L47">
        <v>-1460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131216</v>
      </c>
      <c r="V47">
        <v>174535</v>
      </c>
      <c r="W47">
        <v>194611</v>
      </c>
      <c r="X47">
        <v>607548</v>
      </c>
      <c r="Y47">
        <v>621673</v>
      </c>
      <c r="Z47">
        <v>524419</v>
      </c>
      <c r="AA47">
        <v>411051</v>
      </c>
      <c r="AB47">
        <v>273884</v>
      </c>
      <c r="AC47">
        <v>161747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</row>
    <row r="48" spans="2:38" x14ac:dyDescent="0.25">
      <c r="B48" t="s">
        <v>38</v>
      </c>
      <c r="C48">
        <v>22333533</v>
      </c>
      <c r="D48">
        <v>27125955</v>
      </c>
      <c r="E48">
        <v>30536207</v>
      </c>
      <c r="F48">
        <v>25050881</v>
      </c>
      <c r="G48">
        <v>23607847</v>
      </c>
      <c r="H48">
        <v>23740512</v>
      </c>
      <c r="I48">
        <v>29676899</v>
      </c>
      <c r="J48">
        <v>38053074</v>
      </c>
      <c r="K48">
        <v>37435416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4689735</v>
      </c>
      <c r="V48">
        <v>5156975</v>
      </c>
      <c r="W48">
        <v>5802941</v>
      </c>
      <c r="X48">
        <v>5258433</v>
      </c>
      <c r="Y48">
        <v>5718720</v>
      </c>
      <c r="Z48">
        <v>6977821</v>
      </c>
      <c r="AA48">
        <v>7329606</v>
      </c>
      <c r="AB48">
        <v>7061173</v>
      </c>
      <c r="AC48">
        <v>7193332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</row>
    <row r="49" spans="2:38" x14ac:dyDescent="0.25">
      <c r="B49" t="s">
        <v>130</v>
      </c>
      <c r="C49">
        <v>8812480</v>
      </c>
      <c r="D49">
        <v>27166092</v>
      </c>
      <c r="E49">
        <v>22408964</v>
      </c>
      <c r="F49">
        <v>23754543</v>
      </c>
      <c r="G49">
        <v>25269113</v>
      </c>
      <c r="H49">
        <v>20457354</v>
      </c>
      <c r="I49">
        <v>19574946</v>
      </c>
      <c r="J49">
        <v>13265554</v>
      </c>
      <c r="K49">
        <v>14595819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6897659</v>
      </c>
      <c r="V49">
        <v>18457711</v>
      </c>
      <c r="W49">
        <v>15534987</v>
      </c>
      <c r="X49">
        <v>18852778</v>
      </c>
      <c r="Y49">
        <v>17716029</v>
      </c>
      <c r="Z49">
        <v>15709154</v>
      </c>
      <c r="AA49">
        <v>14638958</v>
      </c>
      <c r="AB49">
        <v>12017295</v>
      </c>
      <c r="AC49">
        <v>13295811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</row>
    <row r="50" spans="2:38" x14ac:dyDescent="0.25">
      <c r="B50" t="s">
        <v>131</v>
      </c>
      <c r="C50">
        <v>5141167</v>
      </c>
      <c r="D50">
        <v>4771416</v>
      </c>
      <c r="E50">
        <v>5944946</v>
      </c>
      <c r="F50">
        <v>4544906</v>
      </c>
      <c r="G50">
        <v>4745832</v>
      </c>
      <c r="H50">
        <v>3716156</v>
      </c>
      <c r="I50">
        <v>4295221</v>
      </c>
      <c r="J50">
        <v>4903295</v>
      </c>
      <c r="K50">
        <v>5961544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2181012</v>
      </c>
      <c r="V50">
        <v>1791445</v>
      </c>
      <c r="W50">
        <v>1596559</v>
      </c>
      <c r="X50">
        <v>1242857</v>
      </c>
      <c r="Y50">
        <v>862463</v>
      </c>
      <c r="Z50">
        <v>794497</v>
      </c>
      <c r="AA50">
        <v>584944</v>
      </c>
      <c r="AB50">
        <v>560161</v>
      </c>
      <c r="AC50">
        <v>977398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</row>
    <row r="51" spans="2:38" x14ac:dyDescent="0.25">
      <c r="B51" t="s">
        <v>132</v>
      </c>
      <c r="C51">
        <v>309610112</v>
      </c>
      <c r="D51">
        <v>274180392</v>
      </c>
      <c r="E51">
        <v>248460857</v>
      </c>
      <c r="F51">
        <v>201060683</v>
      </c>
      <c r="G51">
        <v>197068187</v>
      </c>
      <c r="H51">
        <v>214695891</v>
      </c>
      <c r="I51">
        <v>207032099</v>
      </c>
      <c r="J51">
        <v>190484239</v>
      </c>
      <c r="K51">
        <v>161847574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76153829</v>
      </c>
      <c r="V51">
        <v>72713789</v>
      </c>
      <c r="W51">
        <v>65466807</v>
      </c>
      <c r="X51">
        <v>47571010</v>
      </c>
      <c r="Y51">
        <v>47411301</v>
      </c>
      <c r="Z51">
        <v>45575322</v>
      </c>
      <c r="AA51">
        <v>42629773</v>
      </c>
      <c r="AB51">
        <v>5581724</v>
      </c>
      <c r="AC51">
        <v>4528073</v>
      </c>
      <c r="AD51">
        <v>199311565</v>
      </c>
      <c r="AE51">
        <v>186156788</v>
      </c>
      <c r="AF51">
        <v>163636398</v>
      </c>
      <c r="AG51">
        <v>134019855</v>
      </c>
      <c r="AH51">
        <v>128018608</v>
      </c>
      <c r="AI51">
        <v>132849009</v>
      </c>
      <c r="AJ51">
        <v>140887601</v>
      </c>
      <c r="AK51">
        <v>163088705</v>
      </c>
      <c r="AL51">
        <v>108735853</v>
      </c>
    </row>
    <row r="52" spans="2:38" x14ac:dyDescent="0.25">
      <c r="B52" t="s">
        <v>12</v>
      </c>
      <c r="C52">
        <v>203197666</v>
      </c>
      <c r="D52">
        <v>226813420</v>
      </c>
      <c r="E52">
        <v>227710232</v>
      </c>
      <c r="F52">
        <v>193257134</v>
      </c>
      <c r="G52">
        <v>201244738</v>
      </c>
      <c r="H52">
        <v>187808722</v>
      </c>
      <c r="I52">
        <v>206751756</v>
      </c>
      <c r="J52">
        <v>213361314</v>
      </c>
      <c r="K52">
        <v>223648450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126385368</v>
      </c>
      <c r="V52">
        <v>128220368</v>
      </c>
      <c r="W52">
        <v>123067578</v>
      </c>
      <c r="X52">
        <v>91672386</v>
      </c>
      <c r="Y52">
        <v>91323758</v>
      </c>
      <c r="Z52">
        <v>92903637</v>
      </c>
      <c r="AA52">
        <v>100478172</v>
      </c>
      <c r="AB52">
        <v>102711501</v>
      </c>
      <c r="AC52">
        <v>107595276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</row>
    <row r="53" spans="2:38" x14ac:dyDescent="0.25">
      <c r="B53" t="s">
        <v>133</v>
      </c>
      <c r="C53">
        <v>2474063682</v>
      </c>
      <c r="D53">
        <v>2646212675</v>
      </c>
      <c r="E53">
        <v>2526538359</v>
      </c>
      <c r="F53">
        <v>2333822376</v>
      </c>
      <c r="G53">
        <v>2067881627</v>
      </c>
      <c r="H53">
        <v>2235459438</v>
      </c>
      <c r="I53">
        <v>2553097535</v>
      </c>
      <c r="J53">
        <v>2668699266</v>
      </c>
      <c r="K53">
        <v>2884158860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2138862405</v>
      </c>
      <c r="V53">
        <v>2295651776</v>
      </c>
      <c r="W53">
        <v>2196924790</v>
      </c>
      <c r="X53">
        <v>1711295159</v>
      </c>
      <c r="Y53">
        <v>1950651464</v>
      </c>
      <c r="Z53">
        <v>1386741483</v>
      </c>
      <c r="AA53">
        <v>1618040546</v>
      </c>
      <c r="AB53">
        <v>1738587069</v>
      </c>
      <c r="AC53">
        <v>1891469379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751307380</v>
      </c>
      <c r="AJ53">
        <v>799610970</v>
      </c>
      <c r="AK53">
        <v>812726274</v>
      </c>
      <c r="AL53">
        <v>896365770</v>
      </c>
    </row>
    <row r="54" spans="2:38" x14ac:dyDescent="0.25">
      <c r="B54" t="s">
        <v>54</v>
      </c>
      <c r="C54">
        <v>14866155</v>
      </c>
      <c r="D54">
        <v>17975570</v>
      </c>
      <c r="E54">
        <v>12406099</v>
      </c>
      <c r="F54">
        <v>14256428</v>
      </c>
      <c r="G54">
        <v>13547531</v>
      </c>
      <c r="H54">
        <v>19762885</v>
      </c>
      <c r="I54">
        <v>17493550</v>
      </c>
      <c r="J54">
        <v>20674025</v>
      </c>
      <c r="K54">
        <v>22680966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5838</v>
      </c>
      <c r="V54">
        <v>123815</v>
      </c>
      <c r="W54">
        <v>225912</v>
      </c>
      <c r="X54">
        <v>222069</v>
      </c>
      <c r="Y54">
        <v>471033</v>
      </c>
      <c r="Z54">
        <v>739806</v>
      </c>
      <c r="AA54">
        <v>1065864</v>
      </c>
      <c r="AB54">
        <v>1351478</v>
      </c>
      <c r="AC54">
        <v>1420993</v>
      </c>
      <c r="AD54">
        <v>0</v>
      </c>
      <c r="AE54">
        <v>0</v>
      </c>
      <c r="AF54">
        <v>0</v>
      </c>
      <c r="AG54">
        <v>0</v>
      </c>
      <c r="AH54">
        <v>281046</v>
      </c>
      <c r="AI54">
        <v>292645</v>
      </c>
      <c r="AJ54">
        <v>298729</v>
      </c>
      <c r="AK54">
        <v>299000</v>
      </c>
      <c r="AL54">
        <v>298528</v>
      </c>
    </row>
    <row r="55" spans="2:38" x14ac:dyDescent="0.25">
      <c r="B55" t="s">
        <v>4</v>
      </c>
      <c r="C55">
        <v>654827475</v>
      </c>
      <c r="D55">
        <v>907103923</v>
      </c>
      <c r="E55">
        <v>922696164</v>
      </c>
      <c r="F55">
        <v>741192866</v>
      </c>
      <c r="G55">
        <v>988357118</v>
      </c>
      <c r="H55">
        <v>959338639</v>
      </c>
      <c r="I55">
        <v>1006228028</v>
      </c>
      <c r="J55">
        <v>1046381204</v>
      </c>
      <c r="K55">
        <v>1080769424</v>
      </c>
      <c r="L55">
        <v>78976720</v>
      </c>
      <c r="M55">
        <v>77538104</v>
      </c>
      <c r="N55">
        <v>68425436</v>
      </c>
      <c r="O55">
        <v>48901330</v>
      </c>
      <c r="P55">
        <v>55991067</v>
      </c>
      <c r="Q55">
        <v>57054020</v>
      </c>
      <c r="R55">
        <v>53952784</v>
      </c>
      <c r="S55">
        <v>48846958</v>
      </c>
      <c r="T55">
        <v>43635247</v>
      </c>
      <c r="U55">
        <v>136301547</v>
      </c>
      <c r="V55">
        <v>178199801</v>
      </c>
      <c r="W55">
        <v>200453226</v>
      </c>
      <c r="X55">
        <v>180980174</v>
      </c>
      <c r="Y55">
        <v>217590151</v>
      </c>
      <c r="Z55">
        <v>245937473</v>
      </c>
      <c r="AA55">
        <v>249204220</v>
      </c>
      <c r="AB55">
        <v>249400306</v>
      </c>
      <c r="AC55">
        <v>249460778</v>
      </c>
      <c r="AD55">
        <v>153103148</v>
      </c>
      <c r="AE55">
        <v>156462042</v>
      </c>
      <c r="AF55">
        <v>142736829</v>
      </c>
      <c r="AG55">
        <v>109864584</v>
      </c>
      <c r="AH55">
        <v>117907704</v>
      </c>
      <c r="AI55">
        <v>122858117</v>
      </c>
      <c r="AJ55">
        <v>125376415</v>
      </c>
      <c r="AK55">
        <v>125490110</v>
      </c>
      <c r="AL55">
        <v>125292219</v>
      </c>
    </row>
    <row r="56" spans="2:38" x14ac:dyDescent="0.25">
      <c r="B56" t="s">
        <v>56</v>
      </c>
      <c r="C56">
        <v>13687956</v>
      </c>
      <c r="D56">
        <v>14129434</v>
      </c>
      <c r="E56">
        <v>19629617</v>
      </c>
      <c r="F56">
        <v>16898222</v>
      </c>
      <c r="G56">
        <v>12334258</v>
      </c>
      <c r="H56">
        <v>14896041</v>
      </c>
      <c r="I56">
        <v>15948408</v>
      </c>
      <c r="J56">
        <v>18414915</v>
      </c>
      <c r="K56">
        <v>17290469</v>
      </c>
      <c r="L56">
        <v>538307</v>
      </c>
      <c r="M56">
        <v>476887</v>
      </c>
      <c r="N56">
        <v>408294</v>
      </c>
      <c r="O56">
        <v>304518</v>
      </c>
      <c r="P56">
        <v>848400</v>
      </c>
      <c r="Q56">
        <v>818553</v>
      </c>
      <c r="R56">
        <v>716056</v>
      </c>
      <c r="S56">
        <v>607319</v>
      </c>
      <c r="T56">
        <v>531058</v>
      </c>
      <c r="U56">
        <v>1827603</v>
      </c>
      <c r="V56">
        <v>1854396</v>
      </c>
      <c r="W56">
        <v>2193325</v>
      </c>
      <c r="X56">
        <v>1942874</v>
      </c>
      <c r="Y56">
        <v>1450312</v>
      </c>
      <c r="Z56">
        <v>1951935</v>
      </c>
      <c r="AA56">
        <v>1840956</v>
      </c>
      <c r="AB56">
        <v>1965961</v>
      </c>
      <c r="AC56">
        <v>1797702</v>
      </c>
      <c r="AD56">
        <v>2934</v>
      </c>
      <c r="AE56">
        <v>2953</v>
      </c>
      <c r="AF56">
        <v>2865</v>
      </c>
      <c r="AG56">
        <v>2517</v>
      </c>
      <c r="AH56">
        <v>2201</v>
      </c>
      <c r="AI56">
        <v>0</v>
      </c>
      <c r="AJ56">
        <v>0</v>
      </c>
      <c r="AK56">
        <v>0</v>
      </c>
      <c r="AL56">
        <v>0</v>
      </c>
    </row>
    <row r="57" spans="2:38" x14ac:dyDescent="0.25">
      <c r="B57" t="s">
        <v>69</v>
      </c>
      <c r="C57">
        <v>3490603</v>
      </c>
      <c r="D57">
        <v>3862877</v>
      </c>
      <c r="E57">
        <v>3978592</v>
      </c>
      <c r="F57">
        <v>3569716</v>
      </c>
      <c r="G57">
        <v>2865324</v>
      </c>
      <c r="H57">
        <v>3839984</v>
      </c>
      <c r="I57">
        <v>4754191</v>
      </c>
      <c r="J57">
        <v>5344465</v>
      </c>
      <c r="K57">
        <v>6159789</v>
      </c>
      <c r="L57">
        <v>68362</v>
      </c>
      <c r="M57">
        <v>59925</v>
      </c>
      <c r="N57">
        <v>81050</v>
      </c>
      <c r="O57">
        <v>79010</v>
      </c>
      <c r="P57">
        <v>84003</v>
      </c>
      <c r="Q57">
        <v>83300</v>
      </c>
      <c r="R57">
        <v>72044</v>
      </c>
      <c r="S57">
        <v>67718</v>
      </c>
      <c r="T57">
        <v>57412</v>
      </c>
      <c r="U57">
        <v>865110</v>
      </c>
      <c r="V57">
        <v>824781</v>
      </c>
      <c r="W57">
        <v>789845</v>
      </c>
      <c r="X57">
        <v>714036</v>
      </c>
      <c r="Y57">
        <v>634909</v>
      </c>
      <c r="Z57">
        <v>912369</v>
      </c>
      <c r="AA57">
        <v>1030430</v>
      </c>
      <c r="AB57">
        <v>1336464</v>
      </c>
      <c r="AC57">
        <v>1254683</v>
      </c>
      <c r="AD57">
        <v>3</v>
      </c>
      <c r="AE57">
        <v>354441</v>
      </c>
      <c r="AF57">
        <v>343921</v>
      </c>
      <c r="AG57">
        <v>302084</v>
      </c>
      <c r="AH57">
        <v>2</v>
      </c>
      <c r="AI57">
        <v>2</v>
      </c>
      <c r="AJ57">
        <v>2</v>
      </c>
      <c r="AK57">
        <v>3</v>
      </c>
      <c r="AL57">
        <v>52627</v>
      </c>
    </row>
    <row r="58" spans="2:38" x14ac:dyDescent="0.25">
      <c r="B58" t="s">
        <v>134</v>
      </c>
      <c r="C58">
        <v>3128243467</v>
      </c>
      <c r="D58">
        <v>3470994473</v>
      </c>
      <c r="E58">
        <v>4175096698</v>
      </c>
      <c r="F58">
        <v>3174220153</v>
      </c>
      <c r="G58">
        <v>2802545872</v>
      </c>
      <c r="H58">
        <v>2932293456</v>
      </c>
      <c r="I58">
        <v>2840092381</v>
      </c>
      <c r="J58">
        <v>3528097757</v>
      </c>
      <c r="K58">
        <v>3444715605</v>
      </c>
      <c r="L58">
        <v>186643236</v>
      </c>
      <c r="M58">
        <v>195111677</v>
      </c>
      <c r="N58">
        <v>297613818</v>
      </c>
      <c r="O58">
        <v>414243324</v>
      </c>
      <c r="P58">
        <v>217865362</v>
      </c>
      <c r="Q58">
        <v>210321143</v>
      </c>
      <c r="R58">
        <v>202863742</v>
      </c>
      <c r="S58">
        <v>259654212</v>
      </c>
      <c r="T58">
        <v>232735008</v>
      </c>
      <c r="U58">
        <v>1180544073</v>
      </c>
      <c r="V58">
        <v>1276363848</v>
      </c>
      <c r="W58">
        <v>751218326</v>
      </c>
      <c r="X58">
        <v>627250202</v>
      </c>
      <c r="Y58">
        <v>458622779</v>
      </c>
      <c r="Z58">
        <v>536451300</v>
      </c>
      <c r="AA58">
        <v>675838874</v>
      </c>
      <c r="AB58">
        <v>239964793</v>
      </c>
      <c r="AC58">
        <v>262420596</v>
      </c>
      <c r="AD58">
        <v>988765573</v>
      </c>
      <c r="AE58">
        <v>965167430</v>
      </c>
      <c r="AF58">
        <v>1349964548</v>
      </c>
      <c r="AG58">
        <v>1012890107</v>
      </c>
      <c r="AH58">
        <v>1224334101</v>
      </c>
      <c r="AI58">
        <v>1215303942</v>
      </c>
      <c r="AJ58">
        <v>1254168656</v>
      </c>
      <c r="AK58">
        <v>1361031085</v>
      </c>
      <c r="AL58">
        <v>1309728132</v>
      </c>
    </row>
    <row r="59" spans="2:38" x14ac:dyDescent="0.25">
      <c r="B59" t="s">
        <v>135</v>
      </c>
      <c r="C59">
        <v>13571478</v>
      </c>
      <c r="D59">
        <v>11917579</v>
      </c>
      <c r="E59">
        <v>10507149</v>
      </c>
      <c r="F59">
        <v>7610721</v>
      </c>
      <c r="G59">
        <v>7126371</v>
      </c>
      <c r="H59">
        <v>7160432</v>
      </c>
      <c r="I59">
        <v>7330801</v>
      </c>
      <c r="J59">
        <v>6854266</v>
      </c>
      <c r="K59">
        <v>6799275</v>
      </c>
      <c r="L59">
        <v>684558</v>
      </c>
      <c r="M59">
        <v>699630</v>
      </c>
      <c r="N59">
        <v>589809</v>
      </c>
      <c r="O59">
        <v>404080</v>
      </c>
      <c r="P59">
        <v>421593</v>
      </c>
      <c r="Q59">
        <v>438967</v>
      </c>
      <c r="R59">
        <v>487525</v>
      </c>
      <c r="S59">
        <v>487967</v>
      </c>
      <c r="T59">
        <v>487198</v>
      </c>
      <c r="U59">
        <v>8011814</v>
      </c>
      <c r="V59">
        <v>5406097</v>
      </c>
      <c r="W59">
        <v>5763527</v>
      </c>
      <c r="X59">
        <v>3747712</v>
      </c>
      <c r="Y59">
        <v>3316181</v>
      </c>
      <c r="Z59">
        <v>2825778</v>
      </c>
      <c r="AA59">
        <v>2269143</v>
      </c>
      <c r="AB59">
        <v>1962633</v>
      </c>
      <c r="AC59">
        <v>2556594</v>
      </c>
      <c r="AD59">
        <v>262730</v>
      </c>
      <c r="AE59">
        <v>2983</v>
      </c>
      <c r="AF59">
        <v>2515</v>
      </c>
      <c r="AG59">
        <v>2155</v>
      </c>
      <c r="AH59">
        <v>2731</v>
      </c>
      <c r="AI59">
        <v>3512</v>
      </c>
      <c r="AJ59">
        <v>3585</v>
      </c>
      <c r="AK59">
        <v>3588</v>
      </c>
      <c r="AL59">
        <v>3582</v>
      </c>
    </row>
    <row r="60" spans="2:38" x14ac:dyDescent="0.25">
      <c r="B60" t="s">
        <v>136</v>
      </c>
      <c r="C60">
        <v>23588800</v>
      </c>
      <c r="D60">
        <v>24977837</v>
      </c>
      <c r="E60">
        <v>24001094</v>
      </c>
      <c r="F60">
        <v>21777454</v>
      </c>
      <c r="G60">
        <v>13330564</v>
      </c>
      <c r="H60">
        <v>19835461</v>
      </c>
      <c r="I60">
        <v>24854224</v>
      </c>
      <c r="J60">
        <v>25630241</v>
      </c>
      <c r="K60">
        <v>33223783</v>
      </c>
      <c r="L60">
        <v>0</v>
      </c>
      <c r="M60">
        <v>0</v>
      </c>
      <c r="N60">
        <v>0</v>
      </c>
      <c r="O60">
        <v>0</v>
      </c>
      <c r="P60">
        <v>0</v>
      </c>
      <c r="Q60">
        <v>64382</v>
      </c>
      <c r="R60">
        <v>58551</v>
      </c>
      <c r="S60">
        <v>51428</v>
      </c>
      <c r="T60">
        <v>44182</v>
      </c>
      <c r="U60">
        <v>1903335</v>
      </c>
      <c r="V60">
        <v>1588712</v>
      </c>
      <c r="W60">
        <v>1544638</v>
      </c>
      <c r="X60">
        <v>1476970</v>
      </c>
      <c r="Y60">
        <v>1268079</v>
      </c>
      <c r="Z60">
        <v>1764063</v>
      </c>
      <c r="AA60">
        <v>1925007</v>
      </c>
      <c r="AB60">
        <v>1972201</v>
      </c>
      <c r="AC60">
        <v>1942820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</row>
    <row r="61" spans="2:38" x14ac:dyDescent="0.25">
      <c r="B61" t="s">
        <v>41</v>
      </c>
      <c r="C61">
        <v>20615051</v>
      </c>
      <c r="D61">
        <v>17852211</v>
      </c>
      <c r="E61">
        <v>18332834</v>
      </c>
      <c r="F61">
        <v>84557516</v>
      </c>
      <c r="G61">
        <v>79867368</v>
      </c>
      <c r="H61">
        <v>76987809</v>
      </c>
      <c r="I61">
        <v>17911770</v>
      </c>
      <c r="J61">
        <v>19012783</v>
      </c>
      <c r="K61">
        <v>24174801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9011947</v>
      </c>
      <c r="V61">
        <v>8669919</v>
      </c>
      <c r="W61">
        <v>7795426</v>
      </c>
      <c r="X61">
        <v>6621731</v>
      </c>
      <c r="Y61">
        <v>6080826</v>
      </c>
      <c r="Z61">
        <v>5371787</v>
      </c>
      <c r="AA61">
        <v>5122599</v>
      </c>
      <c r="AB61">
        <v>4682333</v>
      </c>
      <c r="AC61">
        <v>7583806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</row>
    <row r="62" spans="2:38" x14ac:dyDescent="0.25">
      <c r="B62" t="s">
        <v>60</v>
      </c>
      <c r="C62">
        <v>11872489</v>
      </c>
      <c r="D62">
        <v>17058144</v>
      </c>
      <c r="E62">
        <v>11292871</v>
      </c>
      <c r="F62">
        <v>9043038</v>
      </c>
      <c r="G62">
        <v>11607191</v>
      </c>
      <c r="H62">
        <v>14340763</v>
      </c>
      <c r="I62">
        <v>11416214</v>
      </c>
      <c r="J62">
        <v>11295007</v>
      </c>
      <c r="K62">
        <v>12774575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3211148</v>
      </c>
      <c r="V62">
        <v>3265437</v>
      </c>
      <c r="W62">
        <v>2962712</v>
      </c>
      <c r="X62">
        <v>2245833</v>
      </c>
      <c r="Y62">
        <v>2520419</v>
      </c>
      <c r="Z62">
        <v>2528451</v>
      </c>
      <c r="AA62">
        <v>2489007</v>
      </c>
      <c r="AB62">
        <v>2415916</v>
      </c>
      <c r="AC62">
        <v>3520420</v>
      </c>
      <c r="AD62">
        <v>14596</v>
      </c>
      <c r="AE62">
        <v>14917</v>
      </c>
      <c r="AF62">
        <v>13609</v>
      </c>
      <c r="AG62">
        <v>10475</v>
      </c>
      <c r="AH62">
        <v>11242</v>
      </c>
      <c r="AI62">
        <v>11706</v>
      </c>
      <c r="AJ62">
        <v>11949</v>
      </c>
      <c r="AK62">
        <v>11960</v>
      </c>
      <c r="AL62">
        <v>12003</v>
      </c>
    </row>
    <row r="63" spans="2:38" x14ac:dyDescent="0.25">
      <c r="B63" t="s">
        <v>137</v>
      </c>
      <c r="C63">
        <v>86887821</v>
      </c>
      <c r="D63">
        <v>86879433</v>
      </c>
      <c r="E63">
        <v>95125224</v>
      </c>
      <c r="F63">
        <v>83112568</v>
      </c>
      <c r="G63">
        <v>68233422</v>
      </c>
      <c r="H63">
        <v>88137574</v>
      </c>
      <c r="I63">
        <v>60652670</v>
      </c>
      <c r="J63">
        <v>56430782</v>
      </c>
      <c r="K63">
        <v>62294443</v>
      </c>
      <c r="L63">
        <v>0</v>
      </c>
      <c r="M63">
        <v>0</v>
      </c>
      <c r="N63">
        <v>0</v>
      </c>
      <c r="O63">
        <v>0</v>
      </c>
      <c r="P63">
        <v>-369856</v>
      </c>
      <c r="Q63">
        <v>-337127</v>
      </c>
      <c r="R63">
        <v>-296339</v>
      </c>
      <c r="S63">
        <v>-247572</v>
      </c>
      <c r="T63">
        <v>-199417</v>
      </c>
      <c r="U63">
        <v>24874718</v>
      </c>
      <c r="V63">
        <v>24367712</v>
      </c>
      <c r="W63">
        <v>31045189</v>
      </c>
      <c r="X63">
        <v>20813757</v>
      </c>
      <c r="Y63">
        <v>19071768</v>
      </c>
      <c r="Z63">
        <v>15555824</v>
      </c>
      <c r="AA63">
        <v>15417983</v>
      </c>
      <c r="AB63">
        <v>17841901</v>
      </c>
      <c r="AC63">
        <v>17652560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314886</v>
      </c>
      <c r="AJ63">
        <v>0</v>
      </c>
      <c r="AK63">
        <v>0</v>
      </c>
      <c r="AL63">
        <v>0</v>
      </c>
    </row>
    <row r="64" spans="2:38" x14ac:dyDescent="0.25">
      <c r="B64" t="s">
        <v>138</v>
      </c>
      <c r="C64">
        <v>45239981</v>
      </c>
      <c r="D64">
        <v>36006798</v>
      </c>
      <c r="E64">
        <v>34877950</v>
      </c>
      <c r="F64">
        <v>32922320</v>
      </c>
      <c r="G64">
        <v>36409913</v>
      </c>
      <c r="H64">
        <v>38921188</v>
      </c>
      <c r="I64">
        <v>44882975</v>
      </c>
      <c r="J64">
        <v>43996102</v>
      </c>
      <c r="K64">
        <v>50793256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17200401</v>
      </c>
      <c r="V64">
        <v>22971425</v>
      </c>
      <c r="W64">
        <v>24079041</v>
      </c>
      <c r="X64">
        <v>25321298</v>
      </c>
      <c r="Y64">
        <v>25944620</v>
      </c>
      <c r="Z64">
        <v>25415099</v>
      </c>
      <c r="AA64">
        <v>26819510</v>
      </c>
      <c r="AB64">
        <v>25532029</v>
      </c>
      <c r="AC64">
        <v>24959671</v>
      </c>
      <c r="AD64">
        <v>14343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</row>
    <row r="65" spans="2:38" x14ac:dyDescent="0.25">
      <c r="B65" t="s">
        <v>36</v>
      </c>
      <c r="C65">
        <v>24266060</v>
      </c>
      <c r="D65">
        <v>24269256</v>
      </c>
      <c r="E65">
        <v>28459451</v>
      </c>
      <c r="F65">
        <v>23600098</v>
      </c>
      <c r="G65">
        <v>26639769</v>
      </c>
      <c r="H65">
        <v>27335360</v>
      </c>
      <c r="I65">
        <v>34338261</v>
      </c>
      <c r="J65">
        <v>34808331</v>
      </c>
      <c r="K65">
        <v>31026616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488970</v>
      </c>
      <c r="V65">
        <v>441558</v>
      </c>
      <c r="W65">
        <v>355199</v>
      </c>
      <c r="X65">
        <v>287014</v>
      </c>
      <c r="Y65">
        <v>261935</v>
      </c>
      <c r="Z65">
        <v>234116</v>
      </c>
      <c r="AA65">
        <v>335771</v>
      </c>
      <c r="AB65">
        <v>332487</v>
      </c>
      <c r="AC65">
        <v>314051</v>
      </c>
      <c r="AD65">
        <v>404313</v>
      </c>
      <c r="AE65">
        <v>413214</v>
      </c>
      <c r="AF65">
        <v>376973</v>
      </c>
      <c r="AG65">
        <v>290157</v>
      </c>
      <c r="AH65">
        <v>311399</v>
      </c>
      <c r="AI65">
        <v>324250</v>
      </c>
      <c r="AJ65">
        <v>330991</v>
      </c>
      <c r="AK65">
        <v>331291</v>
      </c>
      <c r="AL65">
        <v>330769</v>
      </c>
    </row>
    <row r="66" spans="2:38" x14ac:dyDescent="0.25">
      <c r="B66" t="s">
        <v>55</v>
      </c>
      <c r="C66">
        <v>14631157</v>
      </c>
      <c r="D66">
        <v>17076045</v>
      </c>
      <c r="E66">
        <v>16457543</v>
      </c>
      <c r="F66">
        <v>10816450</v>
      </c>
      <c r="G66">
        <v>11069832</v>
      </c>
      <c r="H66">
        <v>10704945</v>
      </c>
      <c r="I66">
        <v>10220105</v>
      </c>
      <c r="J66">
        <v>9614629</v>
      </c>
      <c r="K66">
        <v>9749926</v>
      </c>
      <c r="L66">
        <v>858252</v>
      </c>
      <c r="M66">
        <v>877148</v>
      </c>
      <c r="N66">
        <v>801579</v>
      </c>
      <c r="O66">
        <v>616975</v>
      </c>
      <c r="P66">
        <v>662144</v>
      </c>
      <c r="Q66">
        <v>689471</v>
      </c>
      <c r="R66">
        <v>722923</v>
      </c>
      <c r="S66">
        <v>731951</v>
      </c>
      <c r="T66">
        <v>704526</v>
      </c>
      <c r="U66">
        <v>3152763</v>
      </c>
      <c r="V66">
        <v>3087919</v>
      </c>
      <c r="W66">
        <v>2800763</v>
      </c>
      <c r="X66">
        <v>2128513</v>
      </c>
      <c r="Y66">
        <v>2310196</v>
      </c>
      <c r="Z66">
        <v>2294335</v>
      </c>
      <c r="AA66">
        <v>2173550</v>
      </c>
      <c r="AB66">
        <v>2088213</v>
      </c>
      <c r="AC66">
        <v>2361954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23412</v>
      </c>
      <c r="AJ66">
        <v>0</v>
      </c>
      <c r="AK66">
        <v>0</v>
      </c>
      <c r="AL66">
        <v>0</v>
      </c>
    </row>
    <row r="67" spans="2:38" x14ac:dyDescent="0.25">
      <c r="B67" t="s">
        <v>139</v>
      </c>
      <c r="C67">
        <v>8408519</v>
      </c>
      <c r="D67">
        <v>10143602</v>
      </c>
      <c r="E67">
        <v>21913474</v>
      </c>
      <c r="F67">
        <v>24331031</v>
      </c>
      <c r="G67">
        <v>30247180</v>
      </c>
      <c r="H67">
        <v>39453548</v>
      </c>
      <c r="I67">
        <v>44254889</v>
      </c>
      <c r="J67">
        <v>41765297</v>
      </c>
      <c r="K67">
        <v>43158575</v>
      </c>
      <c r="L67">
        <v>1226544</v>
      </c>
      <c r="M67">
        <v>1606506</v>
      </c>
      <c r="N67">
        <v>1231179</v>
      </c>
      <c r="O67">
        <v>1588306</v>
      </c>
      <c r="P67">
        <v>2519943</v>
      </c>
      <c r="Q67">
        <v>2114716</v>
      </c>
      <c r="R67">
        <v>1341275</v>
      </c>
      <c r="S67">
        <v>1707646</v>
      </c>
      <c r="T67">
        <v>955995</v>
      </c>
      <c r="U67">
        <v>1032056</v>
      </c>
      <c r="V67">
        <v>1563435</v>
      </c>
      <c r="W67">
        <v>1569470</v>
      </c>
      <c r="X67">
        <v>1673432</v>
      </c>
      <c r="Y67">
        <v>1803973</v>
      </c>
      <c r="Z67">
        <v>2212126</v>
      </c>
      <c r="AA67">
        <v>2796421</v>
      </c>
      <c r="AB67">
        <v>1893055</v>
      </c>
      <c r="AC67">
        <v>1648850</v>
      </c>
      <c r="AD67">
        <v>1407520</v>
      </c>
      <c r="AE67">
        <v>1442790</v>
      </c>
      <c r="AF67">
        <v>1234952</v>
      </c>
      <c r="AG67">
        <v>1058152</v>
      </c>
      <c r="AH67">
        <v>1095872</v>
      </c>
      <c r="AI67">
        <v>1104364</v>
      </c>
      <c r="AJ67">
        <v>936136</v>
      </c>
      <c r="AK67">
        <v>917594</v>
      </c>
      <c r="AL67">
        <v>1028419</v>
      </c>
    </row>
    <row r="68" spans="2:38" x14ac:dyDescent="0.25">
      <c r="B68" t="s">
        <v>140</v>
      </c>
      <c r="C68">
        <v>9646987380</v>
      </c>
      <c r="D68">
        <v>9852216569</v>
      </c>
      <c r="E68">
        <v>10203045734</v>
      </c>
      <c r="F68">
        <v>20605286513</v>
      </c>
      <c r="G68">
        <v>19191881058</v>
      </c>
      <c r="H68">
        <v>20863785813</v>
      </c>
      <c r="I68">
        <v>21832769458</v>
      </c>
      <c r="J68">
        <v>25357134510</v>
      </c>
      <c r="K68">
        <v>32107452936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209749003</v>
      </c>
      <c r="V68">
        <v>215558762</v>
      </c>
      <c r="W68">
        <v>210593615</v>
      </c>
      <c r="X68">
        <v>162325616</v>
      </c>
      <c r="Y68">
        <v>145251322</v>
      </c>
      <c r="Z68">
        <v>138757643</v>
      </c>
      <c r="AA68">
        <v>135126641</v>
      </c>
      <c r="AB68">
        <v>161534338</v>
      </c>
      <c r="AC68">
        <v>171038808</v>
      </c>
      <c r="AD68">
        <v>5308263240</v>
      </c>
      <c r="AE68">
        <v>5409639069</v>
      </c>
      <c r="AF68">
        <v>5283464289</v>
      </c>
      <c r="AG68">
        <v>18527770297</v>
      </c>
      <c r="AH68">
        <v>17137455168</v>
      </c>
      <c r="AI68">
        <v>17673526047</v>
      </c>
      <c r="AJ68">
        <v>17453280366</v>
      </c>
      <c r="AK68">
        <v>19834914106</v>
      </c>
      <c r="AL68">
        <v>25678546680</v>
      </c>
    </row>
    <row r="69" spans="2:38" x14ac:dyDescent="0.25">
      <c r="B69" t="s">
        <v>13</v>
      </c>
      <c r="C69">
        <v>177286010</v>
      </c>
      <c r="D69">
        <v>207909465</v>
      </c>
      <c r="E69">
        <v>208469015</v>
      </c>
      <c r="F69">
        <v>127342064</v>
      </c>
      <c r="G69">
        <v>174746406</v>
      </c>
      <c r="H69">
        <v>249275965</v>
      </c>
      <c r="I69">
        <v>207556667</v>
      </c>
      <c r="J69">
        <v>216095344</v>
      </c>
      <c r="K69">
        <v>226709359</v>
      </c>
      <c r="L69">
        <v>0</v>
      </c>
      <c r="M69">
        <v>0</v>
      </c>
      <c r="N69">
        <v>0</v>
      </c>
      <c r="O69">
        <v>933319</v>
      </c>
      <c r="P69">
        <v>4234798</v>
      </c>
      <c r="Q69">
        <v>3943681</v>
      </c>
      <c r="R69">
        <v>3548896</v>
      </c>
      <c r="S69">
        <v>3076107</v>
      </c>
      <c r="T69">
        <v>2594806</v>
      </c>
      <c r="U69">
        <v>1268403</v>
      </c>
      <c r="V69">
        <v>866706</v>
      </c>
      <c r="W69">
        <v>636908</v>
      </c>
      <c r="X69">
        <v>429474</v>
      </c>
      <c r="Y69">
        <v>458667</v>
      </c>
      <c r="Z69">
        <v>793653</v>
      </c>
      <c r="AA69">
        <v>618966</v>
      </c>
      <c r="AB69">
        <v>558531</v>
      </c>
      <c r="AC69">
        <v>537350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</row>
    <row r="70" spans="2:38" x14ac:dyDescent="0.25">
      <c r="B70" t="s">
        <v>46</v>
      </c>
      <c r="C70">
        <v>16337444</v>
      </c>
      <c r="D70">
        <v>20331040</v>
      </c>
      <c r="E70">
        <v>19897936</v>
      </c>
      <c r="F70">
        <v>13904470</v>
      </c>
      <c r="G70">
        <v>19402277</v>
      </c>
      <c r="H70">
        <v>28316306</v>
      </c>
      <c r="I70">
        <v>38502538</v>
      </c>
      <c r="J70">
        <v>48458258</v>
      </c>
      <c r="K70">
        <v>55042600</v>
      </c>
      <c r="L70">
        <v>-14572773</v>
      </c>
      <c r="M70">
        <v>-13015506</v>
      </c>
      <c r="N70">
        <v>-10161951</v>
      </c>
      <c r="O70">
        <v>-6502859</v>
      </c>
      <c r="P70">
        <v>-5563583</v>
      </c>
      <c r="Q70">
        <v>-4320607</v>
      </c>
      <c r="R70">
        <v>-2907227</v>
      </c>
      <c r="S70">
        <v>-1404102</v>
      </c>
      <c r="T70">
        <v>0</v>
      </c>
      <c r="U70">
        <v>18805649</v>
      </c>
      <c r="V70">
        <v>17759266</v>
      </c>
      <c r="W70">
        <v>15025861</v>
      </c>
      <c r="X70">
        <v>9722863</v>
      </c>
      <c r="Y70">
        <v>8474093</v>
      </c>
      <c r="Z70">
        <v>7163943</v>
      </c>
      <c r="AA70">
        <v>5607734</v>
      </c>
      <c r="AB70">
        <v>5855607</v>
      </c>
      <c r="AC70">
        <v>6061313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</row>
    <row r="71" spans="2:38" x14ac:dyDescent="0.25">
      <c r="B71" t="s">
        <v>10</v>
      </c>
      <c r="C71">
        <v>310154548</v>
      </c>
      <c r="D71">
        <v>308351875</v>
      </c>
      <c r="E71">
        <v>287033266</v>
      </c>
      <c r="F71">
        <v>239175941</v>
      </c>
      <c r="G71">
        <v>278289297</v>
      </c>
      <c r="H71">
        <v>319234447</v>
      </c>
      <c r="I71">
        <v>324666662</v>
      </c>
      <c r="J71">
        <v>323066618</v>
      </c>
      <c r="K71">
        <v>341092169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148544778</v>
      </c>
      <c r="V71">
        <v>146801479</v>
      </c>
      <c r="W71">
        <v>131084676</v>
      </c>
      <c r="X71">
        <v>102482875</v>
      </c>
      <c r="Y71">
        <v>112629664</v>
      </c>
      <c r="Z71">
        <v>116204546</v>
      </c>
      <c r="AA71">
        <v>115281776</v>
      </c>
      <c r="AB71">
        <v>101562970</v>
      </c>
      <c r="AC71">
        <v>101166376</v>
      </c>
      <c r="AD71">
        <v>56738062</v>
      </c>
      <c r="AE71">
        <v>57987248</v>
      </c>
      <c r="AF71">
        <v>52901481</v>
      </c>
      <c r="AG71">
        <v>40718287</v>
      </c>
      <c r="AH71">
        <v>43699248</v>
      </c>
      <c r="AI71">
        <v>45502746</v>
      </c>
      <c r="AJ71">
        <v>46448720</v>
      </c>
      <c r="AK71">
        <v>46490841</v>
      </c>
      <c r="AL71">
        <v>46417528</v>
      </c>
    </row>
    <row r="72" spans="2:38" x14ac:dyDescent="0.25">
      <c r="B72" t="s">
        <v>141</v>
      </c>
      <c r="C72">
        <v>10681403</v>
      </c>
      <c r="D72">
        <v>11115206</v>
      </c>
      <c r="E72">
        <v>10224192</v>
      </c>
      <c r="F72">
        <v>9237818</v>
      </c>
      <c r="G72">
        <v>7526109</v>
      </c>
      <c r="H72">
        <v>7958217</v>
      </c>
      <c r="I72">
        <v>7952959</v>
      </c>
      <c r="J72">
        <v>9716815</v>
      </c>
      <c r="K72">
        <v>12595713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4335958</v>
      </c>
      <c r="V72">
        <v>4187316</v>
      </c>
      <c r="W72">
        <v>3701082</v>
      </c>
      <c r="X72">
        <v>2881363</v>
      </c>
      <c r="Y72">
        <v>2610984</v>
      </c>
      <c r="Z72">
        <v>2428468</v>
      </c>
      <c r="AA72">
        <v>2511145</v>
      </c>
      <c r="AB72">
        <v>3226341</v>
      </c>
      <c r="AC72">
        <v>6088431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</row>
    <row r="73" spans="2:38" x14ac:dyDescent="0.25">
      <c r="B73" t="s">
        <v>5</v>
      </c>
      <c r="C73">
        <v>521076788</v>
      </c>
      <c r="D73">
        <v>568605574</v>
      </c>
      <c r="E73">
        <v>370701680</v>
      </c>
      <c r="F73">
        <v>335003500</v>
      </c>
      <c r="G73">
        <v>299327978</v>
      </c>
      <c r="H73">
        <v>420260095</v>
      </c>
      <c r="I73">
        <v>301057539</v>
      </c>
      <c r="J73">
        <v>291706349</v>
      </c>
      <c r="K73">
        <v>264911395</v>
      </c>
      <c r="L73">
        <v>114807591</v>
      </c>
      <c r="M73">
        <v>109241225</v>
      </c>
      <c r="N73">
        <v>100901210</v>
      </c>
      <c r="O73">
        <v>83283988</v>
      </c>
      <c r="P73">
        <v>79464572</v>
      </c>
      <c r="Q73">
        <v>76189474</v>
      </c>
      <c r="R73">
        <v>71522808</v>
      </c>
      <c r="S73">
        <v>65647144</v>
      </c>
      <c r="T73">
        <v>50009417</v>
      </c>
      <c r="U73">
        <v>174003222</v>
      </c>
      <c r="V73">
        <v>169740815</v>
      </c>
      <c r="W73">
        <v>173208075</v>
      </c>
      <c r="X73">
        <v>164536876</v>
      </c>
      <c r="Y73">
        <v>157754885</v>
      </c>
      <c r="Z73">
        <v>152291155</v>
      </c>
      <c r="AA73">
        <v>145210802</v>
      </c>
      <c r="AB73">
        <v>137338864</v>
      </c>
      <c r="AC73">
        <v>143631393</v>
      </c>
      <c r="AD73">
        <v>272028</v>
      </c>
      <c r="AE73">
        <v>6029184</v>
      </c>
      <c r="AF73">
        <v>5792931</v>
      </c>
      <c r="AG73">
        <v>5117054</v>
      </c>
      <c r="AH73">
        <v>4483842</v>
      </c>
      <c r="AI73">
        <v>4511411</v>
      </c>
      <c r="AJ73">
        <v>4588472</v>
      </c>
      <c r="AK73">
        <v>3588</v>
      </c>
      <c r="AL73">
        <v>3582</v>
      </c>
    </row>
    <row r="74" spans="2:38" x14ac:dyDescent="0.25">
      <c r="B74" t="s">
        <v>142</v>
      </c>
      <c r="C74">
        <v>14186888</v>
      </c>
      <c r="D74">
        <v>13445576</v>
      </c>
      <c r="E74">
        <v>12946870</v>
      </c>
      <c r="F74">
        <v>9868183</v>
      </c>
      <c r="G74">
        <v>10596797</v>
      </c>
      <c r="H74">
        <v>12000756</v>
      </c>
      <c r="I74">
        <v>12809837</v>
      </c>
      <c r="J74">
        <v>13648180</v>
      </c>
      <c r="K74">
        <v>16347269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6243608</v>
      </c>
      <c r="V74">
        <v>5292955</v>
      </c>
      <c r="W74">
        <v>4312270</v>
      </c>
      <c r="X74">
        <v>3435223</v>
      </c>
      <c r="Y74">
        <v>3331450</v>
      </c>
      <c r="Z74">
        <v>3330082</v>
      </c>
      <c r="AA74">
        <v>3255499</v>
      </c>
      <c r="AB74">
        <v>2951181</v>
      </c>
      <c r="AC74">
        <v>2726758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</row>
    <row r="75" spans="2:38" x14ac:dyDescent="0.25">
      <c r="B75" t="s">
        <v>143</v>
      </c>
      <c r="C75">
        <v>39822543</v>
      </c>
      <c r="D75">
        <v>41684962</v>
      </c>
      <c r="E75">
        <v>36769363</v>
      </c>
      <c r="F75">
        <v>32184200</v>
      </c>
      <c r="G75">
        <v>38597160</v>
      </c>
      <c r="H75">
        <v>32264421</v>
      </c>
      <c r="I75">
        <v>41645456</v>
      </c>
      <c r="J75">
        <v>40924464</v>
      </c>
      <c r="K75">
        <v>43550871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10864</v>
      </c>
      <c r="U75">
        <v>18082510</v>
      </c>
      <c r="V75">
        <v>17149175</v>
      </c>
      <c r="W75">
        <v>13851076</v>
      </c>
      <c r="X75">
        <v>9146226</v>
      </c>
      <c r="Y75">
        <v>8347732</v>
      </c>
      <c r="Z75">
        <v>8066955</v>
      </c>
      <c r="AA75">
        <v>12514972</v>
      </c>
      <c r="AB75">
        <v>13037632</v>
      </c>
      <c r="AC75">
        <v>14275947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</row>
    <row r="76" spans="2:38" x14ac:dyDescent="0.25">
      <c r="B76" t="s">
        <v>144</v>
      </c>
      <c r="C76">
        <v>11069702</v>
      </c>
      <c r="D76">
        <v>14508746</v>
      </c>
      <c r="E76">
        <v>20778447</v>
      </c>
      <c r="F76">
        <v>11792716</v>
      </c>
      <c r="G76">
        <v>12498669</v>
      </c>
      <c r="H76">
        <v>11079530</v>
      </c>
      <c r="I76">
        <v>12043544</v>
      </c>
      <c r="J76">
        <v>11068963</v>
      </c>
      <c r="K76">
        <v>10120101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3214067</v>
      </c>
      <c r="V76">
        <v>2858190</v>
      </c>
      <c r="W76">
        <v>2697333</v>
      </c>
      <c r="X76">
        <v>2416575</v>
      </c>
      <c r="Y76">
        <v>2361909</v>
      </c>
      <c r="Z76">
        <v>2324770</v>
      </c>
      <c r="AA76">
        <v>3400727</v>
      </c>
      <c r="AB76">
        <v>4384529</v>
      </c>
      <c r="AC76">
        <v>3724436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</row>
    <row r="77" spans="2:38" x14ac:dyDescent="0.25">
      <c r="B77" t="s">
        <v>9</v>
      </c>
      <c r="C77">
        <v>342810461</v>
      </c>
      <c r="D77">
        <v>348133824</v>
      </c>
      <c r="E77">
        <v>316013947</v>
      </c>
      <c r="F77">
        <v>262270098</v>
      </c>
      <c r="G77">
        <v>289057848</v>
      </c>
      <c r="H77">
        <v>342229300</v>
      </c>
      <c r="I77">
        <v>371348391</v>
      </c>
      <c r="J77">
        <v>323234058</v>
      </c>
      <c r="K77">
        <v>363376690</v>
      </c>
      <c r="L77">
        <v>88245261</v>
      </c>
      <c r="M77">
        <v>86646720</v>
      </c>
      <c r="N77">
        <v>74783630</v>
      </c>
      <c r="O77">
        <v>52527763</v>
      </c>
      <c r="P77">
        <v>50071119</v>
      </c>
      <c r="Q77">
        <v>47678852</v>
      </c>
      <c r="R77">
        <v>46881280</v>
      </c>
      <c r="S77">
        <v>41114830</v>
      </c>
      <c r="T77">
        <v>35299150</v>
      </c>
      <c r="U77">
        <v>115807126</v>
      </c>
      <c r="V77">
        <v>112868675</v>
      </c>
      <c r="W77">
        <v>106381350</v>
      </c>
      <c r="X77">
        <v>88578406</v>
      </c>
      <c r="Y77">
        <v>90986890</v>
      </c>
      <c r="Z77">
        <v>98841348</v>
      </c>
      <c r="AA77">
        <v>105132172</v>
      </c>
      <c r="AB77">
        <v>105204784</v>
      </c>
      <c r="AC77">
        <v>103860294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</row>
    <row r="78" spans="2:38" x14ac:dyDescent="0.25">
      <c r="B78" t="s">
        <v>145</v>
      </c>
      <c r="C78">
        <v>64706253</v>
      </c>
      <c r="D78">
        <v>64755217</v>
      </c>
      <c r="E78">
        <v>53130926</v>
      </c>
      <c r="F78">
        <v>52080587</v>
      </c>
      <c r="G78">
        <v>50181457</v>
      </c>
      <c r="H78">
        <v>51415167</v>
      </c>
      <c r="I78">
        <v>50070828</v>
      </c>
      <c r="J78">
        <v>57251487</v>
      </c>
      <c r="K78">
        <v>52657510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11742</v>
      </c>
      <c r="U78">
        <v>12273512</v>
      </c>
      <c r="V78">
        <v>11462710</v>
      </c>
      <c r="W78">
        <v>11849760</v>
      </c>
      <c r="X78">
        <v>11647727</v>
      </c>
      <c r="Y78">
        <v>10454568</v>
      </c>
      <c r="Z78">
        <v>10967246</v>
      </c>
      <c r="AA78">
        <v>8625912</v>
      </c>
      <c r="AB78">
        <v>10262784</v>
      </c>
      <c r="AC78">
        <v>9839453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</row>
    <row r="79" spans="2:38" x14ac:dyDescent="0.25">
      <c r="B79" t="s">
        <v>53</v>
      </c>
      <c r="C79">
        <v>14988762</v>
      </c>
      <c r="D79">
        <v>35078466</v>
      </c>
      <c r="E79">
        <v>75093919</v>
      </c>
      <c r="F79">
        <v>48034003</v>
      </c>
      <c r="G79">
        <v>44927981</v>
      </c>
      <c r="H79">
        <v>45199566</v>
      </c>
      <c r="I79">
        <v>47767906</v>
      </c>
      <c r="J79">
        <v>39964279</v>
      </c>
      <c r="K79">
        <v>24178383</v>
      </c>
      <c r="L79">
        <v>420368</v>
      </c>
      <c r="M79">
        <v>71604</v>
      </c>
      <c r="N79">
        <v>6201689</v>
      </c>
      <c r="O79">
        <v>3897735</v>
      </c>
      <c r="P79">
        <v>3926772</v>
      </c>
      <c r="Q79">
        <v>3843011</v>
      </c>
      <c r="R79">
        <v>3693481</v>
      </c>
      <c r="S79">
        <v>3488727</v>
      </c>
      <c r="T79" t="s">
        <v>59</v>
      </c>
      <c r="U79">
        <v>2147090</v>
      </c>
      <c r="V79">
        <v>3844236</v>
      </c>
      <c r="W79">
        <v>10151064</v>
      </c>
      <c r="X79">
        <v>7477031</v>
      </c>
      <c r="Y79">
        <v>7454459</v>
      </c>
      <c r="Z79">
        <v>7427324</v>
      </c>
      <c r="AA79">
        <v>6543352</v>
      </c>
      <c r="AB79">
        <v>6360318</v>
      </c>
      <c r="AC79">
        <v>0</v>
      </c>
      <c r="AD79">
        <v>0</v>
      </c>
      <c r="AE79">
        <v>2694098</v>
      </c>
      <c r="AF79">
        <v>20072133</v>
      </c>
      <c r="AG79">
        <v>15449527</v>
      </c>
      <c r="AH79">
        <v>3315216</v>
      </c>
      <c r="AI79">
        <v>3452037</v>
      </c>
      <c r="AJ79">
        <v>2763837</v>
      </c>
      <c r="AK79">
        <v>919723</v>
      </c>
      <c r="AL79" t="s">
        <v>59</v>
      </c>
    </row>
    <row r="80" spans="2:38" x14ac:dyDescent="0.25">
      <c r="B80" t="s">
        <v>146</v>
      </c>
      <c r="C80">
        <v>18476980</v>
      </c>
      <c r="D80">
        <v>24315324</v>
      </c>
      <c r="E80">
        <v>29322654</v>
      </c>
      <c r="F80">
        <v>26376025</v>
      </c>
      <c r="G80">
        <v>22572275</v>
      </c>
      <c r="H80">
        <v>25116299</v>
      </c>
      <c r="I80">
        <v>31445240</v>
      </c>
      <c r="J80">
        <v>30926939</v>
      </c>
      <c r="K80">
        <v>35286622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396030</v>
      </c>
      <c r="V80">
        <v>447358</v>
      </c>
      <c r="W80">
        <v>406861</v>
      </c>
      <c r="X80">
        <v>320876</v>
      </c>
      <c r="Y80">
        <v>464364</v>
      </c>
      <c r="Z80">
        <v>524714</v>
      </c>
      <c r="AA80">
        <v>475831</v>
      </c>
      <c r="AB80">
        <v>515908</v>
      </c>
      <c r="AC80">
        <v>553783</v>
      </c>
      <c r="AD80">
        <v>3694809</v>
      </c>
      <c r="AE80">
        <v>3719127</v>
      </c>
      <c r="AF80">
        <v>3608744</v>
      </c>
      <c r="AG80">
        <v>3169754</v>
      </c>
      <c r="AH80">
        <v>2771879</v>
      </c>
      <c r="AI80">
        <v>2937231</v>
      </c>
      <c r="AJ80">
        <v>2678279</v>
      </c>
      <c r="AK80">
        <v>2777389</v>
      </c>
      <c r="AL80">
        <v>2944738</v>
      </c>
    </row>
    <row r="81" spans="2:38" x14ac:dyDescent="0.25">
      <c r="B81" t="s">
        <v>147</v>
      </c>
      <c r="C81">
        <v>15647048</v>
      </c>
      <c r="D81">
        <v>17415714</v>
      </c>
      <c r="E81">
        <v>17965243</v>
      </c>
      <c r="F81">
        <v>14856632</v>
      </c>
      <c r="G81">
        <v>15920782</v>
      </c>
      <c r="H81">
        <v>16286312</v>
      </c>
      <c r="I81">
        <v>23240123</v>
      </c>
      <c r="J81">
        <v>26299952</v>
      </c>
      <c r="K81">
        <v>25206353</v>
      </c>
      <c r="L81">
        <v>661637</v>
      </c>
      <c r="M81">
        <v>815467</v>
      </c>
      <c r="N81">
        <v>669204</v>
      </c>
      <c r="O81">
        <v>549047</v>
      </c>
      <c r="P81">
        <v>523451</v>
      </c>
      <c r="Q81">
        <v>414324</v>
      </c>
      <c r="R81">
        <v>379866</v>
      </c>
      <c r="S81">
        <v>344780</v>
      </c>
      <c r="T81">
        <v>595512</v>
      </c>
      <c r="U81">
        <v>12661650</v>
      </c>
      <c r="V81">
        <v>13758927</v>
      </c>
      <c r="W81">
        <v>14401967</v>
      </c>
      <c r="X81">
        <v>12032165</v>
      </c>
      <c r="Y81">
        <v>11004036</v>
      </c>
      <c r="Z81">
        <v>11352719</v>
      </c>
      <c r="AA81">
        <v>15212610</v>
      </c>
      <c r="AB81">
        <v>19517339</v>
      </c>
      <c r="AC81">
        <v>14291070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</row>
    <row r="82" spans="2:38" x14ac:dyDescent="0.25">
      <c r="B82" t="s">
        <v>6</v>
      </c>
      <c r="C82">
        <v>505922669</v>
      </c>
      <c r="D82">
        <v>707903424</v>
      </c>
      <c r="E82">
        <v>775411599</v>
      </c>
      <c r="F82">
        <v>610438734</v>
      </c>
      <c r="G82">
        <v>616447889</v>
      </c>
      <c r="H82">
        <v>614677413</v>
      </c>
      <c r="I82">
        <v>600637465</v>
      </c>
      <c r="J82">
        <v>559651194</v>
      </c>
      <c r="K82">
        <v>570774479</v>
      </c>
      <c r="L82">
        <v>375006261</v>
      </c>
      <c r="M82">
        <v>485507131</v>
      </c>
      <c r="N82">
        <v>534824056</v>
      </c>
      <c r="O82">
        <v>445457916</v>
      </c>
      <c r="P82">
        <v>441662472</v>
      </c>
      <c r="Q82">
        <v>432511657</v>
      </c>
      <c r="R82">
        <v>431066293</v>
      </c>
      <c r="S82">
        <v>405579997</v>
      </c>
      <c r="T82">
        <v>411417180</v>
      </c>
      <c r="U82">
        <v>26427488</v>
      </c>
      <c r="V82">
        <v>39553900</v>
      </c>
      <c r="W82">
        <v>41053451</v>
      </c>
      <c r="X82">
        <v>35513968</v>
      </c>
      <c r="Y82">
        <v>34902543</v>
      </c>
      <c r="Z82">
        <v>34457393</v>
      </c>
      <c r="AA82">
        <v>33594764</v>
      </c>
      <c r="AB82">
        <v>31031358</v>
      </c>
      <c r="AC82">
        <v>30117805</v>
      </c>
      <c r="AD82">
        <v>19285319</v>
      </c>
      <c r="AE82">
        <v>60603792</v>
      </c>
      <c r="AF82">
        <v>59172919</v>
      </c>
      <c r="AG82">
        <v>21325790</v>
      </c>
      <c r="AH82">
        <v>12810117</v>
      </c>
      <c r="AI82">
        <v>14239062</v>
      </c>
      <c r="AJ82">
        <v>17219788</v>
      </c>
      <c r="AK82">
        <v>11101681</v>
      </c>
      <c r="AL82">
        <v>10121268</v>
      </c>
    </row>
    <row r="83" spans="2:38" x14ac:dyDescent="0.25">
      <c r="B83" t="s">
        <v>49</v>
      </c>
      <c r="C83">
        <v>16051360</v>
      </c>
      <c r="D83">
        <v>21967489</v>
      </c>
      <c r="E83">
        <v>24507354</v>
      </c>
      <c r="F83">
        <v>21929341</v>
      </c>
      <c r="G83">
        <v>18561388</v>
      </c>
      <c r="H83">
        <v>26458597</v>
      </c>
      <c r="I83">
        <v>31106017</v>
      </c>
      <c r="J83">
        <v>34200764</v>
      </c>
      <c r="K83">
        <v>41116864</v>
      </c>
      <c r="L83">
        <v>287544</v>
      </c>
      <c r="M83">
        <v>422165</v>
      </c>
      <c r="N83">
        <v>523952</v>
      </c>
      <c r="O83">
        <v>449376</v>
      </c>
      <c r="P83">
        <v>373229</v>
      </c>
      <c r="Q83">
        <v>310203</v>
      </c>
      <c r="R83">
        <v>313068</v>
      </c>
      <c r="S83">
        <v>388699</v>
      </c>
      <c r="T83">
        <v>398833</v>
      </c>
      <c r="U83">
        <v>405772</v>
      </c>
      <c r="V83">
        <v>581782</v>
      </c>
      <c r="W83">
        <v>679096</v>
      </c>
      <c r="X83">
        <v>417951</v>
      </c>
      <c r="Y83">
        <v>328261</v>
      </c>
      <c r="Z83">
        <v>223581</v>
      </c>
      <c r="AA83">
        <v>205525</v>
      </c>
      <c r="AB83">
        <v>289432</v>
      </c>
      <c r="AC83">
        <v>250764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</row>
    <row r="84" spans="2:38" x14ac:dyDescent="0.25">
      <c r="B84" t="s">
        <v>65</v>
      </c>
      <c r="C84">
        <v>9853799</v>
      </c>
      <c r="D84">
        <v>17475574</v>
      </c>
      <c r="E84">
        <v>17318247</v>
      </c>
      <c r="F84">
        <v>17851736</v>
      </c>
      <c r="G84">
        <v>18820892</v>
      </c>
      <c r="H84">
        <v>18352832</v>
      </c>
      <c r="I84">
        <v>19036758</v>
      </c>
      <c r="J84">
        <v>19021479</v>
      </c>
      <c r="K84">
        <v>19160935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5874987</v>
      </c>
      <c r="V84">
        <v>12685449</v>
      </c>
      <c r="W84">
        <v>12671458</v>
      </c>
      <c r="X84">
        <v>14400350</v>
      </c>
      <c r="Y84">
        <v>14106959</v>
      </c>
      <c r="Z84">
        <v>13450588</v>
      </c>
      <c r="AA84">
        <v>13283299</v>
      </c>
      <c r="AB84">
        <v>12376302</v>
      </c>
      <c r="AC84">
        <v>9670997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</row>
    <row r="85" spans="2:38" x14ac:dyDescent="0.25">
      <c r="B85" t="s">
        <v>148</v>
      </c>
      <c r="C85">
        <v>16746136</v>
      </c>
      <c r="D85">
        <v>21288743</v>
      </c>
      <c r="E85">
        <v>20617859</v>
      </c>
      <c r="F85">
        <v>15758539</v>
      </c>
      <c r="G85">
        <v>14955009</v>
      </c>
      <c r="H85">
        <v>20807041</v>
      </c>
      <c r="I85">
        <v>21792853</v>
      </c>
      <c r="J85">
        <v>21273220</v>
      </c>
      <c r="K85">
        <v>25995822</v>
      </c>
      <c r="L85">
        <v>103632</v>
      </c>
      <c r="M85">
        <v>105914</v>
      </c>
      <c r="N85">
        <v>96625</v>
      </c>
      <c r="O85">
        <v>74372</v>
      </c>
      <c r="P85">
        <v>79817</v>
      </c>
      <c r="Q85">
        <v>83111</v>
      </c>
      <c r="R85">
        <v>84839</v>
      </c>
      <c r="S85">
        <v>84916</v>
      </c>
      <c r="T85">
        <v>84782</v>
      </c>
      <c r="U85">
        <v>632012</v>
      </c>
      <c r="V85">
        <v>358020</v>
      </c>
      <c r="W85">
        <v>266739</v>
      </c>
      <c r="X85">
        <v>171789</v>
      </c>
      <c r="Y85">
        <v>139399</v>
      </c>
      <c r="Z85">
        <v>83111</v>
      </c>
      <c r="AA85">
        <v>58551</v>
      </c>
      <c r="AB85">
        <v>178204</v>
      </c>
      <c r="AC85">
        <v>111052</v>
      </c>
      <c r="AD85">
        <v>798408</v>
      </c>
      <c r="AE85">
        <v>851788</v>
      </c>
      <c r="AF85">
        <v>767556</v>
      </c>
      <c r="AG85">
        <v>586598</v>
      </c>
      <c r="AH85">
        <v>635163</v>
      </c>
      <c r="AI85">
        <v>657865</v>
      </c>
      <c r="AJ85">
        <v>661983</v>
      </c>
      <c r="AK85">
        <v>655407</v>
      </c>
      <c r="AL85">
        <v>638850</v>
      </c>
    </row>
    <row r="86" spans="2:38" x14ac:dyDescent="0.25">
      <c r="B86" t="s">
        <v>52</v>
      </c>
      <c r="C86">
        <v>15153698</v>
      </c>
      <c r="D86">
        <v>17823411</v>
      </c>
      <c r="E86">
        <v>19918349</v>
      </c>
      <c r="F86">
        <v>15356300</v>
      </c>
      <c r="G86">
        <v>17484421</v>
      </c>
      <c r="H86">
        <v>19286459</v>
      </c>
      <c r="I86">
        <v>20342226</v>
      </c>
      <c r="J86">
        <v>21771951</v>
      </c>
      <c r="K86">
        <v>25188602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9259783</v>
      </c>
      <c r="V86">
        <v>9032537</v>
      </c>
      <c r="W86">
        <v>7776267</v>
      </c>
      <c r="X86">
        <v>7978781</v>
      </c>
      <c r="Y86">
        <v>10177230</v>
      </c>
      <c r="Z86">
        <v>10473170</v>
      </c>
      <c r="AA86">
        <v>9963198</v>
      </c>
      <c r="AB86">
        <v>9273770</v>
      </c>
      <c r="AC86">
        <v>8703884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</row>
    <row r="87" spans="2:38" x14ac:dyDescent="0.25">
      <c r="B87" t="s">
        <v>149</v>
      </c>
      <c r="C87">
        <v>620045758</v>
      </c>
      <c r="D87">
        <v>542976003</v>
      </c>
      <c r="E87">
        <v>575551298</v>
      </c>
      <c r="F87">
        <v>621172002</v>
      </c>
      <c r="G87">
        <v>659513795</v>
      </c>
      <c r="H87">
        <v>711732442</v>
      </c>
      <c r="I87">
        <v>725339490</v>
      </c>
      <c r="J87">
        <v>756070758</v>
      </c>
      <c r="K87">
        <v>738534321</v>
      </c>
      <c r="L87">
        <v>22779591</v>
      </c>
      <c r="M87">
        <v>25327031</v>
      </c>
      <c r="N87">
        <v>21447492</v>
      </c>
      <c r="O87">
        <v>20320284</v>
      </c>
      <c r="P87">
        <v>22884983</v>
      </c>
      <c r="Q87">
        <v>26290908</v>
      </c>
      <c r="R87">
        <v>23719408</v>
      </c>
      <c r="S87">
        <v>20365542</v>
      </c>
      <c r="T87">
        <v>25370883</v>
      </c>
      <c r="U87">
        <v>264537180</v>
      </c>
      <c r="V87">
        <v>270303111</v>
      </c>
      <c r="W87">
        <v>227552660</v>
      </c>
      <c r="X87">
        <v>188944963</v>
      </c>
      <c r="Y87">
        <v>182070231</v>
      </c>
      <c r="Z87">
        <v>188144311</v>
      </c>
      <c r="AA87">
        <v>185841560</v>
      </c>
      <c r="AB87">
        <v>173338536</v>
      </c>
      <c r="AC87">
        <v>203329505</v>
      </c>
      <c r="AD87">
        <v>0</v>
      </c>
      <c r="AE87">
        <v>0</v>
      </c>
      <c r="AF87">
        <v>0</v>
      </c>
      <c r="AG87">
        <v>19085350</v>
      </c>
      <c r="AH87">
        <v>4823795</v>
      </c>
      <c r="AI87">
        <v>4694805</v>
      </c>
      <c r="AJ87">
        <v>1304567</v>
      </c>
      <c r="AK87">
        <v>5785665</v>
      </c>
      <c r="AL87">
        <v>6282314</v>
      </c>
    </row>
    <row r="88" spans="2:38" x14ac:dyDescent="0.25">
      <c r="B88" t="s">
        <v>15</v>
      </c>
      <c r="C88">
        <v>145804667</v>
      </c>
      <c r="D88">
        <v>145543034</v>
      </c>
      <c r="E88">
        <v>148429359</v>
      </c>
      <c r="F88">
        <v>74156845</v>
      </c>
      <c r="G88">
        <v>131937322</v>
      </c>
      <c r="H88">
        <v>127402839</v>
      </c>
      <c r="I88">
        <v>119449006</v>
      </c>
      <c r="J88">
        <v>85782656</v>
      </c>
      <c r="K88">
        <v>103187078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953825</v>
      </c>
      <c r="V88">
        <v>930678</v>
      </c>
      <c r="W88">
        <v>778447</v>
      </c>
      <c r="X88">
        <v>610970</v>
      </c>
      <c r="Y88">
        <v>579969</v>
      </c>
      <c r="Z88">
        <v>578800</v>
      </c>
      <c r="AA88">
        <v>648463</v>
      </c>
      <c r="AB88">
        <v>570396</v>
      </c>
      <c r="AC88">
        <v>352463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</row>
    <row r="89" spans="2:38" x14ac:dyDescent="0.25">
      <c r="B89" t="s">
        <v>150</v>
      </c>
      <c r="C89">
        <v>608439526</v>
      </c>
      <c r="D89">
        <v>604708600</v>
      </c>
      <c r="E89">
        <v>551713506</v>
      </c>
      <c r="F89">
        <v>429277715</v>
      </c>
      <c r="G89">
        <v>438588825</v>
      </c>
      <c r="H89">
        <v>439764282</v>
      </c>
      <c r="I89">
        <v>447213519</v>
      </c>
      <c r="J89">
        <v>440810247</v>
      </c>
      <c r="K89">
        <v>489743609</v>
      </c>
      <c r="L89">
        <v>339729219</v>
      </c>
      <c r="M89">
        <v>334056194</v>
      </c>
      <c r="N89">
        <v>300276328</v>
      </c>
      <c r="O89">
        <v>220817516</v>
      </c>
      <c r="P89">
        <v>229317630</v>
      </c>
      <c r="Q89">
        <v>227413061</v>
      </c>
      <c r="R89">
        <v>219425753</v>
      </c>
      <c r="S89">
        <v>206585963</v>
      </c>
      <c r="T89">
        <v>194261749</v>
      </c>
      <c r="U89">
        <v>81982063</v>
      </c>
      <c r="V89">
        <v>89118548</v>
      </c>
      <c r="W89">
        <v>83818744</v>
      </c>
      <c r="X89">
        <v>67114153</v>
      </c>
      <c r="Y89">
        <v>68669605</v>
      </c>
      <c r="Z89">
        <v>68433218</v>
      </c>
      <c r="AA89">
        <v>69069649</v>
      </c>
      <c r="AB89">
        <v>68064257</v>
      </c>
      <c r="AC89">
        <v>69153424</v>
      </c>
      <c r="AD89">
        <v>78819</v>
      </c>
      <c r="AE89">
        <v>80554</v>
      </c>
      <c r="AF89">
        <v>73489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</row>
    <row r="90" spans="2:38" x14ac:dyDescent="0.25">
      <c r="B90" t="s">
        <v>151</v>
      </c>
      <c r="C90">
        <v>22691138</v>
      </c>
      <c r="D90">
        <v>29912541</v>
      </c>
      <c r="E90">
        <v>15986666</v>
      </c>
      <c r="F90">
        <v>30969236</v>
      </c>
      <c r="G90">
        <v>33333155</v>
      </c>
      <c r="H90">
        <v>34868036</v>
      </c>
      <c r="I90">
        <v>25688274</v>
      </c>
      <c r="J90">
        <v>24657895</v>
      </c>
      <c r="K90">
        <v>17941535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7341852</v>
      </c>
      <c r="V90">
        <v>7794386</v>
      </c>
      <c r="W90">
        <v>7069952</v>
      </c>
      <c r="X90">
        <v>5431270</v>
      </c>
      <c r="Y90">
        <v>5661386</v>
      </c>
      <c r="Z90">
        <v>5837677</v>
      </c>
      <c r="AA90">
        <v>4229998</v>
      </c>
      <c r="AB90">
        <v>4321141</v>
      </c>
      <c r="AC90">
        <v>4122075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</row>
    <row r="91" spans="2:38" x14ac:dyDescent="0.25">
      <c r="B91" t="s">
        <v>152</v>
      </c>
      <c r="C91">
        <v>6746330</v>
      </c>
      <c r="D91">
        <v>8295613</v>
      </c>
      <c r="E91">
        <v>10129289</v>
      </c>
      <c r="F91">
        <v>7269626</v>
      </c>
      <c r="G91">
        <v>5481517</v>
      </c>
      <c r="H91">
        <v>9829352</v>
      </c>
      <c r="I91">
        <v>10161554</v>
      </c>
      <c r="J91">
        <v>9944725</v>
      </c>
      <c r="K91">
        <v>9281834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1504861</v>
      </c>
      <c r="V91">
        <v>1687168</v>
      </c>
      <c r="W91">
        <v>1541916</v>
      </c>
      <c r="X91">
        <v>1122916</v>
      </c>
      <c r="Y91">
        <v>1156784</v>
      </c>
      <c r="Z91">
        <v>1189308</v>
      </c>
      <c r="AA91">
        <v>1289313</v>
      </c>
      <c r="AB91">
        <v>1465098</v>
      </c>
      <c r="AC91">
        <v>1351735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</row>
    <row r="92" spans="2:38" x14ac:dyDescent="0.25">
      <c r="B92" t="s">
        <v>35</v>
      </c>
      <c r="C92">
        <v>25981105</v>
      </c>
      <c r="D92">
        <v>27721162</v>
      </c>
      <c r="E92">
        <v>26607246</v>
      </c>
      <c r="F92">
        <v>20409423</v>
      </c>
      <c r="G92">
        <v>24094618</v>
      </c>
      <c r="H92">
        <v>24157238</v>
      </c>
      <c r="I92">
        <v>24422860</v>
      </c>
      <c r="J92">
        <v>24092187</v>
      </c>
      <c r="K92">
        <v>27985213</v>
      </c>
      <c r="L92">
        <v>3500151</v>
      </c>
      <c r="M92">
        <v>3301239</v>
      </c>
      <c r="N92">
        <v>2761296</v>
      </c>
      <c r="O92">
        <v>1931584</v>
      </c>
      <c r="P92">
        <v>1866144</v>
      </c>
      <c r="Q92">
        <v>1727775</v>
      </c>
      <c r="R92">
        <v>1542635</v>
      </c>
      <c r="S92">
        <v>1323970</v>
      </c>
      <c r="T92">
        <v>1100971</v>
      </c>
      <c r="U92">
        <v>321115</v>
      </c>
      <c r="V92">
        <v>820462</v>
      </c>
      <c r="W92">
        <v>1178552</v>
      </c>
      <c r="X92">
        <v>828570</v>
      </c>
      <c r="Y92">
        <v>771190</v>
      </c>
      <c r="Z92">
        <v>812382</v>
      </c>
      <c r="AA92">
        <v>850779</v>
      </c>
      <c r="AB92">
        <v>692483</v>
      </c>
      <c r="AC92">
        <v>513468</v>
      </c>
      <c r="AD92">
        <v>17515</v>
      </c>
      <c r="AE92">
        <v>17901</v>
      </c>
      <c r="AF92">
        <v>16331</v>
      </c>
      <c r="AG92">
        <v>12570</v>
      </c>
      <c r="AH92">
        <v>919582</v>
      </c>
      <c r="AI92">
        <v>14047</v>
      </c>
      <c r="AJ92">
        <v>14339</v>
      </c>
      <c r="AK92">
        <v>14352</v>
      </c>
      <c r="AL92">
        <v>14329</v>
      </c>
    </row>
    <row r="93" spans="2:38" x14ac:dyDescent="0.25">
      <c r="B93" t="s">
        <v>7</v>
      </c>
      <c r="C93">
        <v>440638079</v>
      </c>
      <c r="D93">
        <v>452484616</v>
      </c>
      <c r="E93">
        <v>491118774</v>
      </c>
      <c r="F93">
        <v>359908302</v>
      </c>
      <c r="G93">
        <v>396679276</v>
      </c>
      <c r="H93">
        <v>298632257</v>
      </c>
      <c r="I93">
        <v>313497795</v>
      </c>
      <c r="J93">
        <v>286228678</v>
      </c>
      <c r="K93">
        <v>283218329</v>
      </c>
      <c r="L93">
        <v>143110640</v>
      </c>
      <c r="M93">
        <v>153147377</v>
      </c>
      <c r="N93">
        <v>157592575</v>
      </c>
      <c r="O93">
        <v>72190322</v>
      </c>
      <c r="P93">
        <v>72300717</v>
      </c>
      <c r="Q93">
        <v>66080354</v>
      </c>
      <c r="R93">
        <v>58057316</v>
      </c>
      <c r="S93">
        <v>48703438</v>
      </c>
      <c r="T93">
        <v>39236137</v>
      </c>
      <c r="U93">
        <v>39500037</v>
      </c>
      <c r="V93">
        <v>43755967</v>
      </c>
      <c r="W93">
        <v>42524505</v>
      </c>
      <c r="X93">
        <v>36251762</v>
      </c>
      <c r="Y93">
        <v>39495928</v>
      </c>
      <c r="Z93">
        <v>38358703</v>
      </c>
      <c r="AA93">
        <v>39353318</v>
      </c>
      <c r="AB93">
        <v>40524007</v>
      </c>
      <c r="AC93">
        <v>40094704</v>
      </c>
      <c r="AD93">
        <v>88836404</v>
      </c>
      <c r="AE93">
        <v>90792289</v>
      </c>
      <c r="AF93">
        <v>82829359</v>
      </c>
      <c r="AG93">
        <v>63753784</v>
      </c>
      <c r="AH93">
        <v>68421161</v>
      </c>
      <c r="AI93">
        <v>0</v>
      </c>
      <c r="AJ93">
        <v>0</v>
      </c>
      <c r="AK93">
        <v>0</v>
      </c>
      <c r="AL93">
        <v>0</v>
      </c>
    </row>
    <row r="94" spans="2:38" x14ac:dyDescent="0.25">
      <c r="B94" t="s">
        <v>153</v>
      </c>
      <c r="C94">
        <v>13437194</v>
      </c>
      <c r="D94">
        <v>13571928</v>
      </c>
      <c r="E94">
        <v>13698969</v>
      </c>
      <c r="F94">
        <v>10663515</v>
      </c>
      <c r="G94">
        <v>11377858</v>
      </c>
      <c r="H94">
        <v>11911812</v>
      </c>
      <c r="I94">
        <v>13262357</v>
      </c>
      <c r="J94">
        <v>15654420</v>
      </c>
      <c r="K94">
        <v>14919237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6333259</v>
      </c>
      <c r="V94">
        <v>8022623</v>
      </c>
      <c r="W94">
        <v>7674199</v>
      </c>
      <c r="X94">
        <v>6244127</v>
      </c>
      <c r="Y94">
        <v>6624811</v>
      </c>
      <c r="Z94">
        <v>6381997</v>
      </c>
      <c r="AA94">
        <v>5867031</v>
      </c>
      <c r="AB94">
        <v>6304106</v>
      </c>
      <c r="AC94">
        <v>4122075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</row>
    <row r="95" spans="2:38" x14ac:dyDescent="0.25">
      <c r="B95" t="s">
        <v>154</v>
      </c>
      <c r="C95">
        <v>5644322</v>
      </c>
      <c r="D95">
        <v>6247443</v>
      </c>
      <c r="E95">
        <v>6166305</v>
      </c>
      <c r="F95">
        <v>8515100</v>
      </c>
      <c r="G95">
        <v>9697204</v>
      </c>
      <c r="H95">
        <v>10656951</v>
      </c>
      <c r="I95">
        <v>12983942</v>
      </c>
      <c r="J95">
        <v>12894056</v>
      </c>
      <c r="K95">
        <v>19540451</v>
      </c>
      <c r="L95">
        <v>0</v>
      </c>
      <c r="M95">
        <v>0</v>
      </c>
      <c r="N95">
        <v>0</v>
      </c>
      <c r="O95">
        <v>605453</v>
      </c>
      <c r="P95">
        <v>432811</v>
      </c>
      <c r="Q95">
        <v>275086</v>
      </c>
      <c r="R95">
        <v>185212</v>
      </c>
      <c r="S95">
        <v>35880</v>
      </c>
      <c r="T95">
        <v>921855</v>
      </c>
      <c r="U95">
        <v>845116</v>
      </c>
      <c r="V95">
        <v>1075551</v>
      </c>
      <c r="W95">
        <v>846489</v>
      </c>
      <c r="X95">
        <v>1049592</v>
      </c>
      <c r="Y95">
        <v>916209</v>
      </c>
      <c r="Z95">
        <v>752682</v>
      </c>
      <c r="AA95">
        <v>608212</v>
      </c>
      <c r="AB95">
        <v>481987</v>
      </c>
      <c r="AC95">
        <v>1454429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</row>
    <row r="96" spans="2:38" x14ac:dyDescent="0.25">
      <c r="B96" t="s">
        <v>16</v>
      </c>
      <c r="C96">
        <v>145673720</v>
      </c>
      <c r="D96">
        <v>143792622</v>
      </c>
      <c r="E96">
        <v>135210970</v>
      </c>
      <c r="F96">
        <v>110679536</v>
      </c>
      <c r="G96">
        <v>107138029</v>
      </c>
      <c r="H96">
        <v>126567378</v>
      </c>
      <c r="I96">
        <v>156873825</v>
      </c>
      <c r="J96">
        <v>157881249</v>
      </c>
      <c r="K96">
        <v>151240556</v>
      </c>
      <c r="L96">
        <v>64455034</v>
      </c>
      <c r="M96">
        <v>73198607</v>
      </c>
      <c r="N96">
        <v>63689453</v>
      </c>
      <c r="O96">
        <v>46473233</v>
      </c>
      <c r="P96">
        <v>46897550</v>
      </c>
      <c r="Q96">
        <v>44945485</v>
      </c>
      <c r="R96">
        <v>44803803</v>
      </c>
      <c r="S96">
        <v>40677042</v>
      </c>
      <c r="T96">
        <v>39742204</v>
      </c>
      <c r="U96">
        <v>5204979</v>
      </c>
      <c r="V96">
        <v>3193834</v>
      </c>
      <c r="W96">
        <v>3732989</v>
      </c>
      <c r="X96">
        <v>2511897</v>
      </c>
      <c r="Y96">
        <v>3020680</v>
      </c>
      <c r="Z96">
        <v>2878219</v>
      </c>
      <c r="AA96">
        <v>8566755</v>
      </c>
      <c r="AB96">
        <v>8261905</v>
      </c>
      <c r="AC96">
        <v>8234871</v>
      </c>
      <c r="AD96">
        <v>0</v>
      </c>
      <c r="AE96">
        <v>328185</v>
      </c>
      <c r="AF96">
        <v>600163</v>
      </c>
      <c r="AG96">
        <v>8822016</v>
      </c>
      <c r="AH96">
        <v>8820341</v>
      </c>
      <c r="AI96">
        <v>8922480</v>
      </c>
      <c r="AJ96">
        <v>10256379</v>
      </c>
      <c r="AK96">
        <v>9373122</v>
      </c>
      <c r="AL96">
        <v>227732</v>
      </c>
    </row>
    <row r="97" spans="2:38" x14ac:dyDescent="0.25">
      <c r="B97" t="s">
        <v>155</v>
      </c>
      <c r="C97">
        <v>7435411</v>
      </c>
      <c r="D97">
        <v>8907145</v>
      </c>
      <c r="E97">
        <v>8972752</v>
      </c>
      <c r="F97">
        <v>8888186</v>
      </c>
      <c r="G97">
        <v>7569996</v>
      </c>
      <c r="H97">
        <v>7161406</v>
      </c>
      <c r="I97">
        <v>9121287</v>
      </c>
      <c r="J97">
        <v>9574236</v>
      </c>
      <c r="K97">
        <v>14746423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2948147</v>
      </c>
      <c r="V97">
        <v>3185366</v>
      </c>
      <c r="W97">
        <v>3963162</v>
      </c>
      <c r="X97">
        <v>4026431</v>
      </c>
      <c r="Y97">
        <v>3645448</v>
      </c>
      <c r="Z97">
        <v>3351708</v>
      </c>
      <c r="AA97">
        <v>4323397</v>
      </c>
      <c r="AB97">
        <v>4287871</v>
      </c>
      <c r="AC97">
        <v>7706815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</row>
    <row r="98" spans="2:38" x14ac:dyDescent="0.25">
      <c r="B98" t="s">
        <v>8</v>
      </c>
      <c r="C98">
        <v>345833319</v>
      </c>
      <c r="D98">
        <v>302836881</v>
      </c>
      <c r="E98">
        <v>157670147</v>
      </c>
      <c r="F98">
        <v>128599060</v>
      </c>
      <c r="G98">
        <v>119017273</v>
      </c>
      <c r="H98">
        <v>125123187</v>
      </c>
      <c r="I98">
        <v>136738858</v>
      </c>
      <c r="J98">
        <v>131056285</v>
      </c>
      <c r="K98">
        <v>150962754</v>
      </c>
      <c r="L98">
        <v>53183905</v>
      </c>
      <c r="M98">
        <v>51542894</v>
      </c>
      <c r="N98">
        <v>44858474</v>
      </c>
      <c r="O98">
        <v>32855778</v>
      </c>
      <c r="P98">
        <v>33447822</v>
      </c>
      <c r="Q98">
        <v>32961163</v>
      </c>
      <c r="R98">
        <v>33364406</v>
      </c>
      <c r="S98">
        <v>31464320</v>
      </c>
      <c r="T98">
        <v>29954175</v>
      </c>
      <c r="U98">
        <v>22075181</v>
      </c>
      <c r="V98">
        <v>20269879</v>
      </c>
      <c r="W98">
        <v>17180189</v>
      </c>
      <c r="X98">
        <v>12055638</v>
      </c>
      <c r="Y98">
        <v>11557727</v>
      </c>
      <c r="Z98">
        <v>10994078</v>
      </c>
      <c r="AA98">
        <v>5332904</v>
      </c>
      <c r="AB98">
        <v>5426244</v>
      </c>
      <c r="AC98">
        <v>5481677</v>
      </c>
      <c r="AD98">
        <v>121471882</v>
      </c>
      <c r="AE98">
        <v>124146294</v>
      </c>
      <c r="AF98">
        <v>28826898</v>
      </c>
      <c r="AG98">
        <v>22188073</v>
      </c>
      <c r="AH98">
        <v>23812448</v>
      </c>
      <c r="AI98">
        <v>24795204</v>
      </c>
      <c r="AJ98">
        <v>30472712</v>
      </c>
      <c r="AK98">
        <v>29404811</v>
      </c>
      <c r="AL98">
        <v>41420445</v>
      </c>
    </row>
    <row r="99" spans="2:38" x14ac:dyDescent="0.25">
      <c r="B99" t="s">
        <v>156</v>
      </c>
      <c r="C99">
        <v>5385339026</v>
      </c>
      <c r="D99">
        <v>5452782733</v>
      </c>
      <c r="E99">
        <v>5036044165</v>
      </c>
      <c r="F99">
        <v>4347912274</v>
      </c>
      <c r="G99">
        <v>4402186476</v>
      </c>
      <c r="H99">
        <v>4395089793</v>
      </c>
      <c r="I99">
        <v>4673373737</v>
      </c>
      <c r="J99">
        <v>4779878568</v>
      </c>
      <c r="K99">
        <v>5178723130</v>
      </c>
      <c r="L99">
        <v>3646111182</v>
      </c>
      <c r="M99">
        <v>3762855494</v>
      </c>
      <c r="N99">
        <v>3347854448</v>
      </c>
      <c r="O99">
        <v>2785819938</v>
      </c>
      <c r="P99">
        <v>2884608203</v>
      </c>
      <c r="Q99">
        <v>2897215665</v>
      </c>
      <c r="R99">
        <v>2991435450</v>
      </c>
      <c r="S99">
        <v>2907762035</v>
      </c>
      <c r="T99">
        <v>3040116634</v>
      </c>
      <c r="U99">
        <v>439480043</v>
      </c>
      <c r="V99">
        <v>464829550</v>
      </c>
      <c r="W99">
        <v>464119103</v>
      </c>
      <c r="X99">
        <v>396214425</v>
      </c>
      <c r="Y99">
        <v>378744298</v>
      </c>
      <c r="Z99">
        <v>396473564</v>
      </c>
      <c r="AA99">
        <v>406340260</v>
      </c>
      <c r="AB99">
        <v>362470858</v>
      </c>
      <c r="AC99">
        <v>360842504</v>
      </c>
      <c r="AD99">
        <v>110173443</v>
      </c>
      <c r="AE99">
        <v>7725077</v>
      </c>
      <c r="AF99">
        <v>0</v>
      </c>
      <c r="AG99">
        <v>0</v>
      </c>
      <c r="AH99">
        <v>8400645</v>
      </c>
      <c r="AI99">
        <v>16720366</v>
      </c>
      <c r="AJ99">
        <v>17510978</v>
      </c>
      <c r="AK99">
        <v>0</v>
      </c>
      <c r="AL99">
        <v>0</v>
      </c>
    </row>
    <row r="100" spans="2:38" x14ac:dyDescent="0.25">
      <c r="B100" t="s">
        <v>157</v>
      </c>
      <c r="C100">
        <v>36897548</v>
      </c>
      <c r="D100">
        <v>46946817</v>
      </c>
      <c r="E100">
        <v>81810033</v>
      </c>
      <c r="F100">
        <v>23673423</v>
      </c>
      <c r="G100">
        <v>26483507</v>
      </c>
      <c r="H100">
        <v>28798584</v>
      </c>
      <c r="I100">
        <v>26473333</v>
      </c>
      <c r="J100">
        <v>30538618</v>
      </c>
      <c r="K100">
        <v>28797209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1596816</v>
      </c>
      <c r="V100">
        <v>1535009</v>
      </c>
      <c r="W100">
        <v>1073762</v>
      </c>
      <c r="X100">
        <v>637925</v>
      </c>
      <c r="Y100">
        <v>413699</v>
      </c>
      <c r="Z100">
        <v>221239</v>
      </c>
      <c r="AA100">
        <v>203135</v>
      </c>
      <c r="AB100">
        <v>373151</v>
      </c>
      <c r="AC100">
        <v>416745</v>
      </c>
      <c r="AD100">
        <v>153259</v>
      </c>
      <c r="AE100">
        <v>156634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</row>
    <row r="101" spans="2:38" x14ac:dyDescent="0.25">
      <c r="B101" t="s">
        <v>14</v>
      </c>
      <c r="C101">
        <v>148765179</v>
      </c>
      <c r="D101">
        <v>156473976</v>
      </c>
      <c r="E101">
        <v>138351961</v>
      </c>
      <c r="F101">
        <v>105257694</v>
      </c>
      <c r="G101">
        <v>110593768</v>
      </c>
      <c r="H101">
        <v>119142699</v>
      </c>
      <c r="I101">
        <v>122625721</v>
      </c>
      <c r="J101">
        <v>122821838</v>
      </c>
      <c r="K101">
        <v>117340626</v>
      </c>
      <c r="L101">
        <v>4203684</v>
      </c>
      <c r="M101">
        <v>4296236</v>
      </c>
      <c r="N101">
        <v>3919435</v>
      </c>
      <c r="O101">
        <v>3016790</v>
      </c>
      <c r="P101">
        <v>3237648</v>
      </c>
      <c r="Q101">
        <v>5363593</v>
      </c>
      <c r="R101">
        <v>5097506</v>
      </c>
      <c r="S101">
        <v>4624925</v>
      </c>
      <c r="T101">
        <v>4186557</v>
      </c>
      <c r="U101">
        <v>88166441</v>
      </c>
      <c r="V101">
        <v>90229900</v>
      </c>
      <c r="W101">
        <v>79154889</v>
      </c>
      <c r="X101">
        <v>59243264</v>
      </c>
      <c r="Y101">
        <v>60641813</v>
      </c>
      <c r="Z101">
        <v>61817105</v>
      </c>
      <c r="AA101">
        <v>61775890</v>
      </c>
      <c r="AB101">
        <v>61577163</v>
      </c>
      <c r="AC101">
        <v>58627325</v>
      </c>
      <c r="AD101">
        <v>3384842</v>
      </c>
      <c r="AE101">
        <v>3459365</v>
      </c>
      <c r="AF101">
        <v>3155961</v>
      </c>
      <c r="AG101">
        <v>4707450</v>
      </c>
      <c r="AH101">
        <v>6205491</v>
      </c>
      <c r="AI101">
        <v>7048056</v>
      </c>
      <c r="AJ101">
        <v>8258055</v>
      </c>
      <c r="AK101">
        <v>9666057</v>
      </c>
      <c r="AL101">
        <v>3583531</v>
      </c>
    </row>
    <row r="102" spans="2:38" x14ac:dyDescent="0.25">
      <c r="B102" t="s">
        <v>158</v>
      </c>
      <c r="C102">
        <v>15930212</v>
      </c>
      <c r="D102">
        <v>13100535</v>
      </c>
      <c r="E102">
        <v>14631195</v>
      </c>
      <c r="F102">
        <v>11851376</v>
      </c>
      <c r="G102">
        <v>12554878</v>
      </c>
      <c r="H102">
        <v>18319561</v>
      </c>
      <c r="I102">
        <v>12398434</v>
      </c>
      <c r="J102">
        <v>12317585</v>
      </c>
      <c r="K102">
        <v>12613407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4536476</v>
      </c>
      <c r="V102">
        <v>4485688</v>
      </c>
      <c r="W102">
        <v>4195700</v>
      </c>
      <c r="X102">
        <v>2508754</v>
      </c>
      <c r="Y102">
        <v>2264105</v>
      </c>
      <c r="Z102">
        <v>2451192</v>
      </c>
      <c r="AA102">
        <v>2597744</v>
      </c>
      <c r="AB102">
        <v>2281965</v>
      </c>
      <c r="AC102">
        <v>2188808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</row>
    <row r="103" spans="2:38" x14ac:dyDescent="0.25">
      <c r="B103" t="s">
        <v>159</v>
      </c>
      <c r="C103">
        <v>65166009</v>
      </c>
      <c r="D103">
        <v>52799121</v>
      </c>
      <c r="E103">
        <v>55729899</v>
      </c>
      <c r="F103">
        <v>51971794</v>
      </c>
      <c r="G103">
        <v>32508655</v>
      </c>
      <c r="H103">
        <v>53276246</v>
      </c>
      <c r="I103">
        <v>38832674</v>
      </c>
      <c r="J103">
        <v>37876763</v>
      </c>
      <c r="K103">
        <v>56792484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9232686</v>
      </c>
      <c r="V103">
        <v>9267721</v>
      </c>
      <c r="W103">
        <v>10641823</v>
      </c>
      <c r="X103">
        <v>8822239</v>
      </c>
      <c r="Y103">
        <v>7261251</v>
      </c>
      <c r="Z103">
        <v>8487423</v>
      </c>
      <c r="AA103">
        <v>8422932</v>
      </c>
      <c r="AB103">
        <v>9480045</v>
      </c>
      <c r="AC103">
        <v>9245476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</row>
    <row r="104" spans="2:38" x14ac:dyDescent="0.25">
      <c r="B104" t="s">
        <v>237</v>
      </c>
      <c r="C104">
        <v>1723117960</v>
      </c>
      <c r="D104">
        <v>1739693517</v>
      </c>
      <c r="E104">
        <v>1659958157</v>
      </c>
      <c r="F104">
        <v>1316151168</v>
      </c>
      <c r="G104">
        <v>1462262157</v>
      </c>
      <c r="H104">
        <v>1568616805</v>
      </c>
      <c r="I104">
        <v>569134241</v>
      </c>
      <c r="J104">
        <v>643304700</v>
      </c>
      <c r="K104">
        <v>656804677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1389657778</v>
      </c>
      <c r="V104">
        <v>1393454214</v>
      </c>
      <c r="W104">
        <v>1260844029</v>
      </c>
      <c r="X104">
        <v>982522460</v>
      </c>
      <c r="Y104">
        <v>1011262350</v>
      </c>
      <c r="Z104">
        <v>1050182592</v>
      </c>
      <c r="AA104">
        <v>466021475</v>
      </c>
      <c r="AB104">
        <v>554636982</v>
      </c>
      <c r="AC104">
        <v>585817097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46457085</v>
      </c>
      <c r="AK104">
        <v>0</v>
      </c>
      <c r="AL104">
        <v>0</v>
      </c>
    </row>
    <row r="105" spans="2:38" x14ac:dyDescent="0.25">
      <c r="B105" t="s">
        <v>25</v>
      </c>
      <c r="C105">
        <v>63263050</v>
      </c>
      <c r="D105">
        <v>61350636</v>
      </c>
      <c r="E105">
        <v>53176851</v>
      </c>
      <c r="F105">
        <v>45695866</v>
      </c>
      <c r="G105">
        <v>34623671</v>
      </c>
      <c r="H105">
        <v>40948858</v>
      </c>
      <c r="I105">
        <v>31329995</v>
      </c>
      <c r="J105">
        <v>34026844</v>
      </c>
      <c r="K105">
        <v>30040595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23609185</v>
      </c>
      <c r="V105">
        <v>23587275</v>
      </c>
      <c r="W105">
        <v>21750348</v>
      </c>
      <c r="X105">
        <v>18059278</v>
      </c>
      <c r="Y105">
        <v>12204252</v>
      </c>
      <c r="Z105">
        <v>13045527</v>
      </c>
      <c r="AA105">
        <v>2621883</v>
      </c>
      <c r="AB105">
        <v>2723978</v>
      </c>
      <c r="AC105">
        <v>2689826</v>
      </c>
      <c r="AD105">
        <v>79240</v>
      </c>
      <c r="AE105">
        <v>80057</v>
      </c>
      <c r="AF105">
        <v>75595</v>
      </c>
      <c r="AG105">
        <v>60250</v>
      </c>
      <c r="AH105">
        <v>54826</v>
      </c>
      <c r="AI105">
        <v>59732</v>
      </c>
      <c r="AJ105">
        <v>58161</v>
      </c>
      <c r="AK105">
        <v>61824</v>
      </c>
      <c r="AL105">
        <v>60014</v>
      </c>
    </row>
    <row r="106" spans="2:38" x14ac:dyDescent="0.25">
      <c r="B106" t="s">
        <v>160</v>
      </c>
      <c r="C106">
        <v>31348998</v>
      </c>
      <c r="D106">
        <v>35818442</v>
      </c>
      <c r="E106">
        <v>31493461</v>
      </c>
      <c r="F106">
        <v>28446530</v>
      </c>
      <c r="G106">
        <v>29805419</v>
      </c>
      <c r="H106">
        <v>35165716</v>
      </c>
      <c r="I106">
        <v>34174694</v>
      </c>
      <c r="J106">
        <v>42224768</v>
      </c>
      <c r="K106">
        <v>37347651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1496553</v>
      </c>
      <c r="V106">
        <v>1464952</v>
      </c>
      <c r="W106">
        <v>1695368</v>
      </c>
      <c r="X106">
        <v>1356943</v>
      </c>
      <c r="Y106">
        <v>1169299</v>
      </c>
      <c r="Z106">
        <v>1141172</v>
      </c>
      <c r="AA106">
        <v>969141</v>
      </c>
      <c r="AB106">
        <v>1098035</v>
      </c>
      <c r="AC106">
        <v>1027389</v>
      </c>
      <c r="AD106">
        <v>4450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</row>
    <row r="107" spans="2:38" x14ac:dyDescent="0.25">
      <c r="B107" t="s">
        <v>161</v>
      </c>
      <c r="C107">
        <v>299658473</v>
      </c>
      <c r="D107">
        <v>327886322</v>
      </c>
      <c r="E107">
        <v>365949994</v>
      </c>
      <c r="F107">
        <v>220393280</v>
      </c>
      <c r="G107">
        <v>218541210</v>
      </c>
      <c r="H107">
        <v>180971510</v>
      </c>
      <c r="I107">
        <v>176727870</v>
      </c>
      <c r="J107">
        <v>205472488</v>
      </c>
      <c r="K107">
        <v>236911853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57654699</v>
      </c>
      <c r="V107">
        <v>65189410</v>
      </c>
      <c r="W107">
        <v>58383246</v>
      </c>
      <c r="X107">
        <v>66935031</v>
      </c>
      <c r="Y107">
        <v>81053607</v>
      </c>
      <c r="Z107">
        <v>80067602</v>
      </c>
      <c r="AA107">
        <v>53054208</v>
      </c>
      <c r="AB107">
        <v>57168713</v>
      </c>
      <c r="AC107">
        <v>65676169</v>
      </c>
      <c r="AD107">
        <v>83635804</v>
      </c>
      <c r="AE107">
        <v>82792042</v>
      </c>
      <c r="AF107">
        <v>125476346</v>
      </c>
      <c r="AG107">
        <v>85580470</v>
      </c>
      <c r="AH107">
        <v>55197394</v>
      </c>
      <c r="AI107">
        <v>52558996</v>
      </c>
      <c r="AJ107">
        <v>49827939</v>
      </c>
      <c r="AK107">
        <v>43653934</v>
      </c>
      <c r="AL107">
        <v>43943328</v>
      </c>
    </row>
    <row r="108" spans="2:38" x14ac:dyDescent="0.25">
      <c r="B108" t="s">
        <v>48</v>
      </c>
      <c r="C108">
        <v>16138238</v>
      </c>
      <c r="D108">
        <v>26119427</v>
      </c>
      <c r="E108">
        <v>27577028</v>
      </c>
      <c r="F108">
        <v>21714637</v>
      </c>
      <c r="G108">
        <v>17505890</v>
      </c>
      <c r="H108">
        <v>23053840</v>
      </c>
      <c r="I108">
        <v>14314663</v>
      </c>
      <c r="J108">
        <v>18216746</v>
      </c>
      <c r="K108">
        <v>19138103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4883650</v>
      </c>
      <c r="V108">
        <v>9724988</v>
      </c>
      <c r="W108">
        <v>8262516</v>
      </c>
      <c r="X108">
        <v>6747232</v>
      </c>
      <c r="Y108">
        <v>6149778</v>
      </c>
      <c r="Z108">
        <v>6050430</v>
      </c>
      <c r="AA108">
        <v>5755514</v>
      </c>
      <c r="AB108">
        <v>5548453</v>
      </c>
      <c r="AC108">
        <v>5989945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</row>
    <row r="109" spans="2:38" x14ac:dyDescent="0.25">
      <c r="B109" t="s">
        <v>162</v>
      </c>
      <c r="C109">
        <v>19484850</v>
      </c>
      <c r="D109">
        <v>19633246</v>
      </c>
      <c r="E109">
        <v>18613416</v>
      </c>
      <c r="F109">
        <v>17368619</v>
      </c>
      <c r="G109">
        <v>14059712</v>
      </c>
      <c r="H109">
        <v>13615695</v>
      </c>
      <c r="I109">
        <v>11579855</v>
      </c>
      <c r="J109">
        <v>9261416</v>
      </c>
      <c r="K109">
        <v>9160789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7233585</v>
      </c>
      <c r="V109">
        <v>6877337</v>
      </c>
      <c r="W109">
        <v>6763656</v>
      </c>
      <c r="X109">
        <v>5677935</v>
      </c>
      <c r="Y109">
        <v>4912698</v>
      </c>
      <c r="Z109">
        <v>5001809</v>
      </c>
      <c r="AA109">
        <v>4619759</v>
      </c>
      <c r="AB109">
        <v>1256667</v>
      </c>
      <c r="AC109">
        <v>1317406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</row>
    <row r="110" spans="2:38" x14ac:dyDescent="0.25">
      <c r="B110" t="s">
        <v>2</v>
      </c>
      <c r="C110">
        <v>780832468</v>
      </c>
      <c r="D110">
        <v>1668777685</v>
      </c>
      <c r="E110">
        <v>1755624412</v>
      </c>
      <c r="F110">
        <v>1615913756</v>
      </c>
      <c r="G110">
        <v>1498983735</v>
      </c>
      <c r="H110">
        <v>1627598005</v>
      </c>
      <c r="I110">
        <v>1836464604</v>
      </c>
      <c r="J110">
        <v>1971887234</v>
      </c>
      <c r="K110">
        <v>1978849640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616408318</v>
      </c>
      <c r="V110">
        <v>1398833152</v>
      </c>
      <c r="W110">
        <v>1440070654</v>
      </c>
      <c r="X110">
        <v>1255053845</v>
      </c>
      <c r="Y110">
        <v>1155143046</v>
      </c>
      <c r="Z110">
        <v>1252930214</v>
      </c>
      <c r="AA110">
        <v>1349038555</v>
      </c>
      <c r="AB110">
        <v>1510547669</v>
      </c>
      <c r="AC110">
        <v>1475785034</v>
      </c>
      <c r="AD110">
        <v>1507846</v>
      </c>
      <c r="AE110">
        <v>1517770</v>
      </c>
      <c r="AF110">
        <v>1472723</v>
      </c>
      <c r="AG110">
        <v>1293572</v>
      </c>
      <c r="AH110">
        <v>1131200</v>
      </c>
      <c r="AI110">
        <v>1198679</v>
      </c>
      <c r="AJ110">
        <v>1187267</v>
      </c>
      <c r="AK110">
        <v>1287266</v>
      </c>
      <c r="AL110">
        <v>1229566</v>
      </c>
    </row>
    <row r="111" spans="2:38" x14ac:dyDescent="0.25">
      <c r="B111" t="s">
        <v>19</v>
      </c>
      <c r="C111">
        <v>95754968</v>
      </c>
      <c r="D111">
        <v>75704745</v>
      </c>
      <c r="E111">
        <v>66746067</v>
      </c>
      <c r="F111">
        <v>59485236</v>
      </c>
      <c r="G111">
        <v>102922342</v>
      </c>
      <c r="H111">
        <v>115028114</v>
      </c>
      <c r="I111">
        <v>100713377</v>
      </c>
      <c r="J111">
        <v>108585871</v>
      </c>
      <c r="K111">
        <v>112646571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1334734</v>
      </c>
      <c r="T111">
        <v>1188142</v>
      </c>
      <c r="U111">
        <v>601360</v>
      </c>
      <c r="V111">
        <v>807036</v>
      </c>
      <c r="W111">
        <v>1771911</v>
      </c>
      <c r="X111">
        <v>1111394</v>
      </c>
      <c r="Y111">
        <v>918458</v>
      </c>
      <c r="Z111">
        <v>815894</v>
      </c>
      <c r="AA111">
        <v>742042</v>
      </c>
      <c r="AB111">
        <v>914939</v>
      </c>
      <c r="AC111">
        <v>1080672</v>
      </c>
      <c r="AD111">
        <v>19064001</v>
      </c>
      <c r="AE111">
        <v>19638869</v>
      </c>
      <c r="AF111">
        <v>19711490</v>
      </c>
      <c r="AG111">
        <v>15104901</v>
      </c>
      <c r="AH111">
        <v>16463663</v>
      </c>
      <c r="AI111">
        <v>16988613</v>
      </c>
      <c r="AJ111">
        <v>17265321</v>
      </c>
      <c r="AK111">
        <v>17209218</v>
      </c>
      <c r="AL111">
        <v>17124763</v>
      </c>
    </row>
    <row r="112" spans="2:38" x14ac:dyDescent="0.25">
      <c r="B112" t="s">
        <v>23</v>
      </c>
      <c r="C112">
        <v>73076966</v>
      </c>
      <c r="D112">
        <v>59444686</v>
      </c>
      <c r="E112">
        <v>59499196</v>
      </c>
      <c r="F112">
        <v>58942632</v>
      </c>
      <c r="G112">
        <v>63361212</v>
      </c>
      <c r="H112">
        <v>68894426</v>
      </c>
      <c r="I112">
        <v>65379753</v>
      </c>
      <c r="J112">
        <v>62364129</v>
      </c>
      <c r="K112">
        <v>82012817</v>
      </c>
      <c r="L112">
        <v>1084492</v>
      </c>
      <c r="M112">
        <v>926376</v>
      </c>
      <c r="N112">
        <v>813827</v>
      </c>
      <c r="O112">
        <v>521653</v>
      </c>
      <c r="P112">
        <v>510379</v>
      </c>
      <c r="Q112">
        <v>424920</v>
      </c>
      <c r="R112">
        <v>837635</v>
      </c>
      <c r="S112">
        <v>1805957</v>
      </c>
      <c r="T112">
        <v>2697499</v>
      </c>
      <c r="U112">
        <v>19420146</v>
      </c>
      <c r="V112">
        <v>18876586</v>
      </c>
      <c r="W112">
        <v>18048452</v>
      </c>
      <c r="X112">
        <v>15208603</v>
      </c>
      <c r="Y112">
        <v>18160055</v>
      </c>
      <c r="Z112">
        <v>19019567</v>
      </c>
      <c r="AA112">
        <v>18668151</v>
      </c>
      <c r="AB112">
        <v>16504775</v>
      </c>
      <c r="AC112">
        <v>14882220</v>
      </c>
      <c r="AD112">
        <v>8465753</v>
      </c>
      <c r="AE112">
        <v>1312739</v>
      </c>
      <c r="AF112">
        <v>1197605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</row>
    <row r="113" spans="2:38" x14ac:dyDescent="0.25">
      <c r="B113" t="s">
        <v>3</v>
      </c>
      <c r="C113">
        <v>680446596</v>
      </c>
      <c r="D113">
        <v>3071544485</v>
      </c>
      <c r="E113">
        <v>3191952216</v>
      </c>
      <c r="F113">
        <v>2295497618</v>
      </c>
      <c r="G113">
        <v>2378922244</v>
      </c>
      <c r="H113">
        <v>3981945644</v>
      </c>
      <c r="I113">
        <v>4483055515</v>
      </c>
      <c r="J113">
        <v>5585998029</v>
      </c>
      <c r="K113">
        <v>5461725736</v>
      </c>
      <c r="L113">
        <v>216905735</v>
      </c>
      <c r="M113">
        <v>201213006</v>
      </c>
      <c r="N113">
        <v>468688176</v>
      </c>
      <c r="O113">
        <v>333128004</v>
      </c>
      <c r="P113">
        <v>327373383</v>
      </c>
      <c r="Q113">
        <v>1425552154</v>
      </c>
      <c r="R113">
        <v>1728189457</v>
      </c>
      <c r="S113">
        <v>417177323</v>
      </c>
      <c r="T113">
        <v>383073570</v>
      </c>
      <c r="U113">
        <v>77104037</v>
      </c>
      <c r="V113">
        <v>76874276</v>
      </c>
      <c r="W113">
        <v>79056903</v>
      </c>
      <c r="X113">
        <v>68998600</v>
      </c>
      <c r="Y113">
        <v>84118130</v>
      </c>
      <c r="Z113">
        <v>88028710</v>
      </c>
      <c r="AA113">
        <v>92574814</v>
      </c>
      <c r="AB113">
        <v>100962579</v>
      </c>
      <c r="AC113">
        <v>93490624</v>
      </c>
      <c r="AD113">
        <v>0</v>
      </c>
      <c r="AE113">
        <v>2324270972</v>
      </c>
      <c r="AF113">
        <v>2120420964</v>
      </c>
      <c r="AG113">
        <v>1370214561</v>
      </c>
      <c r="AH113">
        <v>1470527152</v>
      </c>
      <c r="AI113">
        <v>1531216807</v>
      </c>
      <c r="AJ113">
        <v>1563049869</v>
      </c>
      <c r="AK113">
        <v>1564467286</v>
      </c>
      <c r="AL113">
        <v>1562000208</v>
      </c>
    </row>
    <row r="114" spans="2:38" x14ac:dyDescent="0.25">
      <c r="B114" t="s">
        <v>3</v>
      </c>
      <c r="C114">
        <v>680446596</v>
      </c>
      <c r="D114">
        <v>3071544485</v>
      </c>
      <c r="E114">
        <v>3191952216</v>
      </c>
      <c r="F114">
        <v>2295497618</v>
      </c>
      <c r="G114">
        <v>2378922244</v>
      </c>
      <c r="H114">
        <v>3981945644</v>
      </c>
      <c r="I114">
        <v>4483055515</v>
      </c>
      <c r="J114">
        <v>5585998029</v>
      </c>
      <c r="K114">
        <v>5461725736</v>
      </c>
      <c r="L114">
        <v>216905735</v>
      </c>
      <c r="M114">
        <v>201213006</v>
      </c>
      <c r="N114">
        <v>468688176</v>
      </c>
      <c r="O114">
        <v>333128004</v>
      </c>
      <c r="P114">
        <v>327373383</v>
      </c>
      <c r="Q114">
        <v>1425552154</v>
      </c>
      <c r="R114">
        <v>1728189457</v>
      </c>
      <c r="S114">
        <v>417177323</v>
      </c>
      <c r="T114">
        <v>383073570</v>
      </c>
      <c r="U114">
        <v>77104037</v>
      </c>
      <c r="V114">
        <v>76874276</v>
      </c>
      <c r="W114">
        <v>79056903</v>
      </c>
      <c r="X114">
        <v>68998600</v>
      </c>
      <c r="Y114">
        <v>84118130</v>
      </c>
      <c r="Z114">
        <v>88028710</v>
      </c>
      <c r="AA114">
        <v>92574814</v>
      </c>
      <c r="AB114">
        <v>100962579</v>
      </c>
      <c r="AC114">
        <v>93490624</v>
      </c>
      <c r="AD114">
        <v>0</v>
      </c>
      <c r="AE114">
        <v>2324270972</v>
      </c>
      <c r="AF114">
        <v>2120420964</v>
      </c>
      <c r="AG114">
        <v>1370214561</v>
      </c>
      <c r="AH114">
        <v>1470527152</v>
      </c>
      <c r="AI114">
        <v>1531216807</v>
      </c>
      <c r="AJ114">
        <v>1563049869</v>
      </c>
      <c r="AK114">
        <v>1564467286</v>
      </c>
      <c r="AL114">
        <v>1562000208</v>
      </c>
    </row>
    <row r="115" spans="2:38" x14ac:dyDescent="0.25">
      <c r="B115" t="s">
        <v>163</v>
      </c>
      <c r="C115">
        <v>10282661</v>
      </c>
      <c r="D115">
        <v>16875705</v>
      </c>
      <c r="E115">
        <v>14433339</v>
      </c>
      <c r="F115">
        <v>7664598</v>
      </c>
      <c r="G115">
        <v>8561286</v>
      </c>
      <c r="H115">
        <v>11911275</v>
      </c>
      <c r="I115">
        <v>12827817</v>
      </c>
      <c r="J115">
        <v>12429445</v>
      </c>
      <c r="K115">
        <v>13478077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524962</v>
      </c>
      <c r="V115">
        <v>524885</v>
      </c>
      <c r="W115">
        <v>534475</v>
      </c>
      <c r="X115">
        <v>281240</v>
      </c>
      <c r="Y115">
        <v>128133</v>
      </c>
      <c r="Z115">
        <v>83818</v>
      </c>
      <c r="AA115">
        <v>147432</v>
      </c>
      <c r="AB115">
        <v>214932</v>
      </c>
      <c r="AC115">
        <v>148469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</row>
    <row r="116" spans="2:38" x14ac:dyDescent="0.25">
      <c r="B116" t="s">
        <v>164</v>
      </c>
      <c r="C116">
        <v>49959621</v>
      </c>
      <c r="D116">
        <v>47131794</v>
      </c>
      <c r="E116">
        <v>49231094</v>
      </c>
      <c r="F116">
        <v>32969955</v>
      </c>
      <c r="G116">
        <v>23561755</v>
      </c>
      <c r="H116">
        <v>28896913</v>
      </c>
      <c r="I116">
        <v>31427449</v>
      </c>
      <c r="J116">
        <v>30940473</v>
      </c>
      <c r="K116">
        <v>39691094</v>
      </c>
      <c r="L116">
        <v>896202</v>
      </c>
      <c r="M116">
        <v>281940</v>
      </c>
      <c r="N116">
        <v>51715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15705432</v>
      </c>
      <c r="V116">
        <v>15430647</v>
      </c>
      <c r="W116">
        <v>13742518</v>
      </c>
      <c r="X116">
        <v>227307</v>
      </c>
      <c r="Y116">
        <v>175373</v>
      </c>
      <c r="Z116">
        <v>173246</v>
      </c>
      <c r="AA116">
        <v>446898</v>
      </c>
      <c r="AB116">
        <v>367171</v>
      </c>
      <c r="AC116">
        <v>231658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</row>
    <row r="117" spans="2:38" x14ac:dyDescent="0.25">
      <c r="B117" t="s">
        <v>64</v>
      </c>
      <c r="C117">
        <v>10027539</v>
      </c>
      <c r="D117">
        <v>14739967</v>
      </c>
      <c r="E117">
        <v>15229998</v>
      </c>
      <c r="F117">
        <v>9203305</v>
      </c>
      <c r="G117">
        <v>9762407</v>
      </c>
      <c r="H117">
        <v>7522141</v>
      </c>
      <c r="I117">
        <v>6693912</v>
      </c>
      <c r="J117">
        <v>7812260</v>
      </c>
      <c r="K117">
        <v>7260202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798408</v>
      </c>
      <c r="V117">
        <v>959194</v>
      </c>
      <c r="W117">
        <v>1126837</v>
      </c>
      <c r="X117">
        <v>984647</v>
      </c>
      <c r="Y117">
        <v>864497</v>
      </c>
      <c r="Z117">
        <v>1076933</v>
      </c>
      <c r="AA117">
        <v>1198499</v>
      </c>
      <c r="AB117">
        <v>1118258</v>
      </c>
      <c r="AC117">
        <v>1202471</v>
      </c>
      <c r="AD117">
        <v>7298</v>
      </c>
      <c r="AE117">
        <v>7459</v>
      </c>
      <c r="AF117">
        <v>6805</v>
      </c>
      <c r="AG117">
        <v>5237</v>
      </c>
      <c r="AH117">
        <v>5621</v>
      </c>
      <c r="AI117">
        <v>5853</v>
      </c>
      <c r="AJ117">
        <v>5975</v>
      </c>
      <c r="AK117">
        <v>5980</v>
      </c>
      <c r="AL117">
        <v>5971</v>
      </c>
    </row>
    <row r="118" spans="2:38" x14ac:dyDescent="0.25">
      <c r="B118" t="s">
        <v>47</v>
      </c>
      <c r="C118">
        <v>16152073</v>
      </c>
      <c r="D118">
        <v>27813651</v>
      </c>
      <c r="E118">
        <v>29074584</v>
      </c>
      <c r="F118">
        <v>31715054</v>
      </c>
      <c r="G118">
        <v>29344553</v>
      </c>
      <c r="H118">
        <v>26483179</v>
      </c>
      <c r="I118">
        <v>31214754</v>
      </c>
      <c r="J118">
        <v>38867549</v>
      </c>
      <c r="K118">
        <v>38549523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1278621</v>
      </c>
      <c r="V118">
        <v>1270970</v>
      </c>
      <c r="W118">
        <v>1424878</v>
      </c>
      <c r="X118">
        <v>1347081</v>
      </c>
      <c r="Y118">
        <v>1433334</v>
      </c>
      <c r="Z118">
        <v>1599011</v>
      </c>
      <c r="AA118">
        <v>2494982</v>
      </c>
      <c r="AB118">
        <v>2686212</v>
      </c>
      <c r="AC118">
        <v>2911245</v>
      </c>
      <c r="AD118">
        <v>30652</v>
      </c>
      <c r="AE118">
        <v>31327</v>
      </c>
      <c r="AF118">
        <v>28579</v>
      </c>
      <c r="AG118">
        <v>15712</v>
      </c>
      <c r="AH118">
        <v>16863</v>
      </c>
      <c r="AI118">
        <v>17559</v>
      </c>
      <c r="AJ118">
        <v>0</v>
      </c>
      <c r="AK118">
        <v>0</v>
      </c>
      <c r="AL118">
        <v>0</v>
      </c>
    </row>
    <row r="119" spans="2:38" x14ac:dyDescent="0.25">
      <c r="B119" t="s">
        <v>33</v>
      </c>
      <c r="C119">
        <v>29224364</v>
      </c>
      <c r="D119">
        <v>60227854</v>
      </c>
      <c r="E119">
        <v>54232455</v>
      </c>
      <c r="F119">
        <v>8316075</v>
      </c>
      <c r="G119">
        <v>21721467</v>
      </c>
      <c r="H119">
        <v>56874921</v>
      </c>
      <c r="I119">
        <v>47237364</v>
      </c>
      <c r="J119">
        <v>51212642</v>
      </c>
      <c r="K119">
        <v>46996672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20435</v>
      </c>
      <c r="V119">
        <v>58178</v>
      </c>
      <c r="W119">
        <v>272183</v>
      </c>
      <c r="X119">
        <v>12570</v>
      </c>
      <c r="Y119">
        <v>35974</v>
      </c>
      <c r="Z119">
        <v>368732</v>
      </c>
      <c r="AA119">
        <v>430169</v>
      </c>
      <c r="AB119">
        <v>386307</v>
      </c>
      <c r="AC119">
        <v>508692</v>
      </c>
      <c r="AD119">
        <v>0</v>
      </c>
      <c r="AE119">
        <v>0</v>
      </c>
      <c r="AF119">
        <v>68046</v>
      </c>
      <c r="AG119">
        <v>52375</v>
      </c>
      <c r="AH119">
        <v>56209</v>
      </c>
      <c r="AI119">
        <v>0</v>
      </c>
      <c r="AJ119">
        <v>0</v>
      </c>
      <c r="AK119">
        <v>0</v>
      </c>
      <c r="AL119">
        <v>0</v>
      </c>
    </row>
    <row r="120" spans="2:38" x14ac:dyDescent="0.25">
      <c r="B120" t="s">
        <v>165</v>
      </c>
      <c r="C120">
        <v>56635889</v>
      </c>
      <c r="D120">
        <v>38425950</v>
      </c>
      <c r="E120">
        <v>82437415</v>
      </c>
      <c r="F120">
        <v>31313863</v>
      </c>
      <c r="G120">
        <v>28720632</v>
      </c>
      <c r="H120">
        <v>28393564</v>
      </c>
      <c r="I120">
        <v>35370667</v>
      </c>
      <c r="J120">
        <v>28579573</v>
      </c>
      <c r="K120">
        <v>19786439</v>
      </c>
      <c r="L120">
        <v>1285919</v>
      </c>
      <c r="M120">
        <v>1141188</v>
      </c>
      <c r="N120">
        <v>883234</v>
      </c>
      <c r="O120">
        <v>557268</v>
      </c>
      <c r="P120">
        <v>467660</v>
      </c>
      <c r="Q120">
        <v>351174</v>
      </c>
      <c r="R120">
        <v>219864</v>
      </c>
      <c r="S120">
        <v>149500</v>
      </c>
      <c r="T120" t="s">
        <v>59</v>
      </c>
      <c r="U120">
        <v>2963014</v>
      </c>
      <c r="V120">
        <v>2444976</v>
      </c>
      <c r="W120">
        <v>2808928</v>
      </c>
      <c r="X120">
        <v>1833119</v>
      </c>
      <c r="Y120">
        <v>1995425</v>
      </c>
      <c r="Z120">
        <v>1796839</v>
      </c>
      <c r="AA120">
        <v>1817465</v>
      </c>
      <c r="AB120">
        <v>2169541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 t="s">
        <v>59</v>
      </c>
    </row>
    <row r="121" spans="2:38" x14ac:dyDescent="0.25">
      <c r="B121" t="s">
        <v>166</v>
      </c>
      <c r="C121">
        <v>54687610</v>
      </c>
      <c r="D121">
        <v>51429748</v>
      </c>
      <c r="E121">
        <v>60258735</v>
      </c>
      <c r="F121">
        <v>51810158</v>
      </c>
      <c r="G121">
        <v>38022028</v>
      </c>
      <c r="H121">
        <v>46344327</v>
      </c>
      <c r="I121">
        <v>55223769</v>
      </c>
      <c r="J121">
        <v>58008720</v>
      </c>
      <c r="K121">
        <v>59624097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6644855</v>
      </c>
      <c r="V121">
        <v>6287365</v>
      </c>
      <c r="W121">
        <v>6528445</v>
      </c>
      <c r="X121">
        <v>6519301</v>
      </c>
      <c r="Y121">
        <v>7243940</v>
      </c>
      <c r="Z121">
        <v>7307710</v>
      </c>
      <c r="AA121">
        <v>6519660</v>
      </c>
      <c r="AB121">
        <v>6547962</v>
      </c>
      <c r="AC121">
        <v>5998864</v>
      </c>
      <c r="AD121">
        <v>3836692</v>
      </c>
      <c r="AE121">
        <v>3750206</v>
      </c>
      <c r="AF121">
        <v>3811803</v>
      </c>
      <c r="AG121">
        <v>3290659</v>
      </c>
      <c r="AH121">
        <v>2903383</v>
      </c>
      <c r="AI121">
        <v>2993076</v>
      </c>
      <c r="AJ121">
        <v>2914065</v>
      </c>
      <c r="AK121">
        <v>3199531</v>
      </c>
      <c r="AL121">
        <v>3087301</v>
      </c>
    </row>
    <row r="122" spans="2:38" x14ac:dyDescent="0.25">
      <c r="B122" t="s">
        <v>167</v>
      </c>
      <c r="C122">
        <v>30193933</v>
      </c>
      <c r="D122">
        <v>31904757</v>
      </c>
      <c r="E122">
        <v>29061605</v>
      </c>
      <c r="F122">
        <v>24619814</v>
      </c>
      <c r="G122">
        <v>25952488</v>
      </c>
      <c r="H122">
        <v>25471733</v>
      </c>
      <c r="I122">
        <v>26420364</v>
      </c>
      <c r="J122">
        <v>25084450</v>
      </c>
      <c r="K122">
        <v>25154008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6181932</v>
      </c>
      <c r="V122">
        <v>4500482</v>
      </c>
      <c r="W122">
        <v>3299911</v>
      </c>
      <c r="X122">
        <v>2649690</v>
      </c>
      <c r="Y122">
        <v>2503083</v>
      </c>
      <c r="Z122">
        <v>2368436</v>
      </c>
      <c r="AA122">
        <v>2591454</v>
      </c>
      <c r="AB122">
        <v>2340633</v>
      </c>
      <c r="AC122">
        <v>2212548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</row>
    <row r="123" spans="2:38" x14ac:dyDescent="0.25">
      <c r="B123" t="s">
        <v>27</v>
      </c>
      <c r="C123">
        <v>44764860</v>
      </c>
      <c r="D123">
        <v>67134650</v>
      </c>
      <c r="E123">
        <v>78968443</v>
      </c>
      <c r="F123">
        <v>82112209</v>
      </c>
      <c r="G123">
        <v>88005556</v>
      </c>
      <c r="H123">
        <v>94833286</v>
      </c>
      <c r="I123">
        <v>121722366</v>
      </c>
      <c r="J123">
        <v>130415230</v>
      </c>
      <c r="K123">
        <v>144192626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24474785</v>
      </c>
      <c r="V123">
        <v>34686136</v>
      </c>
      <c r="W123">
        <v>41458909</v>
      </c>
      <c r="X123">
        <v>46155842</v>
      </c>
      <c r="Y123">
        <v>47384321</v>
      </c>
      <c r="Z123">
        <v>46134859</v>
      </c>
      <c r="AA123">
        <v>52659887</v>
      </c>
      <c r="AB123">
        <v>52921724</v>
      </c>
      <c r="AC123">
        <v>52266289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</row>
    <row r="124" spans="2:38" x14ac:dyDescent="0.25">
      <c r="B124" t="s">
        <v>66</v>
      </c>
      <c r="C124">
        <v>9358957</v>
      </c>
      <c r="D124">
        <v>12650163</v>
      </c>
      <c r="E124">
        <v>13009750</v>
      </c>
      <c r="F124">
        <v>8890848</v>
      </c>
      <c r="G124">
        <v>10525987</v>
      </c>
      <c r="H124">
        <v>11457069</v>
      </c>
      <c r="I124">
        <v>10436535</v>
      </c>
      <c r="J124">
        <v>11061911</v>
      </c>
      <c r="K124">
        <v>10606472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4231253</v>
      </c>
      <c r="V124">
        <v>4425499</v>
      </c>
      <c r="W124">
        <v>3611793</v>
      </c>
      <c r="X124">
        <v>3071011</v>
      </c>
      <c r="Y124">
        <v>5460251</v>
      </c>
      <c r="Z124">
        <v>6118743</v>
      </c>
      <c r="AA124">
        <v>6881377</v>
      </c>
      <c r="AB124">
        <v>6518816</v>
      </c>
      <c r="AC124">
        <v>6472277</v>
      </c>
      <c r="AD124">
        <v>240966</v>
      </c>
      <c r="AE124">
        <v>247005</v>
      </c>
      <c r="AF124">
        <v>943191</v>
      </c>
      <c r="AG124">
        <v>808161</v>
      </c>
      <c r="AH124">
        <v>842978</v>
      </c>
      <c r="AI124">
        <v>849511</v>
      </c>
      <c r="AJ124">
        <v>0</v>
      </c>
      <c r="AK124">
        <v>0</v>
      </c>
      <c r="AL124">
        <v>0</v>
      </c>
    </row>
    <row r="125" spans="2:38" x14ac:dyDescent="0.25">
      <c r="B125" t="s">
        <v>168</v>
      </c>
      <c r="C125">
        <v>15889343</v>
      </c>
      <c r="D125">
        <v>16198897</v>
      </c>
      <c r="E125">
        <v>15608332</v>
      </c>
      <c r="F125">
        <v>12109060</v>
      </c>
      <c r="G125">
        <v>18578251</v>
      </c>
      <c r="H125">
        <v>14682572</v>
      </c>
      <c r="I125">
        <v>15786017</v>
      </c>
      <c r="J125">
        <v>13505212</v>
      </c>
      <c r="K125">
        <v>11050314</v>
      </c>
      <c r="L125">
        <v>248134</v>
      </c>
      <c r="M125">
        <v>234205</v>
      </c>
      <c r="N125">
        <v>194611</v>
      </c>
      <c r="O125">
        <v>135127</v>
      </c>
      <c r="P125">
        <v>129281</v>
      </c>
      <c r="Q125">
        <v>0</v>
      </c>
      <c r="R125">
        <v>0</v>
      </c>
      <c r="S125">
        <v>0</v>
      </c>
      <c r="T125">
        <v>0</v>
      </c>
      <c r="U125">
        <v>6356613</v>
      </c>
      <c r="V125">
        <v>5699971</v>
      </c>
      <c r="W125">
        <v>4725096</v>
      </c>
      <c r="X125">
        <v>3938587</v>
      </c>
      <c r="Y125">
        <v>6372994</v>
      </c>
      <c r="Z125">
        <v>6185339</v>
      </c>
      <c r="AA125">
        <v>5844327</v>
      </c>
      <c r="AB125">
        <v>5037544</v>
      </c>
      <c r="AC125">
        <v>4622408</v>
      </c>
      <c r="AD125">
        <v>553193</v>
      </c>
      <c r="AE125">
        <v>565373</v>
      </c>
      <c r="AF125">
        <v>515787</v>
      </c>
      <c r="AG125">
        <v>397001</v>
      </c>
      <c r="AH125">
        <v>426065</v>
      </c>
      <c r="AI125">
        <v>443649</v>
      </c>
      <c r="AJ125">
        <v>0</v>
      </c>
      <c r="AK125">
        <v>0</v>
      </c>
      <c r="AL125">
        <v>0</v>
      </c>
    </row>
    <row r="126" spans="2:38" x14ac:dyDescent="0.25">
      <c r="B126" t="s">
        <v>169</v>
      </c>
      <c r="C126">
        <v>16687405</v>
      </c>
      <c r="D126">
        <v>17565181</v>
      </c>
      <c r="E126">
        <v>15335977</v>
      </c>
      <c r="F126">
        <v>10836531</v>
      </c>
      <c r="G126">
        <v>11632966</v>
      </c>
      <c r="H126">
        <v>12762396</v>
      </c>
      <c r="I126">
        <v>12269577</v>
      </c>
      <c r="J126">
        <v>12075517</v>
      </c>
      <c r="K126">
        <v>13078245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5859375</v>
      </c>
      <c r="V126">
        <v>6088808</v>
      </c>
      <c r="W126">
        <v>5410639</v>
      </c>
      <c r="X126">
        <v>4493431</v>
      </c>
      <c r="Y126">
        <v>3927730</v>
      </c>
      <c r="Z126">
        <v>4160950</v>
      </c>
      <c r="AA126">
        <v>3984007</v>
      </c>
      <c r="AB126">
        <v>2707903</v>
      </c>
      <c r="AC126">
        <v>2640615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</row>
    <row r="127" spans="2:38" x14ac:dyDescent="0.25">
      <c r="B127" t="s">
        <v>67</v>
      </c>
      <c r="C127">
        <v>4963693</v>
      </c>
      <c r="D127">
        <v>5539164</v>
      </c>
      <c r="E127">
        <v>9479232</v>
      </c>
      <c r="F127">
        <v>7643583</v>
      </c>
      <c r="G127">
        <v>6720176</v>
      </c>
      <c r="H127">
        <v>5961741</v>
      </c>
      <c r="I127">
        <v>5423793</v>
      </c>
      <c r="J127">
        <v>5565143</v>
      </c>
      <c r="K127">
        <v>10116753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1038244</v>
      </c>
      <c r="V127">
        <v>1013752</v>
      </c>
      <c r="W127">
        <v>1478846</v>
      </c>
      <c r="X127">
        <v>1210906</v>
      </c>
      <c r="Y127">
        <v>1264675</v>
      </c>
      <c r="Z127">
        <v>1272213</v>
      </c>
      <c r="AA127">
        <v>1294232</v>
      </c>
      <c r="AB127">
        <v>1182633</v>
      </c>
      <c r="AC127">
        <v>1058616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</row>
    <row r="128" spans="2:38" x14ac:dyDescent="0.25">
      <c r="B128" t="s">
        <v>170</v>
      </c>
      <c r="C128">
        <v>11449201</v>
      </c>
      <c r="D128">
        <v>10530253</v>
      </c>
      <c r="E128">
        <v>10404194</v>
      </c>
      <c r="F128">
        <v>7003562</v>
      </c>
      <c r="G128">
        <v>9090145</v>
      </c>
      <c r="H128">
        <v>9446572</v>
      </c>
      <c r="I128">
        <v>10623986</v>
      </c>
      <c r="J128">
        <v>10499668</v>
      </c>
      <c r="K128">
        <v>13179416</v>
      </c>
      <c r="L128">
        <v>324034</v>
      </c>
      <c r="M128">
        <v>304317</v>
      </c>
      <c r="N128">
        <v>253130</v>
      </c>
      <c r="O128">
        <v>177027</v>
      </c>
      <c r="P128">
        <v>169752</v>
      </c>
      <c r="Q128">
        <v>155687</v>
      </c>
      <c r="R128">
        <v>137415</v>
      </c>
      <c r="S128">
        <v>117208</v>
      </c>
      <c r="T128">
        <v>95529</v>
      </c>
      <c r="U128">
        <v>4040208</v>
      </c>
      <c r="V128">
        <v>4097833</v>
      </c>
      <c r="W128">
        <v>3493468</v>
      </c>
      <c r="X128">
        <v>2729776</v>
      </c>
      <c r="Y128">
        <v>2729517</v>
      </c>
      <c r="Z128">
        <v>2910059</v>
      </c>
      <c r="AA128">
        <v>3060176</v>
      </c>
      <c r="AB128">
        <v>118404</v>
      </c>
      <c r="AC128">
        <v>1340988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</row>
    <row r="129" spans="2:38" x14ac:dyDescent="0.25">
      <c r="B129" t="s">
        <v>171</v>
      </c>
      <c r="C129">
        <v>11463109</v>
      </c>
      <c r="D129">
        <v>16765435</v>
      </c>
      <c r="E129">
        <v>209765707</v>
      </c>
      <c r="F129">
        <v>202317157</v>
      </c>
      <c r="G129">
        <v>196138539</v>
      </c>
      <c r="H129">
        <v>194867591</v>
      </c>
      <c r="I129">
        <v>215548556</v>
      </c>
      <c r="J129">
        <v>216872263</v>
      </c>
      <c r="K129">
        <v>230970500</v>
      </c>
      <c r="L129">
        <v>0</v>
      </c>
      <c r="M129">
        <v>4994491</v>
      </c>
      <c r="N129">
        <v>100254929</v>
      </c>
      <c r="O129">
        <v>95026792</v>
      </c>
      <c r="P129">
        <v>94665323</v>
      </c>
      <c r="Q129">
        <v>90398147</v>
      </c>
      <c r="R129">
        <v>89809101</v>
      </c>
      <c r="S129">
        <v>82640162</v>
      </c>
      <c r="T129">
        <v>78393982</v>
      </c>
      <c r="U129">
        <v>2266230</v>
      </c>
      <c r="V129">
        <v>2802326</v>
      </c>
      <c r="W129">
        <v>39432935</v>
      </c>
      <c r="X129">
        <v>49206224</v>
      </c>
      <c r="Y129">
        <v>47781126</v>
      </c>
      <c r="Z129">
        <v>51482622</v>
      </c>
      <c r="AA129">
        <v>57550175</v>
      </c>
      <c r="AB129">
        <v>54472264</v>
      </c>
      <c r="AC129">
        <v>54973318</v>
      </c>
      <c r="AD129">
        <v>0</v>
      </c>
      <c r="AE129">
        <v>0</v>
      </c>
      <c r="AF129">
        <v>20386762</v>
      </c>
      <c r="AG129">
        <v>3253117</v>
      </c>
      <c r="AH129">
        <v>4679091</v>
      </c>
      <c r="AI129">
        <v>4964541</v>
      </c>
      <c r="AJ129">
        <v>5487362</v>
      </c>
      <c r="AK129">
        <v>5263471</v>
      </c>
      <c r="AL129">
        <v>5238658</v>
      </c>
    </row>
    <row r="130" spans="2:38" x14ac:dyDescent="0.25">
      <c r="B130" t="s">
        <v>30</v>
      </c>
      <c r="C130">
        <v>38125082</v>
      </c>
      <c r="D130">
        <v>59990666</v>
      </c>
      <c r="E130">
        <v>60024509</v>
      </c>
      <c r="F130">
        <v>119143308</v>
      </c>
      <c r="G130">
        <v>126062529</v>
      </c>
      <c r="H130">
        <v>126980896</v>
      </c>
      <c r="I130">
        <v>139200382</v>
      </c>
      <c r="J130">
        <v>137839987</v>
      </c>
      <c r="K130">
        <v>139877105</v>
      </c>
      <c r="L130">
        <v>0</v>
      </c>
      <c r="M130">
        <v>-3554837</v>
      </c>
      <c r="N130">
        <v>-2568046</v>
      </c>
      <c r="O130">
        <v>13238262</v>
      </c>
      <c r="P130">
        <v>13803845</v>
      </c>
      <c r="Q130">
        <v>12466666</v>
      </c>
      <c r="R130">
        <v>14508653</v>
      </c>
      <c r="S130">
        <v>13865207</v>
      </c>
      <c r="T130">
        <v>13143593</v>
      </c>
      <c r="U130">
        <v>10782159</v>
      </c>
      <c r="V130">
        <v>24543738</v>
      </c>
      <c r="W130">
        <v>20577032</v>
      </c>
      <c r="X130">
        <v>52347594</v>
      </c>
      <c r="Y130">
        <v>54764583</v>
      </c>
      <c r="Z130">
        <v>54567710</v>
      </c>
      <c r="AA130">
        <v>54617157</v>
      </c>
      <c r="AB130">
        <v>53670419</v>
      </c>
      <c r="AC130">
        <v>56319106</v>
      </c>
      <c r="AD130">
        <v>8980997</v>
      </c>
      <c r="AE130">
        <v>9178729</v>
      </c>
      <c r="AF130">
        <v>8373709</v>
      </c>
      <c r="AG130">
        <v>6445246</v>
      </c>
      <c r="AH130">
        <v>6917099</v>
      </c>
      <c r="AI130">
        <v>7202572</v>
      </c>
      <c r="AJ130">
        <v>7352310</v>
      </c>
      <c r="AK130">
        <v>7358977</v>
      </c>
      <c r="AL130">
        <v>7347372</v>
      </c>
    </row>
    <row r="131" spans="2:38" x14ac:dyDescent="0.25">
      <c r="B131" t="s">
        <v>172</v>
      </c>
      <c r="C131">
        <v>13887115</v>
      </c>
      <c r="D131">
        <v>42706797</v>
      </c>
      <c r="E131">
        <v>36768105</v>
      </c>
      <c r="F131">
        <v>21707202</v>
      </c>
      <c r="G131">
        <v>24802665</v>
      </c>
      <c r="H131">
        <v>26265742</v>
      </c>
      <c r="I131">
        <v>27024477</v>
      </c>
      <c r="J131">
        <v>25847341</v>
      </c>
      <c r="K131">
        <v>36271068</v>
      </c>
      <c r="L131">
        <v>0</v>
      </c>
      <c r="M131">
        <v>32346</v>
      </c>
      <c r="N131">
        <v>21379</v>
      </c>
      <c r="O131">
        <v>12931</v>
      </c>
      <c r="P131">
        <v>7868</v>
      </c>
      <c r="Q131">
        <v>2265</v>
      </c>
      <c r="R131">
        <v>0</v>
      </c>
      <c r="S131">
        <v>0</v>
      </c>
      <c r="T131">
        <v>0</v>
      </c>
      <c r="U131">
        <v>87494</v>
      </c>
      <c r="V131">
        <v>141145</v>
      </c>
      <c r="W131">
        <v>184865</v>
      </c>
      <c r="X131">
        <v>137926</v>
      </c>
      <c r="Y131">
        <v>104529</v>
      </c>
      <c r="Z131">
        <v>81553</v>
      </c>
      <c r="AA131">
        <v>35959</v>
      </c>
      <c r="AB131">
        <v>48419</v>
      </c>
      <c r="AC131">
        <v>146055</v>
      </c>
      <c r="AD131">
        <v>239532</v>
      </c>
      <c r="AE131">
        <v>358745</v>
      </c>
      <c r="AF131">
        <v>306852</v>
      </c>
      <c r="AG131">
        <v>262922</v>
      </c>
      <c r="AH131">
        <v>274249</v>
      </c>
      <c r="AI131">
        <v>276374</v>
      </c>
      <c r="AJ131">
        <v>292468</v>
      </c>
      <c r="AK131">
        <v>288151</v>
      </c>
      <c r="AL131">
        <v>294524</v>
      </c>
    </row>
    <row r="132" spans="2:38" x14ac:dyDescent="0.25">
      <c r="B132" t="s">
        <v>173</v>
      </c>
      <c r="C132">
        <v>2454454</v>
      </c>
      <c r="D132">
        <v>5294547</v>
      </c>
      <c r="E132">
        <v>7182896</v>
      </c>
      <c r="F132">
        <v>22514532</v>
      </c>
      <c r="G132">
        <v>47405717</v>
      </c>
      <c r="H132">
        <v>59865188</v>
      </c>
      <c r="I132">
        <v>64648787</v>
      </c>
      <c r="J132">
        <v>77475566</v>
      </c>
      <c r="K132">
        <v>129637593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591860</v>
      </c>
      <c r="V132">
        <v>658136</v>
      </c>
      <c r="W132">
        <v>611815</v>
      </c>
      <c r="X132">
        <v>14915021</v>
      </c>
      <c r="Y132">
        <v>18553751</v>
      </c>
      <c r="Z132">
        <v>15457791</v>
      </c>
      <c r="AA132">
        <v>11132451</v>
      </c>
      <c r="AB132">
        <v>17533333</v>
      </c>
      <c r="AC132">
        <v>41054770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</row>
    <row r="133" spans="2:38" x14ac:dyDescent="0.25">
      <c r="B133" t="s">
        <v>174</v>
      </c>
      <c r="C133">
        <v>10002725</v>
      </c>
      <c r="D133">
        <v>10515335</v>
      </c>
      <c r="E133">
        <v>9608059</v>
      </c>
      <c r="F133">
        <v>6749020</v>
      </c>
      <c r="G133">
        <v>7210985</v>
      </c>
      <c r="H133">
        <v>7677828</v>
      </c>
      <c r="I133">
        <v>8743190</v>
      </c>
      <c r="J133">
        <v>10134889</v>
      </c>
      <c r="K133">
        <v>9783361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4298559</v>
      </c>
      <c r="V133">
        <v>4099325</v>
      </c>
      <c r="W133">
        <v>3973871</v>
      </c>
      <c r="X133">
        <v>2962320</v>
      </c>
      <c r="Y133">
        <v>2864280</v>
      </c>
      <c r="Z133">
        <v>2800025</v>
      </c>
      <c r="AA133">
        <v>3400727</v>
      </c>
      <c r="AB133">
        <v>3125143</v>
      </c>
      <c r="AC133">
        <v>2707052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</row>
    <row r="134" spans="2:38" x14ac:dyDescent="0.25">
      <c r="B134" t="s">
        <v>175</v>
      </c>
      <c r="C134">
        <v>6192150</v>
      </c>
      <c r="D134">
        <v>7906513</v>
      </c>
      <c r="E134">
        <v>7613160</v>
      </c>
      <c r="F134">
        <v>9780867</v>
      </c>
      <c r="G134">
        <v>10317916</v>
      </c>
      <c r="H134">
        <v>11222604</v>
      </c>
      <c r="I134">
        <v>14155907</v>
      </c>
      <c r="J134">
        <v>15257808</v>
      </c>
      <c r="K134">
        <v>17267051</v>
      </c>
      <c r="L134">
        <v>154078</v>
      </c>
      <c r="M134">
        <v>99277</v>
      </c>
      <c r="N134">
        <v>65690</v>
      </c>
      <c r="O134">
        <v>39812</v>
      </c>
      <c r="P134">
        <v>24344</v>
      </c>
      <c r="Q134">
        <v>6796</v>
      </c>
      <c r="R134">
        <v>0</v>
      </c>
      <c r="S134">
        <v>0</v>
      </c>
      <c r="T134">
        <v>105015</v>
      </c>
      <c r="U134">
        <v>993249</v>
      </c>
      <c r="V134">
        <v>959745</v>
      </c>
      <c r="W134">
        <v>930320</v>
      </c>
      <c r="X134">
        <v>744823</v>
      </c>
      <c r="Y134">
        <v>676835</v>
      </c>
      <c r="Z134">
        <v>643363</v>
      </c>
      <c r="AA134">
        <v>1090760</v>
      </c>
      <c r="AB134">
        <v>1204564</v>
      </c>
      <c r="AC134">
        <v>1278281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</row>
    <row r="135" spans="2:38" x14ac:dyDescent="0.25">
      <c r="B135" t="s">
        <v>176</v>
      </c>
      <c r="C135">
        <v>220230733</v>
      </c>
      <c r="D135">
        <v>224739371</v>
      </c>
      <c r="E135">
        <v>217708265</v>
      </c>
      <c r="F135">
        <v>148611482</v>
      </c>
      <c r="G135">
        <v>155722978</v>
      </c>
      <c r="H135">
        <v>186642966</v>
      </c>
      <c r="I135">
        <v>181975935</v>
      </c>
      <c r="J135">
        <v>176074853</v>
      </c>
      <c r="K135">
        <v>197878715</v>
      </c>
      <c r="L135">
        <v>5277959</v>
      </c>
      <c r="M135">
        <v>5961027</v>
      </c>
      <c r="N135">
        <v>5221830</v>
      </c>
      <c r="O135">
        <v>3784605</v>
      </c>
      <c r="P135">
        <v>3941386</v>
      </c>
      <c r="Q135">
        <v>4094685</v>
      </c>
      <c r="R135">
        <v>4179811</v>
      </c>
      <c r="S135">
        <v>4183602</v>
      </c>
      <c r="T135">
        <v>4177004</v>
      </c>
      <c r="U135">
        <v>52798568</v>
      </c>
      <c r="V135">
        <v>59274627</v>
      </c>
      <c r="W135">
        <v>53869091</v>
      </c>
      <c r="X135">
        <v>38210580</v>
      </c>
      <c r="Y135">
        <v>38439195</v>
      </c>
      <c r="Z135">
        <v>32841764</v>
      </c>
      <c r="AA135">
        <v>33616533</v>
      </c>
      <c r="AB135">
        <v>31599468</v>
      </c>
      <c r="AC135">
        <v>31764578</v>
      </c>
      <c r="AD135">
        <v>12851889</v>
      </c>
      <c r="AE135">
        <v>12532179</v>
      </c>
      <c r="AF135">
        <v>6322810</v>
      </c>
      <c r="AG135">
        <v>3129920</v>
      </c>
      <c r="AH135">
        <v>5014981</v>
      </c>
      <c r="AI135">
        <v>3791505</v>
      </c>
      <c r="AJ135">
        <v>5065243</v>
      </c>
      <c r="AK135">
        <v>5727635</v>
      </c>
      <c r="AL135">
        <v>4396721</v>
      </c>
    </row>
    <row r="136" spans="2:38" x14ac:dyDescent="0.25">
      <c r="B136" t="s">
        <v>177</v>
      </c>
      <c r="C136">
        <v>7286386</v>
      </c>
      <c r="D136">
        <v>12059295</v>
      </c>
      <c r="E136">
        <v>11909366</v>
      </c>
      <c r="F136">
        <v>8421872</v>
      </c>
      <c r="G136">
        <v>8144707</v>
      </c>
      <c r="H136">
        <v>9090716</v>
      </c>
      <c r="I136">
        <v>9714656</v>
      </c>
      <c r="J136">
        <v>8818095</v>
      </c>
      <c r="K136">
        <v>10120101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1812839</v>
      </c>
      <c r="V136">
        <v>4048605</v>
      </c>
      <c r="W136">
        <v>3620033</v>
      </c>
      <c r="X136">
        <v>2687876</v>
      </c>
      <c r="Y136">
        <v>2888027</v>
      </c>
      <c r="Z136">
        <v>2977953</v>
      </c>
      <c r="AA136">
        <v>2981312</v>
      </c>
      <c r="AB136">
        <v>2790264</v>
      </c>
      <c r="AC136">
        <v>2710635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</row>
    <row r="137" spans="2:38" x14ac:dyDescent="0.25">
      <c r="B137" t="s">
        <v>39</v>
      </c>
      <c r="C137">
        <v>21942273</v>
      </c>
      <c r="D137">
        <v>24616652</v>
      </c>
      <c r="E137">
        <v>21836761</v>
      </c>
      <c r="F137">
        <v>19394784</v>
      </c>
      <c r="G137">
        <v>15841246</v>
      </c>
      <c r="H137">
        <v>17875973</v>
      </c>
      <c r="I137">
        <v>21635404</v>
      </c>
      <c r="J137">
        <v>25831989</v>
      </c>
      <c r="K137">
        <v>29873628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3202843</v>
      </c>
      <c r="V137">
        <v>3039038</v>
      </c>
      <c r="W137">
        <v>2195749</v>
      </c>
      <c r="X137">
        <v>1594771</v>
      </c>
      <c r="Y137">
        <v>1437559</v>
      </c>
      <c r="Z137">
        <v>1650316</v>
      </c>
      <c r="AA137">
        <v>2078437</v>
      </c>
      <c r="AB137">
        <v>2809468</v>
      </c>
      <c r="AC137">
        <v>3634470</v>
      </c>
      <c r="AD137">
        <v>1351132</v>
      </c>
      <c r="AE137">
        <v>1384990</v>
      </c>
      <c r="AF137">
        <v>1184648</v>
      </c>
      <c r="AG137">
        <v>1015050</v>
      </c>
      <c r="AH137">
        <v>1058781</v>
      </c>
      <c r="AI137">
        <v>1066986</v>
      </c>
      <c r="AJ137">
        <v>1129116</v>
      </c>
      <c r="AK137">
        <v>1112450</v>
      </c>
      <c r="AL137">
        <v>1137054</v>
      </c>
    </row>
    <row r="138" spans="2:38" x14ac:dyDescent="0.25">
      <c r="B138" t="s">
        <v>0</v>
      </c>
      <c r="C138">
        <v>2782605522</v>
      </c>
      <c r="D138">
        <v>3427590543</v>
      </c>
      <c r="E138">
        <v>3296952237</v>
      </c>
      <c r="F138">
        <v>2608371229</v>
      </c>
      <c r="G138">
        <v>2827657946</v>
      </c>
      <c r="H138">
        <v>2966832428</v>
      </c>
      <c r="I138">
        <v>3209182149</v>
      </c>
      <c r="J138">
        <v>3347479321</v>
      </c>
      <c r="K138">
        <v>3584366477</v>
      </c>
      <c r="L138">
        <v>25981105</v>
      </c>
      <c r="M138">
        <v>36100314</v>
      </c>
      <c r="N138">
        <v>32934139</v>
      </c>
      <c r="O138">
        <v>25349417</v>
      </c>
      <c r="P138">
        <v>27205233</v>
      </c>
      <c r="Q138">
        <v>28328011</v>
      </c>
      <c r="R138">
        <v>28916933</v>
      </c>
      <c r="S138">
        <v>28943156</v>
      </c>
      <c r="T138">
        <v>21255196</v>
      </c>
      <c r="U138">
        <v>403290970</v>
      </c>
      <c r="V138">
        <v>385616989</v>
      </c>
      <c r="W138">
        <v>339139973</v>
      </c>
      <c r="X138">
        <v>251084930</v>
      </c>
      <c r="Y138">
        <v>251479777</v>
      </c>
      <c r="Z138">
        <v>261975576</v>
      </c>
      <c r="AA138">
        <v>276383748</v>
      </c>
      <c r="AB138">
        <v>295291952</v>
      </c>
      <c r="AC138">
        <v>242643591</v>
      </c>
      <c r="AD138">
        <v>264919693</v>
      </c>
      <c r="AE138">
        <v>270752354</v>
      </c>
      <c r="AF138">
        <v>247006039</v>
      </c>
      <c r="AG138">
        <v>190120629</v>
      </c>
      <c r="AH138">
        <v>209435326</v>
      </c>
      <c r="AI138">
        <v>224282933</v>
      </c>
      <c r="AJ138">
        <v>237429532</v>
      </c>
      <c r="AK138">
        <v>217073671</v>
      </c>
      <c r="AL138">
        <v>216731357</v>
      </c>
    </row>
    <row r="139" spans="2:38" x14ac:dyDescent="0.25">
      <c r="B139" t="s">
        <v>178</v>
      </c>
      <c r="C139">
        <v>49276483</v>
      </c>
      <c r="D139">
        <v>58397479</v>
      </c>
      <c r="E139">
        <v>53962994</v>
      </c>
      <c r="F139">
        <v>43200854</v>
      </c>
      <c r="G139">
        <v>42510987</v>
      </c>
      <c r="H139">
        <v>45838702</v>
      </c>
      <c r="I139">
        <v>61413831</v>
      </c>
      <c r="J139">
        <v>80520578</v>
      </c>
      <c r="K139">
        <v>84306707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6398542</v>
      </c>
      <c r="V139">
        <v>1906455</v>
      </c>
      <c r="W139">
        <v>1748776</v>
      </c>
      <c r="X139">
        <v>4090474</v>
      </c>
      <c r="Y139">
        <v>4542824</v>
      </c>
      <c r="Z139">
        <v>4933990</v>
      </c>
      <c r="AA139">
        <v>16542398</v>
      </c>
      <c r="AB139">
        <v>28379841</v>
      </c>
      <c r="AC139">
        <v>25476383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</row>
    <row r="140" spans="2:38" x14ac:dyDescent="0.25">
      <c r="B140" t="s">
        <v>58</v>
      </c>
      <c r="C140">
        <v>13037260</v>
      </c>
      <c r="D140">
        <v>12129407</v>
      </c>
      <c r="E140">
        <v>11947471</v>
      </c>
      <c r="F140">
        <v>7733667</v>
      </c>
      <c r="G140">
        <v>8676446</v>
      </c>
      <c r="H140">
        <v>11046754</v>
      </c>
      <c r="I140">
        <v>10388588</v>
      </c>
      <c r="J140">
        <v>7915116</v>
      </c>
      <c r="K140">
        <v>8530737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4259150</v>
      </c>
      <c r="V140">
        <v>3453398</v>
      </c>
      <c r="W140">
        <v>2685085</v>
      </c>
      <c r="X140">
        <v>2061473</v>
      </c>
      <c r="Y140">
        <v>1962824</v>
      </c>
      <c r="Z140">
        <v>2144501</v>
      </c>
      <c r="AA140">
        <v>1418364</v>
      </c>
      <c r="AB140">
        <v>1350282</v>
      </c>
      <c r="AC140">
        <v>1240683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</row>
    <row r="141" spans="2:38" x14ac:dyDescent="0.25">
      <c r="B141" t="s">
        <v>179</v>
      </c>
      <c r="C141">
        <v>1193793053</v>
      </c>
      <c r="D141">
        <v>1188500952</v>
      </c>
      <c r="E141">
        <v>1233299997</v>
      </c>
      <c r="F141">
        <v>1034024046</v>
      </c>
      <c r="G141">
        <v>1084285246</v>
      </c>
      <c r="H141">
        <v>1095255334</v>
      </c>
      <c r="I141">
        <v>1134666586</v>
      </c>
      <c r="J141">
        <v>1015290673</v>
      </c>
      <c r="K141">
        <v>1067977046</v>
      </c>
      <c r="L141">
        <v>0</v>
      </c>
      <c r="M141">
        <v>0</v>
      </c>
      <c r="N141">
        <v>536166487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65126332</v>
      </c>
      <c r="V141">
        <v>65836961</v>
      </c>
      <c r="W141">
        <v>65724144</v>
      </c>
      <c r="X141">
        <v>56068637</v>
      </c>
      <c r="Y141">
        <v>57804989</v>
      </c>
      <c r="Z141">
        <v>59659221</v>
      </c>
      <c r="AA141">
        <v>60531689</v>
      </c>
      <c r="AB141">
        <v>59254390</v>
      </c>
      <c r="AC141">
        <v>62117135</v>
      </c>
      <c r="AD141">
        <v>586415677</v>
      </c>
      <c r="AE141">
        <v>590275188</v>
      </c>
      <c r="AF141">
        <v>0</v>
      </c>
      <c r="AG141">
        <v>446155385</v>
      </c>
      <c r="AH141">
        <v>461976550</v>
      </c>
      <c r="AI141">
        <v>463995663</v>
      </c>
      <c r="AJ141">
        <v>479085176</v>
      </c>
      <c r="AK141">
        <v>465684688</v>
      </c>
      <c r="AL141">
        <v>486881578</v>
      </c>
    </row>
    <row r="142" spans="2:38" x14ac:dyDescent="0.25">
      <c r="B142" t="s">
        <v>180</v>
      </c>
      <c r="C142">
        <v>9710803</v>
      </c>
      <c r="D142">
        <v>13304905</v>
      </c>
      <c r="E142">
        <v>15936313</v>
      </c>
      <c r="F142">
        <v>7876127</v>
      </c>
      <c r="G142">
        <v>7626459</v>
      </c>
      <c r="H142">
        <v>9578848</v>
      </c>
      <c r="I142">
        <v>13604103</v>
      </c>
      <c r="J142">
        <v>14782538</v>
      </c>
      <c r="K142">
        <v>15732428</v>
      </c>
      <c r="L142">
        <v>1154554</v>
      </c>
      <c r="M142">
        <v>2163035</v>
      </c>
      <c r="N142">
        <v>1899837</v>
      </c>
      <c r="O142">
        <v>855805</v>
      </c>
      <c r="P142">
        <v>951059</v>
      </c>
      <c r="Q142">
        <v>845158</v>
      </c>
      <c r="R142">
        <v>505449</v>
      </c>
      <c r="S142">
        <v>2771128</v>
      </c>
      <c r="T142">
        <v>2178061</v>
      </c>
      <c r="U142">
        <v>86117</v>
      </c>
      <c r="V142">
        <v>217795</v>
      </c>
      <c r="W142">
        <v>137452</v>
      </c>
      <c r="X142">
        <v>131985</v>
      </c>
      <c r="Y142">
        <v>103425</v>
      </c>
      <c r="Z142">
        <v>104182</v>
      </c>
      <c r="AA142">
        <v>130246</v>
      </c>
      <c r="AB142">
        <v>151892</v>
      </c>
      <c r="AC142">
        <v>142099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38237</v>
      </c>
      <c r="AK142">
        <v>38272</v>
      </c>
      <c r="AL142">
        <v>0</v>
      </c>
    </row>
    <row r="143" spans="2:38" x14ac:dyDescent="0.25">
      <c r="B143" t="s">
        <v>181</v>
      </c>
      <c r="C143">
        <v>100339766</v>
      </c>
      <c r="D143">
        <v>103890135</v>
      </c>
      <c r="E143">
        <v>116946372</v>
      </c>
      <c r="F143">
        <v>104526189</v>
      </c>
      <c r="G143">
        <v>88221595</v>
      </c>
      <c r="H143">
        <v>98443178</v>
      </c>
      <c r="I143">
        <v>103346522</v>
      </c>
      <c r="J143">
        <v>124627005</v>
      </c>
      <c r="K143">
        <v>116277252</v>
      </c>
      <c r="L143">
        <v>0</v>
      </c>
      <c r="M143">
        <v>0</v>
      </c>
      <c r="N143">
        <v>0</v>
      </c>
      <c r="O143">
        <v>9745326</v>
      </c>
      <c r="P143">
        <v>8774267</v>
      </c>
      <c r="Q143">
        <v>9072372</v>
      </c>
      <c r="R143">
        <v>9457819</v>
      </c>
      <c r="S143">
        <v>10125163</v>
      </c>
      <c r="T143">
        <v>9269240</v>
      </c>
      <c r="U143">
        <v>31709755</v>
      </c>
      <c r="V143">
        <v>40924425</v>
      </c>
      <c r="W143">
        <v>50115255</v>
      </c>
      <c r="X143">
        <v>40062985</v>
      </c>
      <c r="Y143">
        <v>35122273</v>
      </c>
      <c r="Z143">
        <v>35671080</v>
      </c>
      <c r="AA143">
        <v>39536071</v>
      </c>
      <c r="AB143">
        <v>43768204</v>
      </c>
      <c r="AC143">
        <v>38746217</v>
      </c>
      <c r="AD143">
        <v>24989475</v>
      </c>
      <c r="AE143">
        <v>24870762</v>
      </c>
      <c r="AF143">
        <v>25024557</v>
      </c>
      <c r="AG143">
        <v>11921417</v>
      </c>
      <c r="AH143">
        <v>10733524</v>
      </c>
      <c r="AI143">
        <v>11098196</v>
      </c>
      <c r="AJ143">
        <v>10747313</v>
      </c>
      <c r="AK143">
        <v>11710188</v>
      </c>
      <c r="AL143">
        <v>11076531</v>
      </c>
    </row>
    <row r="144" spans="2:38" x14ac:dyDescent="0.25">
      <c r="B144" t="s">
        <v>24</v>
      </c>
      <c r="C144">
        <v>67470552</v>
      </c>
      <c r="D144">
        <v>185224025</v>
      </c>
      <c r="E144">
        <v>162694182</v>
      </c>
      <c r="F144">
        <v>112141485</v>
      </c>
      <c r="G144">
        <v>84132592</v>
      </c>
      <c r="H144">
        <v>84041540</v>
      </c>
      <c r="I144">
        <v>92138054</v>
      </c>
      <c r="J144">
        <v>102588683</v>
      </c>
      <c r="K144">
        <v>106420803</v>
      </c>
      <c r="L144">
        <v>0</v>
      </c>
      <c r="M144">
        <v>0</v>
      </c>
      <c r="N144">
        <v>0</v>
      </c>
      <c r="O144">
        <v>642219</v>
      </c>
      <c r="P144">
        <v>628300</v>
      </c>
      <c r="Q144">
        <v>690935</v>
      </c>
      <c r="R144">
        <v>782710</v>
      </c>
      <c r="S144">
        <v>1012070</v>
      </c>
      <c r="T144">
        <v>697683</v>
      </c>
      <c r="U144">
        <v>18669148</v>
      </c>
      <c r="V144">
        <v>63766877</v>
      </c>
      <c r="W144">
        <v>49386745</v>
      </c>
      <c r="X144">
        <v>37338112</v>
      </c>
      <c r="Y144">
        <v>32037666</v>
      </c>
      <c r="Z144">
        <v>30349058</v>
      </c>
      <c r="AA144">
        <v>32516634</v>
      </c>
      <c r="AB144">
        <v>34632390</v>
      </c>
      <c r="AC144">
        <v>33014409</v>
      </c>
      <c r="AD144">
        <v>1434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144"/>
  <sheetViews>
    <sheetView topLeftCell="R1" workbookViewId="0">
      <selection activeCell="B15" sqref="B15"/>
    </sheetView>
  </sheetViews>
  <sheetFormatPr baseColWidth="10" defaultRowHeight="15" x14ac:dyDescent="0.25"/>
  <cols>
    <col min="2" max="2" width="30.7109375" customWidth="1"/>
  </cols>
  <sheetData>
    <row r="1" spans="2:74" x14ac:dyDescent="0.25">
      <c r="C1" s="1" t="s">
        <v>74</v>
      </c>
      <c r="D1" s="1"/>
      <c r="E1" s="1"/>
      <c r="F1" s="1"/>
      <c r="G1" s="1"/>
      <c r="H1" s="1"/>
      <c r="I1" s="1"/>
      <c r="J1" s="1"/>
      <c r="K1" s="1"/>
      <c r="L1" s="2" t="s">
        <v>75</v>
      </c>
      <c r="M1" s="2"/>
      <c r="N1" s="2"/>
      <c r="O1" s="2"/>
      <c r="P1" s="2"/>
      <c r="Q1" s="2"/>
      <c r="R1" s="2"/>
      <c r="S1" s="2"/>
      <c r="T1" s="2"/>
      <c r="U1" s="1" t="s">
        <v>77</v>
      </c>
      <c r="V1" s="1"/>
      <c r="W1" s="1"/>
      <c r="X1" s="1"/>
      <c r="Y1" s="1"/>
      <c r="Z1" s="1"/>
      <c r="AA1" s="1"/>
      <c r="AB1" s="1"/>
      <c r="AC1" s="1"/>
      <c r="AD1" s="2" t="s">
        <v>76</v>
      </c>
      <c r="AE1" s="2"/>
      <c r="AF1" s="2"/>
      <c r="AG1" s="2"/>
      <c r="AH1" s="2"/>
      <c r="AI1" s="2"/>
      <c r="AJ1" s="2"/>
      <c r="AK1" s="2"/>
      <c r="AL1" s="2"/>
      <c r="AM1" s="1" t="s">
        <v>78</v>
      </c>
      <c r="AN1" s="1"/>
      <c r="AO1" s="1"/>
      <c r="AP1" s="1"/>
      <c r="AQ1" s="1"/>
      <c r="AR1" s="1"/>
      <c r="AS1" s="1"/>
      <c r="AT1" s="1"/>
      <c r="AU1" s="1"/>
      <c r="AV1" s="2" t="s">
        <v>79</v>
      </c>
      <c r="AW1" s="2"/>
      <c r="AX1" s="2"/>
      <c r="AY1" s="2"/>
      <c r="AZ1" s="2"/>
      <c r="BA1" s="2"/>
      <c r="BB1" s="2"/>
      <c r="BC1" s="2"/>
      <c r="BD1" s="2"/>
      <c r="BE1" s="1" t="s">
        <v>80</v>
      </c>
      <c r="BF1" s="1"/>
      <c r="BG1" s="1"/>
      <c r="BH1" s="1"/>
      <c r="BI1" s="1"/>
      <c r="BJ1" s="1"/>
      <c r="BK1" s="1"/>
      <c r="BL1" s="1"/>
      <c r="BM1" s="1"/>
      <c r="BN1" s="2" t="s">
        <v>81</v>
      </c>
      <c r="BO1" s="2"/>
      <c r="BP1" s="2"/>
      <c r="BQ1" s="2"/>
      <c r="BR1" s="2"/>
      <c r="BS1" s="2"/>
      <c r="BT1" s="2"/>
      <c r="BU1" s="2"/>
      <c r="BV1" s="2"/>
    </row>
    <row r="2" spans="2:74" x14ac:dyDescent="0.25">
      <c r="C2" s="1">
        <v>2005</v>
      </c>
      <c r="D2" s="1">
        <v>2006</v>
      </c>
      <c r="E2" s="1">
        <v>2007</v>
      </c>
      <c r="F2" s="1">
        <v>2008</v>
      </c>
      <c r="G2" s="1">
        <v>2009</v>
      </c>
      <c r="H2" s="1">
        <v>2010</v>
      </c>
      <c r="I2" s="1">
        <v>2011</v>
      </c>
      <c r="J2" s="1">
        <v>2012</v>
      </c>
      <c r="K2" s="1">
        <v>2013</v>
      </c>
      <c r="L2" s="2">
        <v>2005</v>
      </c>
      <c r="M2" s="2">
        <v>2006</v>
      </c>
      <c r="N2" s="2">
        <v>2007</v>
      </c>
      <c r="O2" s="2">
        <v>2008</v>
      </c>
      <c r="P2" s="2">
        <v>2009</v>
      </c>
      <c r="Q2" s="2">
        <v>2010</v>
      </c>
      <c r="R2" s="2">
        <v>2011</v>
      </c>
      <c r="S2" s="2">
        <v>2012</v>
      </c>
      <c r="T2" s="2">
        <v>2013</v>
      </c>
      <c r="U2" s="1">
        <v>2005</v>
      </c>
      <c r="V2" s="1">
        <v>2006</v>
      </c>
      <c r="W2" s="1">
        <v>2007</v>
      </c>
      <c r="X2" s="1">
        <v>2008</v>
      </c>
      <c r="Y2" s="1">
        <v>2009</v>
      </c>
      <c r="Z2" s="1">
        <v>2010</v>
      </c>
      <c r="AA2" s="1">
        <v>2011</v>
      </c>
      <c r="AB2" s="1">
        <v>2012</v>
      </c>
      <c r="AC2" s="1">
        <v>2013</v>
      </c>
      <c r="AD2" s="2">
        <v>2005</v>
      </c>
      <c r="AE2" s="2">
        <v>2006</v>
      </c>
      <c r="AF2" s="2">
        <v>2007</v>
      </c>
      <c r="AG2" s="2">
        <v>2008</v>
      </c>
      <c r="AH2" s="2">
        <v>2009</v>
      </c>
      <c r="AI2" s="2">
        <v>2010</v>
      </c>
      <c r="AJ2" s="2">
        <v>2011</v>
      </c>
      <c r="AK2" s="2">
        <v>2012</v>
      </c>
      <c r="AL2" s="2">
        <v>2013</v>
      </c>
      <c r="AM2" s="1">
        <v>2005</v>
      </c>
      <c r="AN2" s="1">
        <v>2006</v>
      </c>
      <c r="AO2" s="1">
        <v>2007</v>
      </c>
      <c r="AP2" s="1">
        <v>2008</v>
      </c>
      <c r="AQ2" s="1">
        <v>2009</v>
      </c>
      <c r="AR2" s="1">
        <v>2010</v>
      </c>
      <c r="AS2" s="1">
        <v>2011</v>
      </c>
      <c r="AT2" s="1">
        <v>2012</v>
      </c>
      <c r="AU2" s="1">
        <v>2013</v>
      </c>
      <c r="AV2" s="2">
        <v>2005</v>
      </c>
      <c r="AW2" s="2">
        <v>2006</v>
      </c>
      <c r="AX2" s="2">
        <v>2007</v>
      </c>
      <c r="AY2" s="2">
        <v>2008</v>
      </c>
      <c r="AZ2" s="2">
        <v>2009</v>
      </c>
      <c r="BA2" s="2">
        <v>2010</v>
      </c>
      <c r="BB2" s="2">
        <v>2011</v>
      </c>
      <c r="BC2" s="2">
        <v>2012</v>
      </c>
      <c r="BD2" s="2">
        <v>2013</v>
      </c>
      <c r="BE2" s="1">
        <v>2005</v>
      </c>
      <c r="BF2" s="1">
        <v>2006</v>
      </c>
      <c r="BG2" s="1">
        <v>2007</v>
      </c>
      <c r="BH2" s="1">
        <v>2008</v>
      </c>
      <c r="BI2" s="1">
        <v>2009</v>
      </c>
      <c r="BJ2" s="1">
        <v>2010</v>
      </c>
      <c r="BK2" s="1">
        <v>2011</v>
      </c>
      <c r="BL2" s="1">
        <v>2012</v>
      </c>
      <c r="BM2" s="1">
        <v>2013</v>
      </c>
      <c r="BN2" s="2">
        <v>2005</v>
      </c>
      <c r="BO2" s="2">
        <v>2006</v>
      </c>
      <c r="BP2" s="2">
        <v>2007</v>
      </c>
      <c r="BQ2" s="2">
        <v>2008</v>
      </c>
      <c r="BR2" s="2">
        <v>2009</v>
      </c>
      <c r="BS2" s="2">
        <v>2010</v>
      </c>
      <c r="BT2" s="2">
        <v>2011</v>
      </c>
      <c r="BU2" s="2">
        <v>2012</v>
      </c>
      <c r="BV2" s="2">
        <v>2013</v>
      </c>
    </row>
    <row r="3" spans="2:74" x14ac:dyDescent="0.25">
      <c r="B3" t="s">
        <v>50</v>
      </c>
      <c r="C3">
        <v>2919225</v>
      </c>
      <c r="D3">
        <v>2983497</v>
      </c>
      <c r="E3">
        <v>2721830</v>
      </c>
      <c r="F3">
        <v>2094993</v>
      </c>
      <c r="G3">
        <v>2248366</v>
      </c>
      <c r="H3">
        <v>2341158</v>
      </c>
      <c r="I3">
        <v>2389829</v>
      </c>
      <c r="J3">
        <v>2391996</v>
      </c>
      <c r="K3">
        <v>2392151</v>
      </c>
      <c r="L3">
        <v>7395857</v>
      </c>
      <c r="M3">
        <v>4345463</v>
      </c>
      <c r="N3">
        <v>1725640</v>
      </c>
      <c r="O3">
        <v>221022</v>
      </c>
      <c r="P3">
        <v>266533</v>
      </c>
      <c r="Q3">
        <v>692983</v>
      </c>
      <c r="R3">
        <v>1016872</v>
      </c>
      <c r="S3">
        <v>1876521</v>
      </c>
      <c r="T3">
        <v>2243838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808625</v>
      </c>
      <c r="AE3">
        <v>768250</v>
      </c>
      <c r="AF3">
        <v>681818</v>
      </c>
      <c r="AG3">
        <v>443091</v>
      </c>
      <c r="AH3">
        <v>333576</v>
      </c>
      <c r="AI3">
        <v>203681</v>
      </c>
      <c r="AJ3">
        <v>277220</v>
      </c>
      <c r="AK3">
        <v>326508</v>
      </c>
      <c r="AL3">
        <v>319352</v>
      </c>
      <c r="AM3">
        <v>808625</v>
      </c>
      <c r="AN3">
        <v>768250</v>
      </c>
      <c r="AO3">
        <v>681818</v>
      </c>
      <c r="AP3">
        <v>443091</v>
      </c>
      <c r="AQ3">
        <v>333576</v>
      </c>
      <c r="AR3">
        <v>203681</v>
      </c>
      <c r="AS3">
        <v>277220</v>
      </c>
      <c r="AT3">
        <v>326508</v>
      </c>
      <c r="AU3">
        <v>319352</v>
      </c>
      <c r="AV3">
        <v>2691526</v>
      </c>
      <c r="AW3">
        <v>7206637</v>
      </c>
      <c r="AX3">
        <v>8388679</v>
      </c>
      <c r="AY3">
        <v>3312184</v>
      </c>
      <c r="AZ3">
        <v>1561982</v>
      </c>
      <c r="BA3">
        <v>1494829</v>
      </c>
      <c r="BB3">
        <v>5207438</v>
      </c>
      <c r="BC3">
        <v>3879818</v>
      </c>
      <c r="BD3">
        <v>1186507</v>
      </c>
      <c r="BE3">
        <v>813004</v>
      </c>
      <c r="BF3">
        <v>786151</v>
      </c>
      <c r="BG3">
        <v>367447</v>
      </c>
      <c r="BH3">
        <v>147697</v>
      </c>
      <c r="BI3">
        <v>186213</v>
      </c>
      <c r="BJ3">
        <v>916563</v>
      </c>
      <c r="BK3">
        <v>1420753</v>
      </c>
      <c r="BL3">
        <v>611155</v>
      </c>
      <c r="BM3">
        <v>674587</v>
      </c>
      <c r="BN3">
        <v>1217317</v>
      </c>
      <c r="BO3">
        <v>1461914</v>
      </c>
      <c r="BP3">
        <v>1223462</v>
      </c>
      <c r="BQ3">
        <v>457756</v>
      </c>
      <c r="BR3">
        <v>384473</v>
      </c>
      <c r="BS3">
        <v>863887</v>
      </c>
      <c r="BT3">
        <v>716949</v>
      </c>
      <c r="BU3">
        <v>831219</v>
      </c>
      <c r="BV3">
        <v>694920</v>
      </c>
    </row>
    <row r="4" spans="2:74" x14ac:dyDescent="0.25">
      <c r="B4" t="s">
        <v>34</v>
      </c>
      <c r="C4">
        <v>185400</v>
      </c>
      <c r="D4">
        <v>180413</v>
      </c>
      <c r="E4">
        <v>170114</v>
      </c>
      <c r="F4">
        <v>130937</v>
      </c>
      <c r="G4">
        <v>140523</v>
      </c>
      <c r="H4">
        <v>146322</v>
      </c>
      <c r="I4">
        <v>149364</v>
      </c>
      <c r="J4">
        <v>147618</v>
      </c>
      <c r="K4">
        <v>150883</v>
      </c>
      <c r="L4">
        <v>9593363</v>
      </c>
      <c r="M4">
        <v>9339612</v>
      </c>
      <c r="N4">
        <v>10104793</v>
      </c>
      <c r="O4">
        <v>7717955</v>
      </c>
      <c r="P4">
        <v>8250380</v>
      </c>
      <c r="Q4">
        <v>10074003</v>
      </c>
      <c r="R4">
        <v>1879601</v>
      </c>
      <c r="S4">
        <v>144075</v>
      </c>
      <c r="T4">
        <v>-1190165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797964</v>
      </c>
      <c r="AE4">
        <v>388248</v>
      </c>
      <c r="AF4">
        <v>315732</v>
      </c>
      <c r="AG4">
        <v>571933</v>
      </c>
      <c r="AH4">
        <v>551974</v>
      </c>
      <c r="AI4">
        <v>1814397</v>
      </c>
      <c r="AJ4">
        <v>9560512</v>
      </c>
      <c r="AK4">
        <v>10415934</v>
      </c>
      <c r="AL4">
        <v>7891785</v>
      </c>
      <c r="AM4">
        <v>797964</v>
      </c>
      <c r="AN4">
        <v>388248</v>
      </c>
      <c r="AO4">
        <v>315732</v>
      </c>
      <c r="AP4">
        <v>571933</v>
      </c>
      <c r="AQ4">
        <v>551974</v>
      </c>
      <c r="AR4">
        <v>1814397</v>
      </c>
      <c r="AS4">
        <v>0</v>
      </c>
      <c r="AT4">
        <v>1360449</v>
      </c>
      <c r="AU4">
        <v>206408</v>
      </c>
      <c r="AV4">
        <v>6276919</v>
      </c>
      <c r="AW4">
        <v>4951971</v>
      </c>
      <c r="AX4">
        <v>9678826</v>
      </c>
      <c r="AY4">
        <v>13273877</v>
      </c>
      <c r="AZ4">
        <v>12514407</v>
      </c>
      <c r="BA4">
        <v>14503474</v>
      </c>
      <c r="BB4">
        <v>11736451</v>
      </c>
      <c r="BC4">
        <v>14285890</v>
      </c>
      <c r="BD4">
        <v>25169700</v>
      </c>
      <c r="BE4">
        <v>2927844</v>
      </c>
      <c r="BF4">
        <v>2388666</v>
      </c>
      <c r="BG4">
        <v>1933860</v>
      </c>
      <c r="BH4">
        <v>2210218</v>
      </c>
      <c r="BI4">
        <v>3144340</v>
      </c>
      <c r="BJ4">
        <v>1806203</v>
      </c>
      <c r="BK4">
        <v>2005067</v>
      </c>
      <c r="BL4">
        <v>2788211</v>
      </c>
      <c r="BM4">
        <v>4397334</v>
      </c>
      <c r="BN4">
        <v>8713823</v>
      </c>
      <c r="BO4">
        <v>11077348</v>
      </c>
      <c r="BP4">
        <v>15251772</v>
      </c>
      <c r="BQ4">
        <v>15625506</v>
      </c>
      <c r="BR4">
        <v>12833675</v>
      </c>
      <c r="BS4">
        <v>11890741</v>
      </c>
      <c r="BT4">
        <v>10285825</v>
      </c>
      <c r="BU4">
        <v>13148640</v>
      </c>
      <c r="BV4">
        <v>16098613</v>
      </c>
    </row>
    <row r="5" spans="2:74" x14ac:dyDescent="0.25">
      <c r="B5" t="s">
        <v>37</v>
      </c>
      <c r="C5">
        <v>72981</v>
      </c>
      <c r="D5">
        <v>74587</v>
      </c>
      <c r="E5">
        <v>68046</v>
      </c>
      <c r="F5">
        <v>52375</v>
      </c>
      <c r="G5">
        <v>56209</v>
      </c>
      <c r="H5">
        <v>58529</v>
      </c>
      <c r="I5">
        <v>59746</v>
      </c>
      <c r="J5">
        <v>59800</v>
      </c>
      <c r="K5">
        <v>59706</v>
      </c>
      <c r="L5">
        <v>820302</v>
      </c>
      <c r="M5">
        <v>1072567</v>
      </c>
      <c r="N5">
        <v>1219380</v>
      </c>
      <c r="O5">
        <v>1079969</v>
      </c>
      <c r="P5">
        <v>1356889</v>
      </c>
      <c r="Q5">
        <v>1649346</v>
      </c>
      <c r="R5">
        <v>1978779</v>
      </c>
      <c r="S5">
        <v>1573934</v>
      </c>
      <c r="T5">
        <v>1180977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392636</v>
      </c>
      <c r="AE5">
        <v>384871</v>
      </c>
      <c r="AF5">
        <v>409635</v>
      </c>
      <c r="AG5">
        <v>282824</v>
      </c>
      <c r="AH5">
        <v>247320</v>
      </c>
      <c r="AI5">
        <v>251674</v>
      </c>
      <c r="AJ5">
        <v>301118</v>
      </c>
      <c r="AK5">
        <v>271492</v>
      </c>
      <c r="AL5">
        <v>274646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15436863</v>
      </c>
      <c r="AW5">
        <v>11064299</v>
      </c>
      <c r="AX5">
        <v>25485852</v>
      </c>
      <c r="AY5">
        <v>15949183</v>
      </c>
      <c r="AZ5">
        <v>13666695</v>
      </c>
      <c r="BA5">
        <v>13645439</v>
      </c>
      <c r="BB5">
        <v>21230048</v>
      </c>
      <c r="BC5">
        <v>24016840</v>
      </c>
      <c r="BD5">
        <v>34716423</v>
      </c>
      <c r="BE5">
        <v>105092</v>
      </c>
      <c r="BF5">
        <v>186469</v>
      </c>
      <c r="BG5">
        <v>366086</v>
      </c>
      <c r="BH5">
        <v>214737</v>
      </c>
      <c r="BI5">
        <v>348497</v>
      </c>
      <c r="BJ5">
        <v>258698</v>
      </c>
      <c r="BK5">
        <v>408661</v>
      </c>
      <c r="BL5">
        <v>99268</v>
      </c>
      <c r="BM5">
        <v>198223</v>
      </c>
      <c r="BN5">
        <v>5514417</v>
      </c>
      <c r="BO5">
        <v>9471111</v>
      </c>
      <c r="BP5">
        <v>11110509</v>
      </c>
      <c r="BQ5">
        <v>6514381</v>
      </c>
      <c r="BR5">
        <v>9873701</v>
      </c>
      <c r="BS5">
        <v>12362485</v>
      </c>
      <c r="BT5">
        <v>12846527</v>
      </c>
      <c r="BU5">
        <v>6191683</v>
      </c>
      <c r="BV5">
        <v>4420603</v>
      </c>
    </row>
    <row r="6" spans="2:74" x14ac:dyDescent="0.25">
      <c r="B6" t="s">
        <v>20</v>
      </c>
      <c r="C6">
        <v>68601794</v>
      </c>
      <c r="D6">
        <v>70112180</v>
      </c>
      <c r="E6">
        <v>77208780</v>
      </c>
      <c r="F6">
        <v>76187569</v>
      </c>
      <c r="G6">
        <v>81765215</v>
      </c>
      <c r="H6">
        <v>85139721</v>
      </c>
      <c r="I6">
        <v>86909724</v>
      </c>
      <c r="J6">
        <v>126456476</v>
      </c>
      <c r="K6">
        <v>126257061</v>
      </c>
      <c r="L6">
        <v>-26364983</v>
      </c>
      <c r="M6">
        <v>-20936690</v>
      </c>
      <c r="N6">
        <v>-18059340</v>
      </c>
      <c r="O6">
        <v>-22838568</v>
      </c>
      <c r="P6">
        <v>29573887</v>
      </c>
      <c r="Q6">
        <v>50883898</v>
      </c>
      <c r="R6">
        <v>45207204</v>
      </c>
      <c r="S6">
        <v>44364357</v>
      </c>
      <c r="T6">
        <v>46147659</v>
      </c>
      <c r="U6">
        <v>4378838</v>
      </c>
      <c r="V6">
        <v>2920844</v>
      </c>
      <c r="W6">
        <v>51170397</v>
      </c>
      <c r="X6">
        <v>97911600</v>
      </c>
      <c r="Y6">
        <v>48351118</v>
      </c>
      <c r="Z6">
        <v>45659604</v>
      </c>
      <c r="AA6">
        <v>41825596</v>
      </c>
      <c r="AB6">
        <v>103453843</v>
      </c>
      <c r="AC6">
        <v>85379020</v>
      </c>
      <c r="AD6">
        <v>15203325</v>
      </c>
      <c r="AE6">
        <v>6090809</v>
      </c>
      <c r="AF6">
        <v>8632283</v>
      </c>
      <c r="AG6">
        <v>12990005</v>
      </c>
      <c r="AH6">
        <v>8368420</v>
      </c>
      <c r="AI6">
        <v>4034986</v>
      </c>
      <c r="AJ6">
        <v>8382326</v>
      </c>
      <c r="AK6">
        <v>7433129</v>
      </c>
      <c r="AL6">
        <v>3870118</v>
      </c>
      <c r="AM6">
        <v>15203325</v>
      </c>
      <c r="AN6">
        <v>6090809</v>
      </c>
      <c r="AO6">
        <v>1635820</v>
      </c>
      <c r="AP6">
        <v>7901267</v>
      </c>
      <c r="AQ6">
        <v>8368420</v>
      </c>
      <c r="AR6">
        <v>7798397</v>
      </c>
      <c r="AS6">
        <v>7787258</v>
      </c>
      <c r="AT6">
        <v>7464225</v>
      </c>
      <c r="AU6">
        <v>6531794</v>
      </c>
      <c r="AV6">
        <v>19012914</v>
      </c>
      <c r="AW6">
        <v>18053140</v>
      </c>
      <c r="AX6">
        <v>38199518</v>
      </c>
      <c r="AY6">
        <v>28313833</v>
      </c>
      <c r="AZ6">
        <v>37421810</v>
      </c>
      <c r="BA6">
        <v>47097075</v>
      </c>
      <c r="BB6">
        <v>62569313</v>
      </c>
      <c r="BC6">
        <v>75034534</v>
      </c>
      <c r="BD6">
        <v>108274926</v>
      </c>
      <c r="BE6">
        <v>5515876</v>
      </c>
      <c r="BF6">
        <v>6553251</v>
      </c>
      <c r="BG6">
        <v>5397388</v>
      </c>
      <c r="BH6">
        <v>8173616</v>
      </c>
      <c r="BI6">
        <v>7482563</v>
      </c>
      <c r="BJ6">
        <v>10826685</v>
      </c>
      <c r="BK6">
        <v>6978301</v>
      </c>
      <c r="BL6">
        <v>5756339</v>
      </c>
      <c r="BM6">
        <v>8012493</v>
      </c>
      <c r="BN6">
        <v>4967062</v>
      </c>
      <c r="BO6">
        <v>4716909</v>
      </c>
      <c r="BP6">
        <v>8796953</v>
      </c>
      <c r="BQ6">
        <v>4995511</v>
      </c>
      <c r="BR6">
        <v>6148158</v>
      </c>
      <c r="BS6">
        <v>4730310</v>
      </c>
      <c r="BT6">
        <v>6174124</v>
      </c>
      <c r="BU6">
        <v>14728718</v>
      </c>
      <c r="BV6">
        <v>10257423</v>
      </c>
    </row>
    <row r="7" spans="2:74" x14ac:dyDescent="0.25">
      <c r="B7" t="s">
        <v>11</v>
      </c>
      <c r="C7">
        <v>23314482</v>
      </c>
      <c r="D7">
        <v>22687274</v>
      </c>
      <c r="E7">
        <v>90141012</v>
      </c>
      <c r="F7">
        <v>76715295</v>
      </c>
      <c r="G7">
        <v>71140973</v>
      </c>
      <c r="H7">
        <v>74346348</v>
      </c>
      <c r="I7">
        <v>67251767</v>
      </c>
      <c r="J7">
        <v>75250087</v>
      </c>
      <c r="K7">
        <v>71293762</v>
      </c>
      <c r="L7">
        <v>38819896</v>
      </c>
      <c r="M7">
        <v>-3284957</v>
      </c>
      <c r="N7">
        <v>9092931</v>
      </c>
      <c r="O7">
        <v>-21201920</v>
      </c>
      <c r="P7">
        <v>-17387178</v>
      </c>
      <c r="Q7">
        <v>-24439683</v>
      </c>
      <c r="R7">
        <v>7512784</v>
      </c>
      <c r="S7">
        <v>18313387</v>
      </c>
      <c r="T7">
        <v>11322416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4138139</v>
      </c>
      <c r="AE7">
        <v>43874958</v>
      </c>
      <c r="AF7">
        <v>15518108</v>
      </c>
      <c r="AG7">
        <v>34393580</v>
      </c>
      <c r="AH7">
        <v>25559386</v>
      </c>
      <c r="AI7">
        <v>31203451</v>
      </c>
      <c r="AJ7">
        <v>718826</v>
      </c>
      <c r="AK7">
        <v>840257</v>
      </c>
      <c r="AL7">
        <v>711540</v>
      </c>
      <c r="AM7">
        <v>4138139</v>
      </c>
      <c r="AN7">
        <v>43874958</v>
      </c>
      <c r="AO7">
        <v>13619355</v>
      </c>
      <c r="AP7">
        <v>32974728</v>
      </c>
      <c r="AQ7">
        <v>24412347</v>
      </c>
      <c r="AR7">
        <v>1041992</v>
      </c>
      <c r="AS7">
        <v>718826</v>
      </c>
      <c r="AT7">
        <v>840257</v>
      </c>
      <c r="AU7">
        <v>711540</v>
      </c>
      <c r="AV7">
        <v>101958402</v>
      </c>
      <c r="AW7">
        <v>83626399</v>
      </c>
      <c r="AX7">
        <v>81284126</v>
      </c>
      <c r="AY7">
        <v>64907111</v>
      </c>
      <c r="AZ7">
        <v>56404051</v>
      </c>
      <c r="BA7">
        <v>61640407</v>
      </c>
      <c r="BB7">
        <v>68922013</v>
      </c>
      <c r="BC7">
        <v>48547764</v>
      </c>
      <c r="BD7">
        <v>47181232</v>
      </c>
      <c r="BE7">
        <v>40381709</v>
      </c>
      <c r="BF7">
        <v>37123188</v>
      </c>
      <c r="BG7">
        <v>41217330</v>
      </c>
      <c r="BH7">
        <v>31305713</v>
      </c>
      <c r="BI7">
        <v>23496123</v>
      </c>
      <c r="BJ7">
        <v>20879032</v>
      </c>
      <c r="BK7">
        <v>18441376</v>
      </c>
      <c r="BL7">
        <v>18165908</v>
      </c>
      <c r="BM7">
        <v>17297711</v>
      </c>
      <c r="BN7">
        <v>34769266</v>
      </c>
      <c r="BO7">
        <v>25809138</v>
      </c>
      <c r="BP7">
        <v>24248807</v>
      </c>
      <c r="BQ7">
        <v>14613039</v>
      </c>
      <c r="BR7">
        <v>9231373</v>
      </c>
      <c r="BS7">
        <v>9431807</v>
      </c>
      <c r="BT7">
        <v>7789682</v>
      </c>
      <c r="BU7">
        <v>9789365</v>
      </c>
      <c r="BV7">
        <v>11042966</v>
      </c>
    </row>
    <row r="8" spans="2:74" x14ac:dyDescent="0.25">
      <c r="B8" t="s">
        <v>112</v>
      </c>
      <c r="C8">
        <v>291923</v>
      </c>
      <c r="D8">
        <v>298350</v>
      </c>
      <c r="E8">
        <v>272183</v>
      </c>
      <c r="F8">
        <v>209499</v>
      </c>
      <c r="G8">
        <v>224837</v>
      </c>
      <c r="H8">
        <v>234116</v>
      </c>
      <c r="I8">
        <v>238983</v>
      </c>
      <c r="J8">
        <v>239200</v>
      </c>
      <c r="K8">
        <v>238822</v>
      </c>
      <c r="L8">
        <v>1503401</v>
      </c>
      <c r="M8">
        <v>1904963</v>
      </c>
      <c r="N8">
        <v>1980131</v>
      </c>
      <c r="O8">
        <v>667255</v>
      </c>
      <c r="P8">
        <v>2682301</v>
      </c>
      <c r="Q8">
        <v>5115430</v>
      </c>
      <c r="R8">
        <v>6583979</v>
      </c>
      <c r="S8">
        <v>8726003</v>
      </c>
      <c r="T8">
        <v>8072198</v>
      </c>
      <c r="U8">
        <v>0</v>
      </c>
      <c r="V8">
        <v>0</v>
      </c>
      <c r="W8">
        <v>9481494</v>
      </c>
      <c r="X8">
        <v>897705</v>
      </c>
      <c r="Y8">
        <v>0</v>
      </c>
      <c r="Z8">
        <v>0</v>
      </c>
      <c r="AA8">
        <v>0</v>
      </c>
      <c r="AB8">
        <v>0</v>
      </c>
      <c r="AC8">
        <v>0</v>
      </c>
      <c r="AD8">
        <v>4787529</v>
      </c>
      <c r="AE8">
        <v>43261</v>
      </c>
      <c r="AF8">
        <v>0</v>
      </c>
      <c r="AG8">
        <v>0</v>
      </c>
      <c r="AH8">
        <v>0</v>
      </c>
      <c r="AI8">
        <v>0</v>
      </c>
      <c r="AJ8">
        <v>105152</v>
      </c>
      <c r="AK8">
        <v>204516</v>
      </c>
      <c r="AL8">
        <v>127770</v>
      </c>
      <c r="AM8">
        <v>4787529</v>
      </c>
      <c r="AN8">
        <v>43261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5204979</v>
      </c>
      <c r="AW8">
        <v>3568262</v>
      </c>
      <c r="AX8">
        <v>8813284</v>
      </c>
      <c r="AY8">
        <v>13483376</v>
      </c>
      <c r="AZ8">
        <v>14660473</v>
      </c>
      <c r="BA8">
        <v>14396951</v>
      </c>
      <c r="BB8">
        <v>18282193</v>
      </c>
      <c r="BC8">
        <v>22379518</v>
      </c>
      <c r="BD8">
        <v>2101637</v>
      </c>
      <c r="BE8">
        <v>3790614</v>
      </c>
      <c r="BF8">
        <v>3874071</v>
      </c>
      <c r="BG8">
        <v>4637998</v>
      </c>
      <c r="BH8">
        <v>8830396</v>
      </c>
      <c r="BI8">
        <v>6314537</v>
      </c>
      <c r="BJ8">
        <v>9400920</v>
      </c>
      <c r="BK8">
        <v>13384238</v>
      </c>
      <c r="BL8">
        <v>14296962</v>
      </c>
      <c r="BM8">
        <v>9205411</v>
      </c>
      <c r="BN8">
        <v>8823358</v>
      </c>
      <c r="BO8">
        <v>7597475</v>
      </c>
      <c r="BP8">
        <v>9337237</v>
      </c>
      <c r="BQ8">
        <v>5925688</v>
      </c>
      <c r="BR8">
        <v>5803034</v>
      </c>
      <c r="BS8">
        <v>7997396</v>
      </c>
      <c r="BT8">
        <v>6162175</v>
      </c>
      <c r="BU8">
        <v>2911060</v>
      </c>
      <c r="BV8">
        <v>1115301</v>
      </c>
    </row>
    <row r="9" spans="2:74" x14ac:dyDescent="0.25">
      <c r="B9" t="s">
        <v>26</v>
      </c>
      <c r="C9">
        <v>15506758</v>
      </c>
      <c r="D9">
        <v>15608817</v>
      </c>
      <c r="E9">
        <v>15145549</v>
      </c>
      <c r="F9">
        <v>13303150</v>
      </c>
      <c r="G9">
        <v>11633310</v>
      </c>
      <c r="H9">
        <v>12327276</v>
      </c>
      <c r="I9">
        <v>12209905</v>
      </c>
      <c r="J9">
        <v>13238303</v>
      </c>
      <c r="K9">
        <v>12644911</v>
      </c>
      <c r="L9">
        <v>5651489</v>
      </c>
      <c r="M9">
        <v>5834851</v>
      </c>
      <c r="N9">
        <v>5654510</v>
      </c>
      <c r="O9">
        <v>5360520</v>
      </c>
      <c r="P9">
        <v>4191381</v>
      </c>
      <c r="Q9">
        <v>5789342</v>
      </c>
      <c r="R9">
        <v>7732247</v>
      </c>
      <c r="S9">
        <v>8727863</v>
      </c>
      <c r="T9">
        <v>9097351</v>
      </c>
      <c r="U9">
        <v>8824126</v>
      </c>
      <c r="V9">
        <v>5920484</v>
      </c>
      <c r="W9">
        <v>14337557</v>
      </c>
      <c r="X9">
        <v>1258</v>
      </c>
      <c r="Y9">
        <v>0</v>
      </c>
      <c r="Z9">
        <v>0</v>
      </c>
      <c r="AA9">
        <v>0</v>
      </c>
      <c r="AB9">
        <v>7757405</v>
      </c>
      <c r="AC9">
        <v>7532884</v>
      </c>
      <c r="AD9">
        <v>1959613</v>
      </c>
      <c r="AE9">
        <v>2120153</v>
      </c>
      <c r="AF9">
        <v>2130291</v>
      </c>
      <c r="AG9">
        <v>1589281</v>
      </c>
      <c r="AH9">
        <v>1180717</v>
      </c>
      <c r="AI9">
        <v>1747880</v>
      </c>
      <c r="AJ9">
        <v>1441351</v>
      </c>
      <c r="AK9">
        <v>1358642</v>
      </c>
      <c r="AL9">
        <v>1179331</v>
      </c>
      <c r="AM9">
        <v>1959613</v>
      </c>
      <c r="AN9">
        <v>2120153</v>
      </c>
      <c r="AO9">
        <v>2130291</v>
      </c>
      <c r="AP9">
        <v>1589281</v>
      </c>
      <c r="AQ9">
        <v>1180717</v>
      </c>
      <c r="AR9">
        <v>1747880</v>
      </c>
      <c r="AS9">
        <v>1441351</v>
      </c>
      <c r="AT9">
        <v>1358642</v>
      </c>
      <c r="AU9">
        <v>1179331</v>
      </c>
      <c r="AV9">
        <v>11858886</v>
      </c>
      <c r="AW9">
        <v>26273070</v>
      </c>
      <c r="AX9">
        <v>12836182</v>
      </c>
      <c r="AY9">
        <v>25145370</v>
      </c>
      <c r="AZ9">
        <v>16412299</v>
      </c>
      <c r="BA9">
        <v>23654097</v>
      </c>
      <c r="BB9">
        <v>19148715</v>
      </c>
      <c r="BC9">
        <v>5455854</v>
      </c>
      <c r="BD9">
        <v>8586627</v>
      </c>
      <c r="BE9">
        <v>4042435</v>
      </c>
      <c r="BF9">
        <v>10172602</v>
      </c>
      <c r="BG9">
        <v>7183105</v>
      </c>
      <c r="BH9">
        <v>3782564</v>
      </c>
      <c r="BI9">
        <v>3272556</v>
      </c>
      <c r="BJ9">
        <v>4300321</v>
      </c>
      <c r="BK9">
        <v>3565264</v>
      </c>
      <c r="BL9">
        <v>4778411</v>
      </c>
      <c r="BM9">
        <v>5700496</v>
      </c>
      <c r="BN9">
        <v>743656</v>
      </c>
      <c r="BO9">
        <v>908004</v>
      </c>
      <c r="BP9">
        <v>1054401</v>
      </c>
      <c r="BQ9">
        <v>777653</v>
      </c>
      <c r="BR9">
        <v>658033</v>
      </c>
      <c r="BS9">
        <v>658807</v>
      </c>
      <c r="BT9">
        <v>1373210</v>
      </c>
      <c r="BU9">
        <v>1115714</v>
      </c>
      <c r="BV9">
        <v>1130291</v>
      </c>
    </row>
    <row r="10" spans="2:74" x14ac:dyDescent="0.25">
      <c r="B10" t="s">
        <v>1</v>
      </c>
      <c r="C10">
        <v>72967495</v>
      </c>
      <c r="D10">
        <v>74574000</v>
      </c>
      <c r="E10">
        <v>68033493</v>
      </c>
      <c r="F10">
        <v>52365401</v>
      </c>
      <c r="G10">
        <v>56199041</v>
      </c>
      <c r="H10">
        <v>58518414</v>
      </c>
      <c r="I10">
        <v>59734976</v>
      </c>
      <c r="J10">
        <v>59789145</v>
      </c>
      <c r="K10">
        <v>59694861</v>
      </c>
      <c r="L10">
        <v>-27570623</v>
      </c>
      <c r="M10">
        <v>25226959</v>
      </c>
      <c r="N10">
        <v>41580030</v>
      </c>
      <c r="O10">
        <v>27637150</v>
      </c>
      <c r="P10">
        <v>-27802174</v>
      </c>
      <c r="Q10">
        <v>-37012537</v>
      </c>
      <c r="R10">
        <v>-28735306</v>
      </c>
      <c r="S10">
        <v>-51736490</v>
      </c>
      <c r="T10">
        <v>-85139003</v>
      </c>
      <c r="U10">
        <v>881680470</v>
      </c>
      <c r="V10">
        <v>901591913</v>
      </c>
      <c r="W10">
        <v>504231188</v>
      </c>
      <c r="X10">
        <v>608625889</v>
      </c>
      <c r="Y10">
        <v>609786184</v>
      </c>
      <c r="Z10">
        <v>635132744</v>
      </c>
      <c r="AA10">
        <v>648472986</v>
      </c>
      <c r="AB10">
        <v>445261752</v>
      </c>
      <c r="AC10">
        <v>444547658</v>
      </c>
      <c r="AD10">
        <v>62866976</v>
      </c>
      <c r="AE10">
        <v>55384147</v>
      </c>
      <c r="AF10">
        <v>124927898</v>
      </c>
      <c r="AG10">
        <v>17813727</v>
      </c>
      <c r="AH10">
        <v>55043381</v>
      </c>
      <c r="AI10">
        <v>24232155</v>
      </c>
      <c r="AJ10">
        <v>-15513576</v>
      </c>
      <c r="AK10">
        <v>-8245211</v>
      </c>
      <c r="AL10">
        <v>6836292</v>
      </c>
      <c r="AM10">
        <v>59000462</v>
      </c>
      <c r="AN10">
        <v>51987435</v>
      </c>
      <c r="AO10">
        <v>27372080</v>
      </c>
      <c r="AP10">
        <v>16300094</v>
      </c>
      <c r="AQ10">
        <v>53992270</v>
      </c>
      <c r="AR10">
        <v>23241846</v>
      </c>
      <c r="AS10">
        <v>18977634</v>
      </c>
      <c r="AT10">
        <v>13392788</v>
      </c>
      <c r="AU10">
        <v>23982549</v>
      </c>
      <c r="AV10">
        <v>58210811</v>
      </c>
      <c r="AW10">
        <v>38112683</v>
      </c>
      <c r="AX10">
        <v>244848989</v>
      </c>
      <c r="AY10">
        <v>46879662</v>
      </c>
      <c r="AZ10">
        <v>104913271</v>
      </c>
      <c r="BA10">
        <v>77199684</v>
      </c>
      <c r="BB10">
        <v>116579453</v>
      </c>
      <c r="BC10">
        <v>334185813</v>
      </c>
      <c r="BD10">
        <v>318029086</v>
      </c>
      <c r="BE10">
        <v>47932219</v>
      </c>
      <c r="BF10">
        <v>40733685</v>
      </c>
      <c r="BG10">
        <v>39188903</v>
      </c>
      <c r="BH10">
        <v>38965825</v>
      </c>
      <c r="BI10">
        <v>19667585</v>
      </c>
      <c r="BJ10">
        <v>21338484</v>
      </c>
      <c r="BK10">
        <v>15968839</v>
      </c>
      <c r="BL10">
        <v>11095275</v>
      </c>
      <c r="BM10">
        <v>13669002</v>
      </c>
      <c r="BN10">
        <v>40482356</v>
      </c>
      <c r="BO10">
        <v>50412149</v>
      </c>
      <c r="BP10">
        <v>20461354</v>
      </c>
      <c r="BQ10">
        <v>14276331</v>
      </c>
      <c r="BR10">
        <v>15953283</v>
      </c>
      <c r="BS10">
        <v>11902447</v>
      </c>
      <c r="BT10">
        <v>11977824</v>
      </c>
      <c r="BU10">
        <v>12176458</v>
      </c>
      <c r="BV10">
        <v>7016603</v>
      </c>
    </row>
    <row r="11" spans="2:74" x14ac:dyDescent="0.25">
      <c r="B11" t="s">
        <v>57</v>
      </c>
      <c r="C11">
        <v>5495442</v>
      </c>
      <c r="D11">
        <v>5616433</v>
      </c>
      <c r="E11">
        <v>5123844</v>
      </c>
      <c r="F11">
        <v>3943825</v>
      </c>
      <c r="G11">
        <v>4232550</v>
      </c>
      <c r="H11">
        <v>4407230</v>
      </c>
      <c r="I11">
        <v>4498853</v>
      </c>
      <c r="J11">
        <v>4502933</v>
      </c>
      <c r="K11">
        <v>4495832</v>
      </c>
      <c r="L11">
        <v>0</v>
      </c>
      <c r="M11">
        <v>-14917</v>
      </c>
      <c r="N11">
        <v>-538922</v>
      </c>
      <c r="O11">
        <v>-825427</v>
      </c>
      <c r="P11">
        <v>-1417595</v>
      </c>
      <c r="Q11">
        <v>-1102685</v>
      </c>
      <c r="R11">
        <v>-867508</v>
      </c>
      <c r="S11">
        <v>-833611</v>
      </c>
      <c r="T11">
        <v>-322410</v>
      </c>
      <c r="U11">
        <v>1445017</v>
      </c>
      <c r="V11">
        <v>1042732</v>
      </c>
      <c r="W11">
        <v>675014</v>
      </c>
      <c r="X11">
        <v>409571</v>
      </c>
      <c r="Y11">
        <v>1579477</v>
      </c>
      <c r="Z11">
        <v>2715743</v>
      </c>
      <c r="AA11">
        <v>2492592</v>
      </c>
      <c r="AB11">
        <v>2979231</v>
      </c>
      <c r="AC11">
        <v>2385836</v>
      </c>
      <c r="AD11">
        <v>432045</v>
      </c>
      <c r="AE11">
        <v>456475</v>
      </c>
      <c r="AF11">
        <v>132009</v>
      </c>
      <c r="AG11">
        <v>101607</v>
      </c>
      <c r="AH11">
        <v>553098</v>
      </c>
      <c r="AI11">
        <v>0</v>
      </c>
      <c r="AJ11">
        <v>88424</v>
      </c>
      <c r="AK11">
        <v>119600</v>
      </c>
      <c r="AL11">
        <v>250764</v>
      </c>
      <c r="AM11">
        <v>432045</v>
      </c>
      <c r="AN11">
        <v>456475</v>
      </c>
      <c r="AO11">
        <v>132009</v>
      </c>
      <c r="AP11">
        <v>101607</v>
      </c>
      <c r="AQ11">
        <v>109046</v>
      </c>
      <c r="AR11">
        <v>0</v>
      </c>
      <c r="AS11">
        <v>88424</v>
      </c>
      <c r="AT11">
        <v>119600</v>
      </c>
      <c r="AU11">
        <v>250764</v>
      </c>
      <c r="AV11">
        <v>3408195</v>
      </c>
      <c r="AW11">
        <v>3896447</v>
      </c>
      <c r="AX11">
        <v>3675831</v>
      </c>
      <c r="AY11">
        <v>3417981</v>
      </c>
      <c r="AZ11">
        <v>2870040</v>
      </c>
      <c r="BA11">
        <v>4531311</v>
      </c>
      <c r="BB11">
        <v>4621930</v>
      </c>
      <c r="BC11">
        <v>5482456</v>
      </c>
      <c r="BD11">
        <v>6382530</v>
      </c>
      <c r="BE11">
        <v>1427501</v>
      </c>
      <c r="BF11">
        <v>1478323</v>
      </c>
      <c r="BG11">
        <v>1267012</v>
      </c>
      <c r="BH11">
        <v>855805</v>
      </c>
      <c r="BI11">
        <v>1136549</v>
      </c>
      <c r="BJ11">
        <v>1181114</v>
      </c>
      <c r="BK11">
        <v>1069449</v>
      </c>
      <c r="BL11">
        <v>1735393</v>
      </c>
      <c r="BM11">
        <v>2112384</v>
      </c>
      <c r="BN11">
        <v>893283</v>
      </c>
      <c r="BO11">
        <v>872673</v>
      </c>
      <c r="BP11">
        <v>672292</v>
      </c>
      <c r="BQ11">
        <v>748960</v>
      </c>
      <c r="BR11">
        <v>2212392</v>
      </c>
      <c r="BS11">
        <v>1144826</v>
      </c>
      <c r="BT11">
        <v>1074228</v>
      </c>
      <c r="BU11">
        <v>960387</v>
      </c>
      <c r="BV11">
        <v>1306359</v>
      </c>
    </row>
    <row r="12" spans="2:74" x14ac:dyDescent="0.25">
      <c r="B12" t="s">
        <v>236</v>
      </c>
      <c r="C12">
        <v>306519</v>
      </c>
      <c r="D12">
        <v>313267</v>
      </c>
      <c r="E12">
        <v>285792</v>
      </c>
      <c r="F12">
        <v>219974</v>
      </c>
      <c r="G12">
        <v>236078</v>
      </c>
      <c r="H12">
        <v>245822</v>
      </c>
      <c r="I12">
        <v>250932</v>
      </c>
      <c r="J12">
        <v>251160</v>
      </c>
      <c r="K12">
        <v>250764</v>
      </c>
      <c r="L12">
        <v>53869923</v>
      </c>
      <c r="M12">
        <v>5940143</v>
      </c>
      <c r="N12">
        <v>9817639</v>
      </c>
      <c r="O12">
        <v>6477719</v>
      </c>
      <c r="P12">
        <v>-6070589</v>
      </c>
      <c r="Q12">
        <v>-4177796</v>
      </c>
      <c r="R12">
        <v>596262</v>
      </c>
      <c r="S12">
        <v>5208572</v>
      </c>
      <c r="T12">
        <v>11634235</v>
      </c>
      <c r="U12">
        <v>12479688</v>
      </c>
      <c r="V12">
        <v>55745150</v>
      </c>
      <c r="W12">
        <v>59217486</v>
      </c>
      <c r="X12">
        <v>68201455</v>
      </c>
      <c r="Y12">
        <v>66152559</v>
      </c>
      <c r="Z12">
        <v>66196241</v>
      </c>
      <c r="AA12">
        <v>63323304</v>
      </c>
      <c r="AB12">
        <v>47363920</v>
      </c>
      <c r="AC12">
        <v>35622754</v>
      </c>
      <c r="AD12">
        <v>8178210</v>
      </c>
      <c r="AE12">
        <v>7038069</v>
      </c>
      <c r="AF12">
        <v>5898205</v>
      </c>
      <c r="AG12">
        <v>622213</v>
      </c>
      <c r="AH12">
        <v>0</v>
      </c>
      <c r="AI12">
        <v>117058</v>
      </c>
      <c r="AJ12">
        <v>119491</v>
      </c>
      <c r="AK12">
        <v>119600</v>
      </c>
      <c r="AL12">
        <v>0</v>
      </c>
      <c r="AM12">
        <v>8178210</v>
      </c>
      <c r="AN12">
        <v>7038069</v>
      </c>
      <c r="AO12">
        <v>5898205</v>
      </c>
      <c r="AP12">
        <v>622213</v>
      </c>
      <c r="AQ12">
        <v>0</v>
      </c>
      <c r="AR12">
        <v>117058</v>
      </c>
      <c r="AS12">
        <v>119491</v>
      </c>
      <c r="AT12">
        <v>119600</v>
      </c>
      <c r="AU12">
        <v>0</v>
      </c>
      <c r="AV12">
        <v>913718</v>
      </c>
      <c r="AW12">
        <v>5814836</v>
      </c>
      <c r="AX12">
        <v>1083288</v>
      </c>
      <c r="AY12">
        <v>1727322</v>
      </c>
      <c r="AZ12">
        <v>965673</v>
      </c>
      <c r="BA12">
        <v>292645</v>
      </c>
      <c r="BB12">
        <v>81254</v>
      </c>
      <c r="BC12">
        <v>0</v>
      </c>
      <c r="BD12">
        <v>68064</v>
      </c>
      <c r="BE12">
        <v>3073944</v>
      </c>
      <c r="BF12">
        <v>3811417</v>
      </c>
      <c r="BG12">
        <v>2742243</v>
      </c>
      <c r="BH12">
        <v>2539132</v>
      </c>
      <c r="BI12">
        <v>1769464</v>
      </c>
      <c r="BJ12">
        <v>2486310</v>
      </c>
      <c r="BK12">
        <v>3079295</v>
      </c>
      <c r="BL12">
        <v>2162365</v>
      </c>
      <c r="BM12">
        <v>3135739</v>
      </c>
      <c r="BN12">
        <v>6416457</v>
      </c>
      <c r="BO12">
        <v>5294215</v>
      </c>
      <c r="BP12">
        <v>7040012</v>
      </c>
      <c r="BQ12">
        <v>6150900</v>
      </c>
      <c r="BR12">
        <v>6081831</v>
      </c>
      <c r="BS12">
        <v>5347205</v>
      </c>
      <c r="BT12">
        <v>6021175</v>
      </c>
      <c r="BU12">
        <v>7099445</v>
      </c>
      <c r="BV12">
        <v>5876226</v>
      </c>
    </row>
    <row r="13" spans="2:74" x14ac:dyDescent="0.25">
      <c r="B13" t="s">
        <v>113</v>
      </c>
      <c r="C13">
        <v>56027</v>
      </c>
      <c r="D13">
        <v>55509</v>
      </c>
      <c r="E13">
        <v>55852</v>
      </c>
      <c r="F13">
        <v>48358</v>
      </c>
      <c r="G13">
        <v>43539</v>
      </c>
      <c r="H13">
        <v>45018</v>
      </c>
      <c r="I13">
        <v>43595</v>
      </c>
      <c r="J13">
        <v>47501</v>
      </c>
      <c r="K13">
        <v>44451</v>
      </c>
      <c r="L13">
        <v>2774806</v>
      </c>
      <c r="M13">
        <v>3381641</v>
      </c>
      <c r="N13">
        <v>3759710</v>
      </c>
      <c r="O13">
        <v>1860494</v>
      </c>
      <c r="P13">
        <v>2408398</v>
      </c>
      <c r="Q13">
        <v>2741378</v>
      </c>
      <c r="R13">
        <v>3129662</v>
      </c>
      <c r="S13">
        <v>3711310</v>
      </c>
      <c r="T13">
        <v>3366592</v>
      </c>
      <c r="U13">
        <v>0</v>
      </c>
      <c r="V13">
        <v>807796</v>
      </c>
      <c r="W13">
        <v>1206693</v>
      </c>
      <c r="X13">
        <v>3063071</v>
      </c>
      <c r="Y13">
        <v>1971861</v>
      </c>
      <c r="Z13">
        <v>1151521</v>
      </c>
      <c r="AA13">
        <v>2388547</v>
      </c>
      <c r="AB13">
        <v>4146317</v>
      </c>
      <c r="AC13">
        <v>2779368</v>
      </c>
      <c r="AD13">
        <v>85515</v>
      </c>
      <c r="AE13">
        <v>0</v>
      </c>
      <c r="AF13">
        <v>39684</v>
      </c>
      <c r="AG13">
        <v>1513083</v>
      </c>
      <c r="AH13">
        <v>481221</v>
      </c>
      <c r="AI13">
        <v>0</v>
      </c>
      <c r="AJ13">
        <v>0</v>
      </c>
      <c r="AK13">
        <v>158753</v>
      </c>
      <c r="AL13">
        <v>145051</v>
      </c>
      <c r="AM13">
        <v>85515</v>
      </c>
      <c r="AN13">
        <v>0</v>
      </c>
      <c r="AO13">
        <v>39684</v>
      </c>
      <c r="AP13">
        <v>240515</v>
      </c>
      <c r="AQ13">
        <v>50414</v>
      </c>
      <c r="AR13">
        <v>0</v>
      </c>
      <c r="AS13">
        <v>0</v>
      </c>
      <c r="AT13">
        <v>158753</v>
      </c>
      <c r="AU13">
        <v>145051</v>
      </c>
      <c r="AV13">
        <v>4495422</v>
      </c>
      <c r="AW13">
        <v>3267702</v>
      </c>
      <c r="AX13">
        <v>4463737</v>
      </c>
      <c r="AY13">
        <v>3279408</v>
      </c>
      <c r="AZ13">
        <v>1970715</v>
      </c>
      <c r="BA13">
        <v>2555381</v>
      </c>
      <c r="BB13">
        <v>2023726</v>
      </c>
      <c r="BC13">
        <v>1446273</v>
      </c>
      <c r="BD13">
        <v>2345384</v>
      </c>
      <c r="BE13">
        <v>1720616</v>
      </c>
      <c r="BF13">
        <v>1789421</v>
      </c>
      <c r="BG13">
        <v>1566791</v>
      </c>
      <c r="BH13">
        <v>3317585</v>
      </c>
      <c r="BI13">
        <v>2522974</v>
      </c>
      <c r="BJ13">
        <v>4187887</v>
      </c>
      <c r="BK13">
        <v>3511691</v>
      </c>
      <c r="BL13">
        <v>2712544</v>
      </c>
      <c r="BM13">
        <v>2454173</v>
      </c>
      <c r="BN13">
        <v>2235179</v>
      </c>
      <c r="BO13">
        <v>2417544</v>
      </c>
      <c r="BP13">
        <v>1628522</v>
      </c>
      <c r="BQ13">
        <v>1275113</v>
      </c>
      <c r="BR13">
        <v>1502098</v>
      </c>
      <c r="BS13">
        <v>2417957</v>
      </c>
      <c r="BT13">
        <v>1728886</v>
      </c>
      <c r="BU13">
        <v>1826279</v>
      </c>
      <c r="BV13">
        <v>1148712</v>
      </c>
    </row>
    <row r="14" spans="2:74" x14ac:dyDescent="0.25">
      <c r="B14" t="s">
        <v>21</v>
      </c>
      <c r="C14">
        <v>32111478</v>
      </c>
      <c r="D14">
        <v>32818467</v>
      </c>
      <c r="E14">
        <v>29940126</v>
      </c>
      <c r="F14">
        <v>23044925</v>
      </c>
      <c r="G14">
        <v>32975665</v>
      </c>
      <c r="H14">
        <v>34336593</v>
      </c>
      <c r="I14">
        <v>35050430</v>
      </c>
      <c r="J14">
        <v>35082215</v>
      </c>
      <c r="K14">
        <v>35026892</v>
      </c>
      <c r="L14">
        <v>-4469334</v>
      </c>
      <c r="M14">
        <v>-3930757</v>
      </c>
      <c r="N14">
        <v>-152422</v>
      </c>
      <c r="O14">
        <v>337294</v>
      </c>
      <c r="P14">
        <v>9600524</v>
      </c>
      <c r="Q14">
        <v>20040312</v>
      </c>
      <c r="R14">
        <v>31127525</v>
      </c>
      <c r="S14">
        <v>40978486</v>
      </c>
      <c r="T14">
        <v>50065541</v>
      </c>
      <c r="U14">
        <v>23892399</v>
      </c>
      <c r="V14">
        <v>24285666</v>
      </c>
      <c r="W14">
        <v>13889497</v>
      </c>
      <c r="X14">
        <v>5914166</v>
      </c>
      <c r="Y14">
        <v>938693</v>
      </c>
      <c r="Z14">
        <v>10535211</v>
      </c>
      <c r="AA14">
        <v>10953782</v>
      </c>
      <c r="AB14">
        <v>9634961</v>
      </c>
      <c r="AC14">
        <v>8293109</v>
      </c>
      <c r="AD14">
        <v>0</v>
      </c>
      <c r="AE14">
        <v>0</v>
      </c>
      <c r="AF14">
        <v>0</v>
      </c>
      <c r="AG14">
        <v>0</v>
      </c>
      <c r="AH14">
        <v>359739</v>
      </c>
      <c r="AI14">
        <v>766729</v>
      </c>
      <c r="AJ14">
        <v>1334720</v>
      </c>
      <c r="AK14">
        <v>1195998</v>
      </c>
      <c r="AL14">
        <v>1280088</v>
      </c>
      <c r="AM14">
        <v>0</v>
      </c>
      <c r="AN14">
        <v>0</v>
      </c>
      <c r="AO14">
        <v>0</v>
      </c>
      <c r="AP14">
        <v>0</v>
      </c>
      <c r="AQ14">
        <v>359739</v>
      </c>
      <c r="AR14">
        <v>766729</v>
      </c>
      <c r="AS14">
        <v>1334720</v>
      </c>
      <c r="AT14">
        <v>1195998</v>
      </c>
      <c r="AU14">
        <v>1280088</v>
      </c>
      <c r="AV14">
        <v>23612154</v>
      </c>
      <c r="AW14">
        <v>21690023</v>
      </c>
      <c r="AX14">
        <v>21992383</v>
      </c>
      <c r="AY14">
        <v>21118579</v>
      </c>
      <c r="AZ14">
        <v>16079192</v>
      </c>
      <c r="BA14">
        <v>1272419</v>
      </c>
      <c r="BB14">
        <v>1056305</v>
      </c>
      <c r="BC14">
        <v>1469882</v>
      </c>
      <c r="BD14">
        <v>1404276</v>
      </c>
      <c r="BE14">
        <v>8797085</v>
      </c>
      <c r="BF14">
        <v>15908006</v>
      </c>
      <c r="BG14">
        <v>14881604</v>
      </c>
      <c r="BH14">
        <v>9813995</v>
      </c>
      <c r="BI14">
        <v>12083845</v>
      </c>
      <c r="BJ14">
        <v>13507311</v>
      </c>
      <c r="BK14">
        <v>9736164</v>
      </c>
      <c r="BL14">
        <v>11324907</v>
      </c>
      <c r="BM14">
        <v>8048316</v>
      </c>
      <c r="BN14">
        <v>2649197</v>
      </c>
      <c r="BO14">
        <v>4833265</v>
      </c>
      <c r="BP14">
        <v>3139630</v>
      </c>
      <c r="BQ14">
        <v>1350223</v>
      </c>
      <c r="BR14">
        <v>2478824</v>
      </c>
      <c r="BS14">
        <v>5813095</v>
      </c>
      <c r="BT14">
        <v>4570548</v>
      </c>
      <c r="BU14">
        <v>5481260</v>
      </c>
      <c r="BV14">
        <v>4574644</v>
      </c>
    </row>
    <row r="15" spans="2:74" x14ac:dyDescent="0.25">
      <c r="B15" t="s">
        <v>114</v>
      </c>
      <c r="C15">
        <v>234684</v>
      </c>
      <c r="D15">
        <v>236229</v>
      </c>
      <c r="E15">
        <v>229218</v>
      </c>
      <c r="F15">
        <v>201334</v>
      </c>
      <c r="G15">
        <v>176062</v>
      </c>
      <c r="H15">
        <v>186565</v>
      </c>
      <c r="I15">
        <v>184789</v>
      </c>
      <c r="J15">
        <v>200353</v>
      </c>
      <c r="K15">
        <v>191372</v>
      </c>
      <c r="L15">
        <v>662983</v>
      </c>
      <c r="M15">
        <v>713116</v>
      </c>
      <c r="N15">
        <v>762148</v>
      </c>
      <c r="O15">
        <v>583869</v>
      </c>
      <c r="P15">
        <v>575503</v>
      </c>
      <c r="Q15">
        <v>733433</v>
      </c>
      <c r="R15">
        <v>644450</v>
      </c>
      <c r="S15">
        <v>492116</v>
      </c>
      <c r="T15">
        <v>656645</v>
      </c>
      <c r="U15">
        <v>233217</v>
      </c>
      <c r="V15">
        <v>150596</v>
      </c>
      <c r="W15">
        <v>143261</v>
      </c>
      <c r="X15">
        <v>402668</v>
      </c>
      <c r="Y15">
        <v>266294</v>
      </c>
      <c r="Z15">
        <v>229708</v>
      </c>
      <c r="AA15">
        <v>172084</v>
      </c>
      <c r="AB15">
        <v>140247</v>
      </c>
      <c r="AC15">
        <v>163862</v>
      </c>
      <c r="AD15">
        <v>11734</v>
      </c>
      <c r="AE15">
        <v>1476</v>
      </c>
      <c r="AF15">
        <v>0</v>
      </c>
      <c r="AG15">
        <v>0</v>
      </c>
      <c r="AH15">
        <v>0</v>
      </c>
      <c r="AI15">
        <v>9328</v>
      </c>
      <c r="AJ15">
        <v>8084</v>
      </c>
      <c r="AK15">
        <v>15026</v>
      </c>
      <c r="AL15">
        <v>19137</v>
      </c>
      <c r="AM15">
        <v>11734</v>
      </c>
      <c r="AN15">
        <v>1476</v>
      </c>
      <c r="AO15">
        <v>0</v>
      </c>
      <c r="AP15">
        <v>0</v>
      </c>
      <c r="AQ15">
        <v>0</v>
      </c>
      <c r="AR15">
        <v>9328</v>
      </c>
      <c r="AS15">
        <v>8084</v>
      </c>
      <c r="AT15">
        <v>15026</v>
      </c>
      <c r="AU15">
        <v>19137</v>
      </c>
      <c r="AV15">
        <v>2629930</v>
      </c>
      <c r="AW15">
        <v>1736282</v>
      </c>
      <c r="AX15">
        <v>1558679</v>
      </c>
      <c r="AY15">
        <v>319618</v>
      </c>
      <c r="AZ15">
        <v>124344</v>
      </c>
      <c r="BA15">
        <v>2089527</v>
      </c>
      <c r="BB15">
        <v>2666730</v>
      </c>
      <c r="BC15">
        <v>2511922</v>
      </c>
      <c r="BD15">
        <v>3405227</v>
      </c>
      <c r="BE15">
        <v>2924752</v>
      </c>
      <c r="BF15">
        <v>2353429</v>
      </c>
      <c r="BG15">
        <v>2346615</v>
      </c>
      <c r="BH15">
        <v>882095</v>
      </c>
      <c r="BI15">
        <v>2099542</v>
      </c>
      <c r="BJ15">
        <v>2121010</v>
      </c>
      <c r="BK15">
        <v>2101970</v>
      </c>
      <c r="BL15">
        <v>2716031</v>
      </c>
      <c r="BM15">
        <v>2892111</v>
      </c>
      <c r="BN15">
        <v>343226</v>
      </c>
      <c r="BO15">
        <v>2839175</v>
      </c>
      <c r="BP15">
        <v>2391025</v>
      </c>
      <c r="BQ15">
        <v>1952941</v>
      </c>
      <c r="BR15">
        <v>3489333</v>
      </c>
      <c r="BS15">
        <v>202889</v>
      </c>
      <c r="BT15">
        <v>225211</v>
      </c>
      <c r="BU15">
        <v>252945</v>
      </c>
      <c r="BV15">
        <v>265529</v>
      </c>
    </row>
    <row r="16" spans="2:74" x14ac:dyDescent="0.25">
      <c r="B16" t="s">
        <v>115</v>
      </c>
      <c r="C16">
        <v>166119</v>
      </c>
      <c r="D16">
        <v>161650</v>
      </c>
      <c r="E16">
        <v>166271</v>
      </c>
      <c r="F16">
        <v>141506</v>
      </c>
      <c r="G16">
        <v>131224</v>
      </c>
      <c r="H16">
        <v>137136</v>
      </c>
      <c r="I16">
        <v>124050</v>
      </c>
      <c r="J16">
        <v>138804</v>
      </c>
      <c r="K16">
        <v>131506</v>
      </c>
      <c r="L16">
        <v>1780024</v>
      </c>
      <c r="M16">
        <v>1868621</v>
      </c>
      <c r="N16">
        <v>2094389</v>
      </c>
      <c r="O16">
        <v>1555966</v>
      </c>
      <c r="P16">
        <v>1352609</v>
      </c>
      <c r="Q16">
        <v>1487580</v>
      </c>
      <c r="R16">
        <v>1415171</v>
      </c>
      <c r="S16">
        <v>1660396</v>
      </c>
      <c r="T16">
        <v>1670608</v>
      </c>
      <c r="U16">
        <v>142241</v>
      </c>
      <c r="V16">
        <v>102418</v>
      </c>
      <c r="W16">
        <v>83921</v>
      </c>
      <c r="X16">
        <v>45986</v>
      </c>
      <c r="Y16">
        <v>86388</v>
      </c>
      <c r="Z16">
        <v>93388</v>
      </c>
      <c r="AA16">
        <v>59175</v>
      </c>
      <c r="AB16">
        <v>129509</v>
      </c>
      <c r="AC16">
        <v>57752</v>
      </c>
      <c r="AD16">
        <v>128690</v>
      </c>
      <c r="AE16">
        <v>113282</v>
      </c>
      <c r="AF16">
        <v>99624</v>
      </c>
      <c r="AG16">
        <v>58989</v>
      </c>
      <c r="AH16">
        <v>29542</v>
      </c>
      <c r="AI16">
        <v>32172</v>
      </c>
      <c r="AJ16">
        <v>41406</v>
      </c>
      <c r="AK16">
        <v>58398</v>
      </c>
      <c r="AL16">
        <v>49763</v>
      </c>
      <c r="AM16">
        <v>128690</v>
      </c>
      <c r="AN16">
        <v>113282</v>
      </c>
      <c r="AO16">
        <v>99624</v>
      </c>
      <c r="AP16">
        <v>58989</v>
      </c>
      <c r="AQ16">
        <v>29542</v>
      </c>
      <c r="AR16">
        <v>32172</v>
      </c>
      <c r="AS16">
        <v>41406</v>
      </c>
      <c r="AT16">
        <v>58398</v>
      </c>
      <c r="AU16">
        <v>49763</v>
      </c>
      <c r="AV16">
        <v>2491981</v>
      </c>
      <c r="AW16">
        <v>674132</v>
      </c>
      <c r="AX16">
        <v>592739</v>
      </c>
      <c r="AY16">
        <v>667654</v>
      </c>
      <c r="AZ16">
        <v>681531</v>
      </c>
      <c r="BA16">
        <v>249768</v>
      </c>
      <c r="BB16">
        <v>160661</v>
      </c>
      <c r="BC16">
        <v>91133</v>
      </c>
      <c r="BD16">
        <v>64947</v>
      </c>
      <c r="BE16">
        <v>2426212</v>
      </c>
      <c r="BF16">
        <v>2239236</v>
      </c>
      <c r="BG16">
        <v>2293454</v>
      </c>
      <c r="BH16">
        <v>1634737</v>
      </c>
      <c r="BI16">
        <v>1189427</v>
      </c>
      <c r="BJ16">
        <v>1295377</v>
      </c>
      <c r="BK16">
        <v>868951</v>
      </c>
      <c r="BL16">
        <v>1823908</v>
      </c>
      <c r="BM16">
        <v>1399895</v>
      </c>
      <c r="BN16">
        <v>563038</v>
      </c>
      <c r="BO16">
        <v>536854</v>
      </c>
      <c r="BP16">
        <v>432959</v>
      </c>
      <c r="BQ16">
        <v>352568</v>
      </c>
      <c r="BR16">
        <v>249910</v>
      </c>
      <c r="BS16">
        <v>445943</v>
      </c>
      <c r="BT16">
        <v>316200</v>
      </c>
      <c r="BU16">
        <v>461508</v>
      </c>
      <c r="BV16">
        <v>337044</v>
      </c>
    </row>
    <row r="17" spans="2:74" x14ac:dyDescent="0.25">
      <c r="B17" t="s">
        <v>116</v>
      </c>
      <c r="C17">
        <v>147841</v>
      </c>
      <c r="D17">
        <v>149459</v>
      </c>
      <c r="E17">
        <v>143532</v>
      </c>
      <c r="F17">
        <v>126785</v>
      </c>
      <c r="G17">
        <v>111622</v>
      </c>
      <c r="H17">
        <v>114902</v>
      </c>
      <c r="I17">
        <v>114449</v>
      </c>
      <c r="J17">
        <v>124036</v>
      </c>
      <c r="K17">
        <v>117763</v>
      </c>
      <c r="L17">
        <v>1340920</v>
      </c>
      <c r="M17">
        <v>1667965</v>
      </c>
      <c r="N17">
        <v>1817109</v>
      </c>
      <c r="O17">
        <v>1838387</v>
      </c>
      <c r="P17">
        <v>1677673</v>
      </c>
      <c r="Q17">
        <v>1938400</v>
      </c>
      <c r="R17">
        <v>1890697</v>
      </c>
      <c r="S17">
        <v>1939923</v>
      </c>
      <c r="T17">
        <v>1906577</v>
      </c>
      <c r="U17">
        <v>23655</v>
      </c>
      <c r="V17">
        <v>91170</v>
      </c>
      <c r="W17">
        <v>1723813</v>
      </c>
      <c r="X17">
        <v>1352799</v>
      </c>
      <c r="Y17">
        <v>1060406</v>
      </c>
      <c r="Z17">
        <v>923814</v>
      </c>
      <c r="AA17">
        <v>746207</v>
      </c>
      <c r="AB17">
        <v>626382</v>
      </c>
      <c r="AC17">
        <v>432189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1144</v>
      </c>
      <c r="AK17">
        <v>0</v>
      </c>
      <c r="AL17">
        <v>1178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1144</v>
      </c>
      <c r="AT17">
        <v>0</v>
      </c>
      <c r="AU17">
        <v>1178</v>
      </c>
      <c r="AV17">
        <v>1478412</v>
      </c>
      <c r="AW17">
        <v>1644051</v>
      </c>
      <c r="AX17">
        <v>1897486</v>
      </c>
      <c r="AY17">
        <v>1554388</v>
      </c>
      <c r="AZ17">
        <v>1731252</v>
      </c>
      <c r="BA17">
        <v>1438575</v>
      </c>
      <c r="BB17">
        <v>2290124</v>
      </c>
      <c r="BC17">
        <v>1375560</v>
      </c>
      <c r="BD17">
        <v>1948972</v>
      </c>
      <c r="BE17">
        <v>2649315</v>
      </c>
      <c r="BF17">
        <v>3080354</v>
      </c>
      <c r="BG17">
        <v>2992632</v>
      </c>
      <c r="BH17">
        <v>2535706</v>
      </c>
      <c r="BI17">
        <v>1666511</v>
      </c>
      <c r="BJ17">
        <v>1860266</v>
      </c>
      <c r="BK17">
        <v>2329036</v>
      </c>
      <c r="BL17">
        <v>2331877</v>
      </c>
      <c r="BM17">
        <v>2223358</v>
      </c>
      <c r="BN17">
        <v>2474862</v>
      </c>
      <c r="BO17">
        <v>3140138</v>
      </c>
      <c r="BP17">
        <v>2771593</v>
      </c>
      <c r="BQ17">
        <v>2538241</v>
      </c>
      <c r="BR17">
        <v>1775901</v>
      </c>
      <c r="BS17">
        <v>1701701</v>
      </c>
      <c r="BT17">
        <v>581401</v>
      </c>
      <c r="BU17">
        <v>1913876</v>
      </c>
      <c r="BV17">
        <v>794898</v>
      </c>
    </row>
    <row r="18" spans="2:74" x14ac:dyDescent="0.25">
      <c r="B18" t="s">
        <v>117</v>
      </c>
      <c r="C18">
        <v>36960</v>
      </c>
      <c r="D18">
        <v>37365</v>
      </c>
      <c r="E18">
        <v>35883</v>
      </c>
      <c r="F18">
        <v>31696</v>
      </c>
      <c r="G18">
        <v>27905</v>
      </c>
      <c r="H18">
        <v>28726</v>
      </c>
      <c r="I18">
        <v>28612</v>
      </c>
      <c r="J18">
        <v>31009</v>
      </c>
      <c r="K18">
        <v>29441</v>
      </c>
      <c r="L18">
        <v>582319</v>
      </c>
      <c r="M18">
        <v>626234</v>
      </c>
      <c r="N18">
        <v>737752</v>
      </c>
      <c r="O18">
        <v>644069</v>
      </c>
      <c r="P18">
        <v>567038</v>
      </c>
      <c r="Q18">
        <v>628515</v>
      </c>
      <c r="R18">
        <v>742774</v>
      </c>
      <c r="S18">
        <v>1494634</v>
      </c>
      <c r="T18">
        <v>1769972</v>
      </c>
      <c r="U18">
        <v>389117</v>
      </c>
      <c r="V18">
        <v>363186</v>
      </c>
      <c r="W18">
        <v>396147</v>
      </c>
      <c r="X18">
        <v>542641</v>
      </c>
      <c r="Y18">
        <v>286868</v>
      </c>
      <c r="Z18">
        <v>116051</v>
      </c>
      <c r="AA18">
        <v>128183</v>
      </c>
      <c r="AB18">
        <v>158766</v>
      </c>
      <c r="AC18">
        <v>228460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2946179</v>
      </c>
      <c r="AW18">
        <v>3592999</v>
      </c>
      <c r="AX18">
        <v>4295898</v>
      </c>
      <c r="AY18">
        <v>3690720</v>
      </c>
      <c r="AZ18">
        <v>3306233</v>
      </c>
      <c r="BA18">
        <v>3560819</v>
      </c>
      <c r="BB18">
        <v>4004569</v>
      </c>
      <c r="BC18">
        <v>3162919</v>
      </c>
      <c r="BD18">
        <v>2542495</v>
      </c>
      <c r="BE18">
        <v>1484453</v>
      </c>
      <c r="BF18">
        <v>2206018</v>
      </c>
      <c r="BG18">
        <v>1936240</v>
      </c>
      <c r="BH18">
        <v>2341724</v>
      </c>
      <c r="BI18">
        <v>1905382</v>
      </c>
      <c r="BJ18">
        <v>2078581</v>
      </c>
      <c r="BK18">
        <v>2185975</v>
      </c>
      <c r="BL18">
        <v>2374050</v>
      </c>
      <c r="BM18">
        <v>2312858</v>
      </c>
      <c r="BN18">
        <v>803828</v>
      </c>
      <c r="BO18">
        <v>917679</v>
      </c>
      <c r="BP18">
        <v>849706</v>
      </c>
      <c r="BQ18">
        <v>788604</v>
      </c>
      <c r="BR18">
        <v>598292</v>
      </c>
      <c r="BS18">
        <v>607833</v>
      </c>
      <c r="BT18">
        <v>628325</v>
      </c>
      <c r="BU18">
        <v>974923</v>
      </c>
      <c r="BV18">
        <v>975075</v>
      </c>
    </row>
    <row r="19" spans="2:74" x14ac:dyDescent="0.25">
      <c r="B19" t="s">
        <v>118</v>
      </c>
      <c r="C19">
        <v>218942</v>
      </c>
      <c r="D19">
        <v>223762</v>
      </c>
      <c r="E19">
        <v>204137</v>
      </c>
      <c r="F19">
        <v>157124</v>
      </c>
      <c r="G19">
        <v>168627</v>
      </c>
      <c r="H19">
        <v>175587</v>
      </c>
      <c r="I19">
        <v>179237</v>
      </c>
      <c r="J19">
        <v>179400</v>
      </c>
      <c r="K19">
        <v>179117</v>
      </c>
      <c r="L19">
        <v>3193632</v>
      </c>
      <c r="M19">
        <v>3259470</v>
      </c>
      <c r="N19">
        <v>3745238</v>
      </c>
      <c r="O19">
        <v>1592195</v>
      </c>
      <c r="P19">
        <v>2155059</v>
      </c>
      <c r="Q19">
        <v>3196851</v>
      </c>
      <c r="R19">
        <v>3763981</v>
      </c>
      <c r="S19">
        <v>4578281</v>
      </c>
      <c r="T19">
        <v>1989391</v>
      </c>
      <c r="U19">
        <v>4379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144502</v>
      </c>
      <c r="AE19">
        <v>290891</v>
      </c>
      <c r="AF19">
        <v>299401</v>
      </c>
      <c r="AG19">
        <v>261874</v>
      </c>
      <c r="AH19">
        <v>281046</v>
      </c>
      <c r="AI19">
        <v>359368</v>
      </c>
      <c r="AJ19">
        <v>440923</v>
      </c>
      <c r="AK19">
        <v>459263</v>
      </c>
      <c r="AL19">
        <v>443016</v>
      </c>
      <c r="AM19">
        <v>144502</v>
      </c>
      <c r="AN19">
        <v>290891</v>
      </c>
      <c r="AO19">
        <v>299401</v>
      </c>
      <c r="AP19">
        <v>261874</v>
      </c>
      <c r="AQ19">
        <v>281046</v>
      </c>
      <c r="AR19">
        <v>359368</v>
      </c>
      <c r="AS19">
        <v>440923</v>
      </c>
      <c r="AT19">
        <v>459263</v>
      </c>
      <c r="AU19">
        <v>443016</v>
      </c>
      <c r="AV19">
        <v>4599239</v>
      </c>
      <c r="AW19">
        <v>10024550</v>
      </c>
      <c r="AX19">
        <v>8541101</v>
      </c>
      <c r="AY19">
        <v>7709575</v>
      </c>
      <c r="AZ19">
        <v>5801909</v>
      </c>
      <c r="BA19">
        <v>11421339</v>
      </c>
      <c r="BB19">
        <v>12072222</v>
      </c>
      <c r="BC19">
        <v>7657976</v>
      </c>
      <c r="BD19">
        <v>15546146</v>
      </c>
      <c r="BE19">
        <v>877227</v>
      </c>
      <c r="BF19">
        <v>578798</v>
      </c>
      <c r="BG19">
        <v>457267</v>
      </c>
      <c r="BH19">
        <v>391764</v>
      </c>
      <c r="BI19">
        <v>527242</v>
      </c>
      <c r="BJ19">
        <v>675424</v>
      </c>
      <c r="BK19">
        <v>929644</v>
      </c>
      <c r="BL19">
        <v>802515</v>
      </c>
      <c r="BM19">
        <v>966037</v>
      </c>
      <c r="BN19">
        <v>3523505</v>
      </c>
      <c r="BO19">
        <v>4238058</v>
      </c>
      <c r="BP19">
        <v>4195700</v>
      </c>
      <c r="BQ19">
        <v>2598839</v>
      </c>
      <c r="BR19">
        <v>2463085</v>
      </c>
      <c r="BS19">
        <v>862717</v>
      </c>
      <c r="BT19">
        <v>945177</v>
      </c>
      <c r="BU19">
        <v>5242060</v>
      </c>
      <c r="BV19">
        <v>1219189</v>
      </c>
    </row>
    <row r="20" spans="2:74" x14ac:dyDescent="0.25">
      <c r="B20" t="s">
        <v>32</v>
      </c>
      <c r="C20">
        <v>3649032</v>
      </c>
      <c r="D20">
        <v>3729371</v>
      </c>
      <c r="E20">
        <v>3402287</v>
      </c>
      <c r="F20">
        <v>2618741</v>
      </c>
      <c r="G20">
        <v>2810458</v>
      </c>
      <c r="H20">
        <v>2926447</v>
      </c>
      <c r="I20">
        <v>2987287</v>
      </c>
      <c r="J20">
        <v>2989995</v>
      </c>
      <c r="K20">
        <v>2985280</v>
      </c>
      <c r="L20">
        <v>4875106</v>
      </c>
      <c r="M20">
        <v>5898374</v>
      </c>
      <c r="N20">
        <v>7543551</v>
      </c>
      <c r="O20">
        <v>6271362</v>
      </c>
      <c r="P20">
        <v>8747269</v>
      </c>
      <c r="Q20">
        <v>13102291</v>
      </c>
      <c r="R20">
        <v>18008558</v>
      </c>
      <c r="S20">
        <v>16941314</v>
      </c>
      <c r="T20">
        <v>17502102</v>
      </c>
      <c r="U20">
        <v>14742088</v>
      </c>
      <c r="V20">
        <v>15093511</v>
      </c>
      <c r="W20">
        <v>37169306</v>
      </c>
      <c r="X20">
        <v>32086915</v>
      </c>
      <c r="Y20">
        <v>35564659</v>
      </c>
      <c r="Z20">
        <v>36867385</v>
      </c>
      <c r="AA20">
        <v>38878936</v>
      </c>
      <c r="AB20">
        <v>37359395</v>
      </c>
      <c r="AC20">
        <v>39794982</v>
      </c>
      <c r="AD20">
        <v>525461</v>
      </c>
      <c r="AE20">
        <v>741399</v>
      </c>
      <c r="AF20">
        <v>1803212</v>
      </c>
      <c r="AG20">
        <v>1673900</v>
      </c>
      <c r="AH20">
        <v>1807687</v>
      </c>
      <c r="AI20">
        <v>1590817</v>
      </c>
      <c r="AJ20">
        <v>2655100</v>
      </c>
      <c r="AK20">
        <v>2524752</v>
      </c>
      <c r="AL20">
        <v>2088502</v>
      </c>
      <c r="AM20">
        <v>0</v>
      </c>
      <c r="AN20">
        <v>0</v>
      </c>
      <c r="AO20">
        <v>1215297</v>
      </c>
      <c r="AP20">
        <v>1673900</v>
      </c>
      <c r="AQ20">
        <v>1467059</v>
      </c>
      <c r="AR20">
        <v>1311048</v>
      </c>
      <c r="AS20">
        <v>313068</v>
      </c>
      <c r="AT20">
        <v>2380036</v>
      </c>
      <c r="AU20">
        <v>1461593</v>
      </c>
      <c r="AV20">
        <v>1564705</v>
      </c>
      <c r="AW20">
        <v>1388818</v>
      </c>
      <c r="AX20">
        <v>1886228</v>
      </c>
      <c r="AY20">
        <v>3242002</v>
      </c>
      <c r="AZ20">
        <v>541856</v>
      </c>
      <c r="BA20">
        <v>238798</v>
      </c>
      <c r="BB20">
        <v>139805</v>
      </c>
      <c r="BC20">
        <v>62192</v>
      </c>
      <c r="BD20">
        <v>394057</v>
      </c>
      <c r="BE20">
        <v>3616920</v>
      </c>
      <c r="BF20">
        <v>2919352</v>
      </c>
      <c r="BG20">
        <v>6403104</v>
      </c>
      <c r="BH20">
        <v>4913806</v>
      </c>
      <c r="BI20">
        <v>4640628</v>
      </c>
      <c r="BJ20">
        <v>5227806</v>
      </c>
      <c r="BK20">
        <v>6212361</v>
      </c>
      <c r="BL20">
        <v>6868618</v>
      </c>
      <c r="BM20">
        <v>8897330</v>
      </c>
      <c r="BN20">
        <v>598441</v>
      </c>
      <c r="BO20">
        <v>850297</v>
      </c>
      <c r="BP20">
        <v>2996734</v>
      </c>
      <c r="BQ20">
        <v>1568102</v>
      </c>
      <c r="BR20">
        <v>2179791</v>
      </c>
      <c r="BS20">
        <v>1167067</v>
      </c>
      <c r="BT20">
        <v>854364</v>
      </c>
      <c r="BU20">
        <v>1516526</v>
      </c>
      <c r="BV20">
        <v>5295887</v>
      </c>
    </row>
    <row r="21" spans="2:74" x14ac:dyDescent="0.25">
      <c r="B21" t="s">
        <v>40</v>
      </c>
      <c r="C21">
        <v>10947095</v>
      </c>
      <c r="D21">
        <v>11188114</v>
      </c>
      <c r="E21">
        <v>10206861</v>
      </c>
      <c r="F21">
        <v>7856224</v>
      </c>
      <c r="G21">
        <v>8431374</v>
      </c>
      <c r="H21">
        <v>8779342</v>
      </c>
      <c r="I21">
        <v>8961860</v>
      </c>
      <c r="J21">
        <v>8969986</v>
      </c>
      <c r="K21">
        <v>8955841</v>
      </c>
      <c r="L21">
        <v>5203519</v>
      </c>
      <c r="M21">
        <v>4816856</v>
      </c>
      <c r="N21">
        <v>3878607</v>
      </c>
      <c r="O21">
        <v>2966510</v>
      </c>
      <c r="P21">
        <v>3265752</v>
      </c>
      <c r="Q21">
        <v>3427455</v>
      </c>
      <c r="R21">
        <v>3519024</v>
      </c>
      <c r="S21">
        <v>3546135</v>
      </c>
      <c r="T21">
        <v>3479643</v>
      </c>
      <c r="U21">
        <v>4930571</v>
      </c>
      <c r="V21">
        <v>7713832</v>
      </c>
      <c r="W21">
        <v>6845402</v>
      </c>
      <c r="X21">
        <v>12360460</v>
      </c>
      <c r="Y21">
        <v>11474538</v>
      </c>
      <c r="Z21">
        <v>14396951</v>
      </c>
      <c r="AA21">
        <v>13614857</v>
      </c>
      <c r="AB21">
        <v>14134307</v>
      </c>
      <c r="AC21">
        <v>13872001</v>
      </c>
      <c r="AD21">
        <v>83198</v>
      </c>
      <c r="AE21">
        <v>111881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83198</v>
      </c>
      <c r="AN21">
        <v>111881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240836</v>
      </c>
      <c r="AW21">
        <v>1142679</v>
      </c>
      <c r="AX21">
        <v>1645346</v>
      </c>
      <c r="AY21">
        <v>8412445</v>
      </c>
      <c r="AZ21">
        <v>10297518</v>
      </c>
      <c r="BA21">
        <v>8391881</v>
      </c>
      <c r="BB21">
        <v>9840122</v>
      </c>
      <c r="BC21">
        <v>8882679</v>
      </c>
      <c r="BD21">
        <v>9426321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78819</v>
      </c>
      <c r="BO21">
        <v>0</v>
      </c>
      <c r="BP21">
        <v>244965</v>
      </c>
      <c r="BQ21">
        <v>111035</v>
      </c>
      <c r="BR21">
        <v>0</v>
      </c>
      <c r="BS21">
        <v>22241</v>
      </c>
      <c r="BT21">
        <v>0</v>
      </c>
      <c r="BU21">
        <v>0</v>
      </c>
      <c r="BV21">
        <v>0</v>
      </c>
    </row>
    <row r="22" spans="2:74" x14ac:dyDescent="0.25">
      <c r="B22" t="s">
        <v>119</v>
      </c>
      <c r="C22">
        <v>140123</v>
      </c>
      <c r="D22">
        <v>143208</v>
      </c>
      <c r="E22">
        <v>130648</v>
      </c>
      <c r="F22">
        <v>100560</v>
      </c>
      <c r="G22">
        <v>107922</v>
      </c>
      <c r="H22">
        <v>112376</v>
      </c>
      <c r="I22">
        <v>114712</v>
      </c>
      <c r="J22">
        <v>114816</v>
      </c>
      <c r="K22">
        <v>114635</v>
      </c>
      <c r="L22">
        <v>55459442</v>
      </c>
      <c r="M22">
        <v>65228195</v>
      </c>
      <c r="N22">
        <v>63879981</v>
      </c>
      <c r="O22">
        <v>44009521</v>
      </c>
      <c r="P22">
        <v>47862099</v>
      </c>
      <c r="Q22">
        <v>52883247</v>
      </c>
      <c r="R22">
        <v>56111995</v>
      </c>
      <c r="S22">
        <v>58977063</v>
      </c>
      <c r="T22">
        <v>62235932</v>
      </c>
      <c r="U22">
        <v>9296273</v>
      </c>
      <c r="V22">
        <v>104422</v>
      </c>
      <c r="W22">
        <v>34023</v>
      </c>
      <c r="X22">
        <v>3243049</v>
      </c>
      <c r="Y22">
        <v>0</v>
      </c>
      <c r="Z22">
        <v>0</v>
      </c>
      <c r="AA22">
        <v>0</v>
      </c>
      <c r="AB22">
        <v>1256994</v>
      </c>
      <c r="AC22">
        <v>666315</v>
      </c>
      <c r="AD22">
        <v>2998044</v>
      </c>
      <c r="AE22">
        <v>5555271</v>
      </c>
      <c r="AF22">
        <v>4654329</v>
      </c>
      <c r="AG22">
        <v>5143208</v>
      </c>
      <c r="AH22">
        <v>5736707</v>
      </c>
      <c r="AI22">
        <v>7444882</v>
      </c>
      <c r="AJ22">
        <v>7030878</v>
      </c>
      <c r="AK22">
        <v>5433420</v>
      </c>
      <c r="AL22">
        <v>4647485</v>
      </c>
      <c r="AM22">
        <v>2998044</v>
      </c>
      <c r="AN22">
        <v>5555271</v>
      </c>
      <c r="AO22">
        <v>4654329</v>
      </c>
      <c r="AP22">
        <v>5143208</v>
      </c>
      <c r="AQ22">
        <v>5736707</v>
      </c>
      <c r="AR22">
        <v>5996876</v>
      </c>
      <c r="AS22">
        <v>5760683</v>
      </c>
      <c r="AT22">
        <v>5433420</v>
      </c>
      <c r="AU22">
        <v>4647485</v>
      </c>
      <c r="AV22">
        <v>41562470</v>
      </c>
      <c r="AW22">
        <v>31924910</v>
      </c>
      <c r="AX22">
        <v>26090098</v>
      </c>
      <c r="AY22">
        <v>21986953</v>
      </c>
      <c r="AZ22">
        <v>25842723</v>
      </c>
      <c r="BA22">
        <v>32204969</v>
      </c>
      <c r="BB22">
        <v>24304563</v>
      </c>
      <c r="BC22">
        <v>32297931</v>
      </c>
      <c r="BD22">
        <v>54600779</v>
      </c>
      <c r="BE22">
        <v>66965568</v>
      </c>
      <c r="BF22">
        <v>35848208</v>
      </c>
      <c r="BG22">
        <v>55702243</v>
      </c>
      <c r="BH22">
        <v>35747916</v>
      </c>
      <c r="BI22">
        <v>37059823</v>
      </c>
      <c r="BJ22">
        <v>44062934</v>
      </c>
      <c r="BK22">
        <v>46103390</v>
      </c>
      <c r="BL22">
        <v>51645594</v>
      </c>
      <c r="BM22">
        <v>61878892</v>
      </c>
      <c r="BN22">
        <v>63186631</v>
      </c>
      <c r="BO22">
        <v>126759838</v>
      </c>
      <c r="BP22">
        <v>87155707</v>
      </c>
      <c r="BQ22">
        <v>42850990</v>
      </c>
      <c r="BR22">
        <v>31051064</v>
      </c>
      <c r="BS22">
        <v>30945426</v>
      </c>
      <c r="BT22">
        <v>44091154</v>
      </c>
      <c r="BU22">
        <v>43053543</v>
      </c>
      <c r="BV22">
        <v>14613545</v>
      </c>
    </row>
    <row r="23" spans="2:74" x14ac:dyDescent="0.25">
      <c r="B23" t="s">
        <v>120</v>
      </c>
      <c r="C23">
        <v>364903</v>
      </c>
      <c r="D23">
        <v>372937</v>
      </c>
      <c r="E23">
        <v>340229</v>
      </c>
      <c r="F23">
        <v>261874</v>
      </c>
      <c r="G23">
        <v>281046</v>
      </c>
      <c r="H23">
        <v>292645</v>
      </c>
      <c r="I23">
        <v>298729</v>
      </c>
      <c r="J23">
        <v>299000</v>
      </c>
      <c r="K23">
        <v>298528</v>
      </c>
      <c r="L23">
        <v>2363113</v>
      </c>
      <c r="M23">
        <v>3059576</v>
      </c>
      <c r="N23">
        <v>2757213</v>
      </c>
      <c r="O23">
        <v>2143178</v>
      </c>
      <c r="P23">
        <v>2120209</v>
      </c>
      <c r="Q23">
        <v>2549521</v>
      </c>
      <c r="R23">
        <v>2860626</v>
      </c>
      <c r="S23">
        <v>4385725</v>
      </c>
      <c r="T23">
        <v>5802191</v>
      </c>
      <c r="U23">
        <v>799868</v>
      </c>
      <c r="V23">
        <v>93980</v>
      </c>
      <c r="W23">
        <v>104790</v>
      </c>
      <c r="X23">
        <v>48185</v>
      </c>
      <c r="Y23">
        <v>58458</v>
      </c>
      <c r="Z23">
        <v>14047</v>
      </c>
      <c r="AA23">
        <v>0</v>
      </c>
      <c r="AB23">
        <v>0</v>
      </c>
      <c r="AC23">
        <v>0</v>
      </c>
      <c r="AD23">
        <v>160557</v>
      </c>
      <c r="AE23">
        <v>149175</v>
      </c>
      <c r="AF23">
        <v>89820</v>
      </c>
      <c r="AG23">
        <v>35615</v>
      </c>
      <c r="AH23">
        <v>15739</v>
      </c>
      <c r="AI23">
        <v>10535</v>
      </c>
      <c r="AJ23">
        <v>0</v>
      </c>
      <c r="AK23">
        <v>0</v>
      </c>
      <c r="AL23">
        <v>0</v>
      </c>
      <c r="AM23">
        <v>160557</v>
      </c>
      <c r="AN23">
        <v>149175</v>
      </c>
      <c r="AO23">
        <v>89820</v>
      </c>
      <c r="AP23">
        <v>35615</v>
      </c>
      <c r="AQ23">
        <v>15739</v>
      </c>
      <c r="AR23">
        <v>10535</v>
      </c>
      <c r="AS23">
        <v>0</v>
      </c>
      <c r="AT23">
        <v>0</v>
      </c>
      <c r="AU23">
        <v>0</v>
      </c>
      <c r="AV23">
        <v>2389386</v>
      </c>
      <c r="AW23">
        <v>1630481</v>
      </c>
      <c r="AX23">
        <v>2014154</v>
      </c>
      <c r="AY23">
        <v>1157484</v>
      </c>
      <c r="AZ23">
        <v>1368131</v>
      </c>
      <c r="BA23">
        <v>999674</v>
      </c>
      <c r="BB23">
        <v>4998328</v>
      </c>
      <c r="BC23">
        <v>2437444</v>
      </c>
      <c r="BD23">
        <v>3122603</v>
      </c>
      <c r="BE23">
        <v>16420642</v>
      </c>
      <c r="BF23">
        <v>12005592</v>
      </c>
      <c r="BG23">
        <v>8602343</v>
      </c>
      <c r="BH23">
        <v>13401671</v>
      </c>
      <c r="BI23">
        <v>6398851</v>
      </c>
      <c r="BJ23">
        <v>7399230</v>
      </c>
      <c r="BK23">
        <v>13929120</v>
      </c>
      <c r="BL23">
        <v>15693888</v>
      </c>
      <c r="BM23">
        <v>12479666</v>
      </c>
      <c r="BN23">
        <v>3468040</v>
      </c>
      <c r="BO23">
        <v>2413649</v>
      </c>
      <c r="BP23">
        <v>1335057</v>
      </c>
      <c r="BQ23">
        <v>1096729</v>
      </c>
      <c r="BR23">
        <v>1999922</v>
      </c>
      <c r="BS23">
        <v>2624438</v>
      </c>
      <c r="BT23">
        <v>2363541</v>
      </c>
      <c r="BU23">
        <v>2944548</v>
      </c>
      <c r="BV23">
        <v>3816382</v>
      </c>
    </row>
    <row r="24" spans="2:74" x14ac:dyDescent="0.25">
      <c r="B24" t="s">
        <v>17</v>
      </c>
      <c r="C24">
        <v>1679651</v>
      </c>
      <c r="D24">
        <v>1733432</v>
      </c>
      <c r="E24">
        <v>1542254</v>
      </c>
      <c r="F24">
        <v>1283342</v>
      </c>
      <c r="G24">
        <v>1328850</v>
      </c>
      <c r="H24">
        <v>1334658</v>
      </c>
      <c r="I24">
        <v>1378062</v>
      </c>
      <c r="J24">
        <v>1339517</v>
      </c>
      <c r="K24">
        <v>1400488</v>
      </c>
      <c r="L24">
        <v>21106645</v>
      </c>
      <c r="M24">
        <v>23069717</v>
      </c>
      <c r="N24">
        <v>20904913</v>
      </c>
      <c r="O24">
        <v>14722718</v>
      </c>
      <c r="P24">
        <v>20076040</v>
      </c>
      <c r="Q24">
        <v>15826725</v>
      </c>
      <c r="R24">
        <v>15908831</v>
      </c>
      <c r="S24">
        <v>18498142</v>
      </c>
      <c r="T24">
        <v>18468178</v>
      </c>
      <c r="U24">
        <v>59601332</v>
      </c>
      <c r="V24">
        <v>70210020</v>
      </c>
      <c r="W24">
        <v>65607470</v>
      </c>
      <c r="X24">
        <v>62688448</v>
      </c>
      <c r="Y24">
        <v>63746683</v>
      </c>
      <c r="Z24">
        <v>63836121</v>
      </c>
      <c r="AA24">
        <v>65495110</v>
      </c>
      <c r="AB24">
        <v>64436572</v>
      </c>
      <c r="AC24">
        <v>79669516</v>
      </c>
      <c r="AD24">
        <v>747810</v>
      </c>
      <c r="AE24">
        <v>786827</v>
      </c>
      <c r="AF24">
        <v>734917</v>
      </c>
      <c r="AG24">
        <v>734295</v>
      </c>
      <c r="AH24">
        <v>691002</v>
      </c>
      <c r="AI24">
        <v>610461</v>
      </c>
      <c r="AJ24">
        <v>657875</v>
      </c>
      <c r="AK24">
        <v>625496</v>
      </c>
      <c r="AL24">
        <v>646660</v>
      </c>
      <c r="AM24">
        <v>747810</v>
      </c>
      <c r="AN24">
        <v>786827</v>
      </c>
      <c r="AO24">
        <v>734917</v>
      </c>
      <c r="AP24">
        <v>734295</v>
      </c>
      <c r="AQ24">
        <v>0</v>
      </c>
      <c r="AR24">
        <v>610461</v>
      </c>
      <c r="AS24">
        <v>657875</v>
      </c>
      <c r="AT24">
        <v>625496</v>
      </c>
      <c r="AU24">
        <v>646660</v>
      </c>
      <c r="AV24">
        <v>4520453</v>
      </c>
      <c r="AW24">
        <v>7022660</v>
      </c>
      <c r="AX24">
        <v>8181991</v>
      </c>
      <c r="AY24">
        <v>13543160</v>
      </c>
      <c r="AZ24">
        <v>8892897</v>
      </c>
      <c r="BA24">
        <v>6893800</v>
      </c>
      <c r="BB24">
        <v>5857364</v>
      </c>
      <c r="BC24">
        <v>9279938</v>
      </c>
      <c r="BD24">
        <v>33001593</v>
      </c>
      <c r="BE24">
        <v>5522401</v>
      </c>
      <c r="BF24">
        <v>7411552</v>
      </c>
      <c r="BG24">
        <v>9077839</v>
      </c>
      <c r="BH24">
        <v>3837749</v>
      </c>
      <c r="BI24">
        <v>1244497</v>
      </c>
      <c r="BJ24">
        <v>1096741</v>
      </c>
      <c r="BK24">
        <v>1126416</v>
      </c>
      <c r="BL24">
        <v>1750690</v>
      </c>
      <c r="BM24">
        <v>2226167</v>
      </c>
      <c r="BN24">
        <v>17405570</v>
      </c>
      <c r="BO24">
        <v>23906286</v>
      </c>
      <c r="BP24">
        <v>17506590</v>
      </c>
      <c r="BQ24">
        <v>13035403</v>
      </c>
      <c r="BR24">
        <v>12543192</v>
      </c>
      <c r="BS24">
        <v>15330000</v>
      </c>
      <c r="BT24">
        <v>17627215</v>
      </c>
      <c r="BU24">
        <v>15875019</v>
      </c>
      <c r="BV24">
        <v>13388668</v>
      </c>
    </row>
    <row r="25" spans="2:74" x14ac:dyDescent="0.25">
      <c r="B25" t="s">
        <v>22</v>
      </c>
      <c r="C25">
        <v>319655</v>
      </c>
      <c r="D25">
        <v>326693</v>
      </c>
      <c r="E25">
        <v>298040</v>
      </c>
      <c r="F25">
        <v>229402</v>
      </c>
      <c r="G25">
        <v>246196</v>
      </c>
      <c r="H25">
        <v>256357</v>
      </c>
      <c r="I25">
        <v>261686</v>
      </c>
      <c r="J25">
        <v>261924</v>
      </c>
      <c r="K25">
        <v>261511</v>
      </c>
      <c r="L25">
        <v>649528</v>
      </c>
      <c r="M25">
        <v>2709015</v>
      </c>
      <c r="N25">
        <v>8810563</v>
      </c>
      <c r="O25">
        <v>46205074</v>
      </c>
      <c r="P25">
        <v>41060791</v>
      </c>
      <c r="Q25">
        <v>43949388</v>
      </c>
      <c r="R25">
        <v>42885485</v>
      </c>
      <c r="S25">
        <v>45577099</v>
      </c>
      <c r="T25">
        <v>48581259</v>
      </c>
      <c r="U25">
        <v>2631682</v>
      </c>
      <c r="V25">
        <v>54457771</v>
      </c>
      <c r="W25">
        <v>52151617</v>
      </c>
      <c r="X25">
        <v>37991653</v>
      </c>
      <c r="Y25">
        <v>69787043</v>
      </c>
      <c r="Z25">
        <v>93507020</v>
      </c>
      <c r="AA25">
        <v>94539254</v>
      </c>
      <c r="AB25">
        <v>93413438</v>
      </c>
      <c r="AC25">
        <v>81333368</v>
      </c>
      <c r="AD25">
        <v>8367959</v>
      </c>
      <c r="AE25">
        <v>9793329</v>
      </c>
      <c r="AF25">
        <v>9851662</v>
      </c>
      <c r="AG25">
        <v>10328316</v>
      </c>
      <c r="AH25">
        <v>17010016</v>
      </c>
      <c r="AI25">
        <v>18656688</v>
      </c>
      <c r="AJ25">
        <v>21843039</v>
      </c>
      <c r="AK25">
        <v>20192037</v>
      </c>
      <c r="AL25">
        <v>21255196</v>
      </c>
      <c r="AM25">
        <v>7693618</v>
      </c>
      <c r="AN25">
        <v>6739720</v>
      </c>
      <c r="AO25">
        <v>3590093</v>
      </c>
      <c r="AP25">
        <v>10328316</v>
      </c>
      <c r="AQ25">
        <v>4144863</v>
      </c>
      <c r="AR25">
        <v>6031993</v>
      </c>
      <c r="AS25">
        <v>6696301</v>
      </c>
      <c r="AT25">
        <v>6049359</v>
      </c>
      <c r="AU25">
        <v>7011827</v>
      </c>
      <c r="AV25">
        <v>51598766</v>
      </c>
      <c r="AW25">
        <v>49193390</v>
      </c>
      <c r="AX25">
        <v>64840786</v>
      </c>
      <c r="AY25">
        <v>34002786</v>
      </c>
      <c r="AZ25">
        <v>9022694</v>
      </c>
      <c r="BA25">
        <v>7025815</v>
      </c>
      <c r="BB25">
        <v>2254804</v>
      </c>
      <c r="BC25">
        <v>10997203</v>
      </c>
      <c r="BD25">
        <v>4302386</v>
      </c>
      <c r="BE25">
        <v>10782159</v>
      </c>
      <c r="BF25">
        <v>24836121</v>
      </c>
      <c r="BG25">
        <v>32095815</v>
      </c>
      <c r="BH25">
        <v>20133932</v>
      </c>
      <c r="BI25">
        <v>16984159</v>
      </c>
      <c r="BJ25">
        <v>24419448</v>
      </c>
      <c r="BK25">
        <v>18855752</v>
      </c>
      <c r="BL25">
        <v>18112197</v>
      </c>
      <c r="BM25">
        <v>20610376</v>
      </c>
      <c r="BN25">
        <v>7598743</v>
      </c>
      <c r="BO25">
        <v>4819839</v>
      </c>
      <c r="BP25">
        <v>5293959</v>
      </c>
      <c r="BQ25">
        <v>4003532</v>
      </c>
      <c r="BR25">
        <v>3723295</v>
      </c>
      <c r="BS25">
        <v>4615593</v>
      </c>
      <c r="BT25">
        <v>9445800</v>
      </c>
      <c r="BU25">
        <v>8565739</v>
      </c>
      <c r="BV25">
        <v>7339013</v>
      </c>
    </row>
    <row r="26" spans="2:74" x14ac:dyDescent="0.25">
      <c r="B26" t="s">
        <v>63</v>
      </c>
      <c r="C26">
        <v>2045345</v>
      </c>
      <c r="D26">
        <v>2096598</v>
      </c>
      <c r="E26">
        <v>1793321</v>
      </c>
      <c r="F26">
        <v>1536583</v>
      </c>
      <c r="G26">
        <v>1602782</v>
      </c>
      <c r="H26">
        <v>1615203</v>
      </c>
      <c r="I26">
        <v>1709257</v>
      </c>
      <c r="J26">
        <v>1684027</v>
      </c>
      <c r="K26">
        <v>1721273</v>
      </c>
      <c r="L26">
        <v>764494</v>
      </c>
      <c r="M26">
        <v>848343</v>
      </c>
      <c r="N26">
        <v>672810</v>
      </c>
      <c r="O26">
        <v>325419</v>
      </c>
      <c r="P26">
        <v>542878</v>
      </c>
      <c r="Q26">
        <v>669415</v>
      </c>
      <c r="R26">
        <v>987677</v>
      </c>
      <c r="S26">
        <v>694396</v>
      </c>
      <c r="T26">
        <v>876329</v>
      </c>
      <c r="U26">
        <v>22949</v>
      </c>
      <c r="V26">
        <v>10292</v>
      </c>
      <c r="W26">
        <v>36470</v>
      </c>
      <c r="X26">
        <v>24784</v>
      </c>
      <c r="Y26">
        <v>11240</v>
      </c>
      <c r="Z26">
        <v>3398</v>
      </c>
      <c r="AA26">
        <v>23973</v>
      </c>
      <c r="AB26">
        <v>16533</v>
      </c>
      <c r="AC26">
        <v>36212</v>
      </c>
      <c r="AD26">
        <v>0</v>
      </c>
      <c r="AE26">
        <v>0</v>
      </c>
      <c r="AF26">
        <v>83001</v>
      </c>
      <c r="AG26">
        <v>0</v>
      </c>
      <c r="AH26">
        <v>16860</v>
      </c>
      <c r="AI26">
        <v>0</v>
      </c>
      <c r="AJ26">
        <v>74316</v>
      </c>
      <c r="AK26">
        <v>73219</v>
      </c>
      <c r="AL26">
        <v>130363</v>
      </c>
      <c r="AM26">
        <v>0</v>
      </c>
      <c r="AN26">
        <v>0</v>
      </c>
      <c r="AO26">
        <v>83001</v>
      </c>
      <c r="AP26">
        <v>0</v>
      </c>
      <c r="AQ26">
        <v>16860</v>
      </c>
      <c r="AR26">
        <v>0</v>
      </c>
      <c r="AS26">
        <v>74316</v>
      </c>
      <c r="AT26">
        <v>73219</v>
      </c>
      <c r="AU26">
        <v>130363</v>
      </c>
      <c r="AV26">
        <v>6316758</v>
      </c>
      <c r="AW26">
        <v>7161662</v>
      </c>
      <c r="AX26">
        <v>6464003</v>
      </c>
      <c r="AY26">
        <v>7512664</v>
      </c>
      <c r="AZ26">
        <v>7077645</v>
      </c>
      <c r="BA26">
        <v>11138786</v>
      </c>
      <c r="BB26">
        <v>9792867</v>
      </c>
      <c r="BC26">
        <v>7331306</v>
      </c>
      <c r="BD26">
        <v>6001522</v>
      </c>
      <c r="BE26">
        <v>971037</v>
      </c>
      <c r="BF26">
        <v>1202677</v>
      </c>
      <c r="BG26">
        <v>809887</v>
      </c>
      <c r="BH26">
        <v>983801</v>
      </c>
      <c r="BI26">
        <v>750813</v>
      </c>
      <c r="BJ26">
        <v>901614</v>
      </c>
      <c r="BK26">
        <v>221748</v>
      </c>
      <c r="BL26">
        <v>1582466</v>
      </c>
      <c r="BM26">
        <v>451442</v>
      </c>
      <c r="BN26">
        <v>436034</v>
      </c>
      <c r="BO26">
        <v>708668</v>
      </c>
      <c r="BP26">
        <v>421292</v>
      </c>
      <c r="BQ26">
        <v>179950</v>
      </c>
      <c r="BR26">
        <v>212430</v>
      </c>
      <c r="BS26">
        <v>357927</v>
      </c>
      <c r="BT26">
        <v>226542</v>
      </c>
      <c r="BU26">
        <v>233827</v>
      </c>
      <c r="BV26">
        <v>222100</v>
      </c>
    </row>
    <row r="27" spans="2:74" x14ac:dyDescent="0.25">
      <c r="B27" t="s">
        <v>51</v>
      </c>
      <c r="C27">
        <v>5292555</v>
      </c>
      <c r="D27">
        <v>5409080</v>
      </c>
      <c r="E27">
        <v>4934677</v>
      </c>
      <c r="F27">
        <v>3798223</v>
      </c>
      <c r="G27">
        <v>4076288</v>
      </c>
      <c r="H27">
        <v>4244519</v>
      </c>
      <c r="I27">
        <v>4332760</v>
      </c>
      <c r="J27">
        <v>4336689</v>
      </c>
      <c r="K27">
        <v>4329851</v>
      </c>
      <c r="L27">
        <v>4138002</v>
      </c>
      <c r="M27">
        <v>4691549</v>
      </c>
      <c r="N27">
        <v>4304574</v>
      </c>
      <c r="O27">
        <v>3633766</v>
      </c>
      <c r="P27">
        <v>3386040</v>
      </c>
      <c r="Q27">
        <v>3716588</v>
      </c>
      <c r="R27">
        <v>4749786</v>
      </c>
      <c r="S27">
        <v>6688022</v>
      </c>
      <c r="T27">
        <v>11424071</v>
      </c>
      <c r="U27">
        <v>39410</v>
      </c>
      <c r="V27">
        <v>17901</v>
      </c>
      <c r="W27">
        <v>2722</v>
      </c>
      <c r="X27">
        <v>8427110</v>
      </c>
      <c r="Y27">
        <v>16183741</v>
      </c>
      <c r="Z27">
        <v>18895486</v>
      </c>
      <c r="AA27">
        <v>18008558</v>
      </c>
      <c r="AB27">
        <v>15331501</v>
      </c>
      <c r="AC27">
        <v>13077916</v>
      </c>
      <c r="AD27">
        <v>74440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74440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58385</v>
      </c>
      <c r="AW27">
        <v>1925847</v>
      </c>
      <c r="AX27">
        <v>6672565</v>
      </c>
      <c r="AY27">
        <v>2116991</v>
      </c>
      <c r="AZ27">
        <v>3262380</v>
      </c>
      <c r="BA27">
        <v>3953045</v>
      </c>
      <c r="BB27">
        <v>5012667</v>
      </c>
      <c r="BC27">
        <v>5390364</v>
      </c>
      <c r="BD27">
        <v>6482835</v>
      </c>
      <c r="BE27">
        <v>3155683</v>
      </c>
      <c r="BF27">
        <v>4485688</v>
      </c>
      <c r="BG27">
        <v>5733534</v>
      </c>
      <c r="BH27">
        <v>7631013</v>
      </c>
      <c r="BI27">
        <v>10309884</v>
      </c>
      <c r="BJ27">
        <v>7949402</v>
      </c>
      <c r="BK27">
        <v>19651566</v>
      </c>
      <c r="BL27">
        <v>15284857</v>
      </c>
      <c r="BM27">
        <v>18181552</v>
      </c>
      <c r="BN27">
        <v>2866679</v>
      </c>
      <c r="BO27">
        <v>4026229</v>
      </c>
      <c r="BP27">
        <v>3462167</v>
      </c>
      <c r="BQ27">
        <v>4201509</v>
      </c>
      <c r="BR27">
        <v>7249857</v>
      </c>
      <c r="BS27">
        <v>10978860</v>
      </c>
      <c r="BT27">
        <v>10904791</v>
      </c>
      <c r="BU27">
        <v>13786271</v>
      </c>
      <c r="BV27">
        <v>14906102</v>
      </c>
    </row>
    <row r="28" spans="2:74" x14ac:dyDescent="0.25">
      <c r="B28" t="s">
        <v>43</v>
      </c>
      <c r="C28">
        <v>331738</v>
      </c>
      <c r="D28">
        <v>328669</v>
      </c>
      <c r="E28">
        <v>330702</v>
      </c>
      <c r="F28">
        <v>430128</v>
      </c>
      <c r="G28">
        <v>257797</v>
      </c>
      <c r="H28">
        <v>266556</v>
      </c>
      <c r="I28">
        <v>258128</v>
      </c>
      <c r="J28">
        <v>281255</v>
      </c>
      <c r="K28">
        <v>263198</v>
      </c>
      <c r="L28">
        <v>1627729</v>
      </c>
      <c r="M28">
        <v>1767510</v>
      </c>
      <c r="N28">
        <v>2057699</v>
      </c>
      <c r="O28">
        <v>1967390</v>
      </c>
      <c r="P28">
        <v>1802288</v>
      </c>
      <c r="Q28">
        <v>2132446</v>
      </c>
      <c r="R28">
        <v>2749926</v>
      </c>
      <c r="S28">
        <v>3466306</v>
      </c>
      <c r="T28">
        <v>3391157</v>
      </c>
      <c r="U28">
        <v>181350</v>
      </c>
      <c r="V28">
        <v>143154</v>
      </c>
      <c r="W28">
        <v>144039</v>
      </c>
      <c r="X28">
        <v>180705</v>
      </c>
      <c r="Y28">
        <v>82495</v>
      </c>
      <c r="Z28">
        <v>2369</v>
      </c>
      <c r="AA28">
        <v>14914</v>
      </c>
      <c r="AB28">
        <v>1076267</v>
      </c>
      <c r="AC28">
        <v>90072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9169246</v>
      </c>
      <c r="AW28">
        <v>15584762</v>
      </c>
      <c r="AX28">
        <v>10513371</v>
      </c>
      <c r="AY28">
        <v>14082237</v>
      </c>
      <c r="AZ28">
        <v>8466056</v>
      </c>
      <c r="BA28">
        <v>10477417</v>
      </c>
      <c r="BB28">
        <v>9714800</v>
      </c>
      <c r="BC28">
        <v>11128929</v>
      </c>
      <c r="BD28">
        <v>10854275</v>
      </c>
      <c r="BE28">
        <v>6572841</v>
      </c>
      <c r="BF28">
        <v>6646421</v>
      </c>
      <c r="BG28">
        <v>6883003</v>
      </c>
      <c r="BH28">
        <v>6117234</v>
      </c>
      <c r="BI28">
        <v>2693693</v>
      </c>
      <c r="BJ28">
        <v>4423640</v>
      </c>
      <c r="BK28">
        <v>7140401</v>
      </c>
      <c r="BL28">
        <v>9401401</v>
      </c>
      <c r="BM28">
        <v>9918461</v>
      </c>
      <c r="BN28">
        <v>2395887</v>
      </c>
      <c r="BO28">
        <v>2937572</v>
      </c>
      <c r="BP28">
        <v>3152689</v>
      </c>
      <c r="BQ28">
        <v>1287839</v>
      </c>
      <c r="BR28">
        <v>733289</v>
      </c>
      <c r="BS28">
        <v>661058</v>
      </c>
      <c r="BT28">
        <v>1077255</v>
      </c>
      <c r="BU28">
        <v>2341288</v>
      </c>
      <c r="BV28">
        <v>4192448</v>
      </c>
    </row>
    <row r="29" spans="2:74" x14ac:dyDescent="0.25">
      <c r="B29" t="s">
        <v>31</v>
      </c>
      <c r="C29">
        <v>8106689</v>
      </c>
      <c r="D29">
        <v>8285171</v>
      </c>
      <c r="E29">
        <v>7558521</v>
      </c>
      <c r="F29">
        <v>5817796</v>
      </c>
      <c r="G29">
        <v>6243713</v>
      </c>
      <c r="H29">
        <v>6501396</v>
      </c>
      <c r="I29">
        <v>6636556</v>
      </c>
      <c r="J29">
        <v>6642574</v>
      </c>
      <c r="K29">
        <v>6632099</v>
      </c>
      <c r="L29">
        <v>-7992839</v>
      </c>
      <c r="M29">
        <v>-3803959</v>
      </c>
      <c r="N29">
        <v>-323898</v>
      </c>
      <c r="O29">
        <v>581361</v>
      </c>
      <c r="P29">
        <v>2058379</v>
      </c>
      <c r="Q29">
        <v>3423944</v>
      </c>
      <c r="R29">
        <v>5032980</v>
      </c>
      <c r="S29">
        <v>5112892</v>
      </c>
      <c r="T29">
        <v>4420603</v>
      </c>
      <c r="U29">
        <v>18294785</v>
      </c>
      <c r="V29">
        <v>21725825</v>
      </c>
      <c r="W29">
        <v>17799405</v>
      </c>
      <c r="X29">
        <v>13283304</v>
      </c>
      <c r="Y29">
        <v>10034459</v>
      </c>
      <c r="Z29">
        <v>14044607</v>
      </c>
      <c r="AA29">
        <v>16315364</v>
      </c>
      <c r="AB29">
        <v>16147172</v>
      </c>
      <c r="AC29">
        <v>12274279</v>
      </c>
      <c r="AD29">
        <v>21894</v>
      </c>
      <c r="AE29">
        <v>164092</v>
      </c>
      <c r="AF29">
        <v>812466</v>
      </c>
      <c r="AG29">
        <v>491276</v>
      </c>
      <c r="AH29">
        <v>625046</v>
      </c>
      <c r="AI29">
        <v>779606</v>
      </c>
      <c r="AJ29">
        <v>759966</v>
      </c>
      <c r="AK29">
        <v>680523</v>
      </c>
      <c r="AL29">
        <v>491974</v>
      </c>
      <c r="AM29">
        <v>21894</v>
      </c>
      <c r="AN29">
        <v>164092</v>
      </c>
      <c r="AO29">
        <v>812466</v>
      </c>
      <c r="AP29">
        <v>491276</v>
      </c>
      <c r="AQ29">
        <v>625046</v>
      </c>
      <c r="AR29">
        <v>779606</v>
      </c>
      <c r="AS29">
        <v>759966</v>
      </c>
      <c r="AT29">
        <v>680523</v>
      </c>
      <c r="AU29">
        <v>491974</v>
      </c>
      <c r="AV29">
        <v>6814931</v>
      </c>
      <c r="AW29">
        <v>1884078</v>
      </c>
      <c r="AX29">
        <v>1213936</v>
      </c>
      <c r="AY29">
        <v>1340796</v>
      </c>
      <c r="AZ29">
        <v>1537883</v>
      </c>
      <c r="BA29">
        <v>2533133</v>
      </c>
      <c r="BB29">
        <v>7819521</v>
      </c>
      <c r="BC29">
        <v>12102306</v>
      </c>
      <c r="BD29">
        <v>13260616</v>
      </c>
      <c r="BE29">
        <v>6242763</v>
      </c>
      <c r="BF29">
        <v>2507629</v>
      </c>
      <c r="BG29">
        <v>2123027</v>
      </c>
      <c r="BH29">
        <v>1881304</v>
      </c>
      <c r="BI29">
        <v>1872889</v>
      </c>
      <c r="BJ29">
        <v>1011380</v>
      </c>
      <c r="BK29">
        <v>1880796</v>
      </c>
      <c r="BL29">
        <v>1267758</v>
      </c>
      <c r="BM29">
        <v>2505247</v>
      </c>
      <c r="BN29">
        <v>3510368</v>
      </c>
      <c r="BO29">
        <v>4379774</v>
      </c>
      <c r="BP29">
        <v>4946925</v>
      </c>
      <c r="BQ29">
        <v>2740251</v>
      </c>
      <c r="BR29">
        <v>3789621</v>
      </c>
      <c r="BS29">
        <v>6230992</v>
      </c>
      <c r="BT29">
        <v>5970988</v>
      </c>
      <c r="BU29">
        <v>7172401</v>
      </c>
      <c r="BV29">
        <v>6872115</v>
      </c>
    </row>
    <row r="30" spans="2:74" x14ac:dyDescent="0.25">
      <c r="B30" t="s">
        <v>42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6782820</v>
      </c>
      <c r="M30">
        <v>7434875</v>
      </c>
      <c r="N30">
        <v>7208766</v>
      </c>
      <c r="O30">
        <v>5965493</v>
      </c>
      <c r="P30">
        <v>7339792</v>
      </c>
      <c r="Q30">
        <v>8247900</v>
      </c>
      <c r="R30">
        <v>8612944</v>
      </c>
      <c r="S30">
        <v>8846799</v>
      </c>
      <c r="T30">
        <v>9085999</v>
      </c>
      <c r="U30">
        <v>0</v>
      </c>
      <c r="V30">
        <v>12755941</v>
      </c>
      <c r="W30">
        <v>11637183</v>
      </c>
      <c r="X30">
        <v>23799122</v>
      </c>
      <c r="Y30">
        <v>26384579</v>
      </c>
      <c r="Z30">
        <v>20728613</v>
      </c>
      <c r="AA30">
        <v>25111130</v>
      </c>
      <c r="AB30">
        <v>19208927</v>
      </c>
      <c r="AC30">
        <v>16776082</v>
      </c>
      <c r="AD30">
        <v>0</v>
      </c>
      <c r="AE30">
        <v>971128</v>
      </c>
      <c r="AF30">
        <v>125204</v>
      </c>
      <c r="AG30">
        <v>93227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225254</v>
      </c>
      <c r="AO30">
        <v>125204</v>
      </c>
      <c r="AP30">
        <v>93227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7425049</v>
      </c>
      <c r="AW30">
        <v>8210584</v>
      </c>
      <c r="AX30">
        <v>23158687</v>
      </c>
      <c r="AY30">
        <v>6960615</v>
      </c>
      <c r="AZ30">
        <v>6802432</v>
      </c>
      <c r="BA30">
        <v>16850484</v>
      </c>
      <c r="BB30">
        <v>14138230</v>
      </c>
      <c r="BC30">
        <v>13847267</v>
      </c>
      <c r="BD30">
        <v>9629320</v>
      </c>
      <c r="BE30">
        <v>5059017</v>
      </c>
      <c r="BF30">
        <v>3660751</v>
      </c>
      <c r="BG30">
        <v>7584378</v>
      </c>
      <c r="BH30">
        <v>7755665</v>
      </c>
      <c r="BI30">
        <v>6946328</v>
      </c>
      <c r="BJ30">
        <v>7243543</v>
      </c>
      <c r="BK30">
        <v>6491971</v>
      </c>
      <c r="BL30">
        <v>6800446</v>
      </c>
      <c r="BM30">
        <v>9213769</v>
      </c>
      <c r="BN30">
        <v>1331167</v>
      </c>
      <c r="BO30">
        <v>3932249</v>
      </c>
      <c r="BP30">
        <v>3874524</v>
      </c>
      <c r="BQ30">
        <v>2237453</v>
      </c>
      <c r="BR30">
        <v>2704785</v>
      </c>
      <c r="BS30">
        <v>3097352</v>
      </c>
      <c r="BT30">
        <v>3524998</v>
      </c>
      <c r="BU30">
        <v>3065343</v>
      </c>
      <c r="BV30">
        <v>3390084</v>
      </c>
    </row>
    <row r="31" spans="2:74" x14ac:dyDescent="0.25">
      <c r="B31" t="s">
        <v>28</v>
      </c>
      <c r="C31">
        <v>0</v>
      </c>
      <c r="D31">
        <v>15624574</v>
      </c>
      <c r="E31">
        <v>13999731</v>
      </c>
      <c r="F31">
        <v>13825907</v>
      </c>
      <c r="G31">
        <v>13324943</v>
      </c>
      <c r="H31">
        <v>14311499</v>
      </c>
      <c r="I31">
        <v>14717763</v>
      </c>
      <c r="J31">
        <v>14084075</v>
      </c>
      <c r="K31">
        <v>13800354</v>
      </c>
      <c r="L31">
        <v>572168</v>
      </c>
      <c r="M31">
        <v>1705069</v>
      </c>
      <c r="N31">
        <v>1573218</v>
      </c>
      <c r="O31">
        <v>80657</v>
      </c>
      <c r="P31">
        <v>-392340</v>
      </c>
      <c r="Q31">
        <v>-2586980</v>
      </c>
      <c r="R31">
        <v>-3042253</v>
      </c>
      <c r="S31">
        <v>-4146526</v>
      </c>
      <c r="T31">
        <v>-3701748</v>
      </c>
      <c r="U31">
        <v>37557293</v>
      </c>
      <c r="V31">
        <v>32743880</v>
      </c>
      <c r="W31">
        <v>28477143</v>
      </c>
      <c r="X31">
        <v>29169637</v>
      </c>
      <c r="Y31">
        <v>27161390</v>
      </c>
      <c r="Z31">
        <v>28106772</v>
      </c>
      <c r="AA31">
        <v>27768620</v>
      </c>
      <c r="AB31">
        <v>25437685</v>
      </c>
      <c r="AC31">
        <v>23766414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991077</v>
      </c>
      <c r="AW31">
        <v>924884</v>
      </c>
      <c r="AX31">
        <v>875068</v>
      </c>
      <c r="AY31">
        <v>1029689</v>
      </c>
      <c r="AZ31">
        <v>1006144</v>
      </c>
      <c r="BA31">
        <v>1163556</v>
      </c>
      <c r="BB31">
        <v>1479304</v>
      </c>
      <c r="BC31">
        <v>1743765</v>
      </c>
      <c r="BD31">
        <v>1176200</v>
      </c>
      <c r="BE31">
        <v>389717</v>
      </c>
      <c r="BF31">
        <v>102931</v>
      </c>
      <c r="BG31">
        <v>115678</v>
      </c>
      <c r="BH31">
        <v>89037</v>
      </c>
      <c r="BI31">
        <v>70824</v>
      </c>
      <c r="BJ31">
        <v>88964</v>
      </c>
      <c r="BK31">
        <v>82449</v>
      </c>
      <c r="BL31">
        <v>43056</v>
      </c>
      <c r="BM31">
        <v>60900</v>
      </c>
      <c r="BN31">
        <v>405772</v>
      </c>
      <c r="BO31">
        <v>416198</v>
      </c>
      <c r="BP31">
        <v>342951</v>
      </c>
      <c r="BQ31">
        <v>326819</v>
      </c>
      <c r="BR31">
        <v>65203</v>
      </c>
      <c r="BS31">
        <v>557196</v>
      </c>
      <c r="BT31">
        <v>64525</v>
      </c>
      <c r="BU31">
        <v>52624</v>
      </c>
      <c r="BV31">
        <v>71647</v>
      </c>
    </row>
    <row r="32" spans="2:74" x14ac:dyDescent="0.25">
      <c r="B32" t="s">
        <v>121</v>
      </c>
      <c r="C32">
        <v>22248</v>
      </c>
      <c r="D32">
        <v>21650</v>
      </c>
      <c r="E32">
        <v>22268</v>
      </c>
      <c r="F32">
        <v>18952</v>
      </c>
      <c r="G32">
        <v>369067</v>
      </c>
      <c r="H32">
        <v>385696</v>
      </c>
      <c r="I32">
        <v>348891</v>
      </c>
      <c r="J32">
        <v>390385</v>
      </c>
      <c r="K32">
        <v>369860</v>
      </c>
      <c r="L32">
        <v>1808398</v>
      </c>
      <c r="M32">
        <v>1335046</v>
      </c>
      <c r="N32">
        <v>837007</v>
      </c>
      <c r="O32">
        <v>622880</v>
      </c>
      <c r="P32">
        <v>183948</v>
      </c>
      <c r="Q32">
        <v>205705</v>
      </c>
      <c r="R32">
        <v>715503</v>
      </c>
      <c r="S32">
        <v>658077</v>
      </c>
      <c r="T32">
        <v>454400</v>
      </c>
      <c r="U32">
        <v>195701</v>
      </c>
      <c r="V32">
        <v>7019504</v>
      </c>
      <c r="W32">
        <v>7195519</v>
      </c>
      <c r="X32">
        <v>7455606</v>
      </c>
      <c r="Y32">
        <v>6652587</v>
      </c>
      <c r="Z32">
        <v>7085794</v>
      </c>
      <c r="AA32">
        <v>6315479</v>
      </c>
      <c r="AB32">
        <v>7305774</v>
      </c>
      <c r="AC32">
        <v>7001510</v>
      </c>
      <c r="AD32">
        <v>0</v>
      </c>
      <c r="AE32">
        <v>280867</v>
      </c>
      <c r="AF32">
        <v>221259</v>
      </c>
      <c r="AG32">
        <v>266588</v>
      </c>
      <c r="AH32">
        <v>340948</v>
      </c>
      <c r="AI32">
        <v>359983</v>
      </c>
      <c r="AJ32">
        <v>-35443</v>
      </c>
      <c r="AK32">
        <v>101624</v>
      </c>
      <c r="AL32">
        <v>0</v>
      </c>
      <c r="AM32">
        <v>0</v>
      </c>
      <c r="AN32">
        <v>280867</v>
      </c>
      <c r="AO32">
        <v>221259</v>
      </c>
      <c r="AP32">
        <v>266588</v>
      </c>
      <c r="AQ32">
        <v>340948</v>
      </c>
      <c r="AR32">
        <v>0</v>
      </c>
      <c r="AS32">
        <v>0</v>
      </c>
      <c r="AT32">
        <v>0</v>
      </c>
      <c r="AU32">
        <v>0</v>
      </c>
      <c r="AV32">
        <v>1897096</v>
      </c>
      <c r="AW32">
        <v>1738155</v>
      </c>
      <c r="AX32">
        <v>1836734</v>
      </c>
      <c r="AY32">
        <v>4193384</v>
      </c>
      <c r="AZ32">
        <v>3940234</v>
      </c>
      <c r="BA32">
        <v>3975734</v>
      </c>
      <c r="BB32">
        <v>3442390</v>
      </c>
      <c r="BC32">
        <v>3726626</v>
      </c>
      <c r="BD32">
        <v>3278252</v>
      </c>
      <c r="BE32">
        <v>2025183</v>
      </c>
      <c r="BF32">
        <v>2054592</v>
      </c>
      <c r="BG32">
        <v>2009373</v>
      </c>
      <c r="BH32">
        <v>3495960</v>
      </c>
      <c r="BI32">
        <v>3070876</v>
      </c>
      <c r="BJ32">
        <v>3096591</v>
      </c>
      <c r="BK32">
        <v>3203151</v>
      </c>
      <c r="BL32">
        <v>3092096</v>
      </c>
      <c r="BM32">
        <v>2707611</v>
      </c>
      <c r="BN32">
        <v>307673</v>
      </c>
      <c r="BO32">
        <v>787157</v>
      </c>
      <c r="BP32">
        <v>688627</v>
      </c>
      <c r="BQ32">
        <v>1084038</v>
      </c>
      <c r="BR32">
        <v>1432919</v>
      </c>
      <c r="BS32">
        <v>1578294</v>
      </c>
      <c r="BT32">
        <v>1991447</v>
      </c>
      <c r="BU32">
        <v>2440215</v>
      </c>
      <c r="BV32">
        <v>2347144</v>
      </c>
    </row>
    <row r="33" spans="2:74" x14ac:dyDescent="0.25">
      <c r="B33" t="s">
        <v>61</v>
      </c>
      <c r="C33">
        <v>17798</v>
      </c>
      <c r="D33">
        <v>17320</v>
      </c>
      <c r="E33">
        <v>17815</v>
      </c>
      <c r="F33">
        <v>15161</v>
      </c>
      <c r="G33">
        <v>14060</v>
      </c>
      <c r="H33">
        <v>14693</v>
      </c>
      <c r="I33">
        <v>13291</v>
      </c>
      <c r="J33">
        <v>14872</v>
      </c>
      <c r="K33">
        <v>14090</v>
      </c>
      <c r="L33">
        <v>105307</v>
      </c>
      <c r="M33">
        <v>122681</v>
      </c>
      <c r="N33">
        <v>142518</v>
      </c>
      <c r="O33">
        <v>37903</v>
      </c>
      <c r="P33">
        <v>-2343</v>
      </c>
      <c r="Q33">
        <v>168972</v>
      </c>
      <c r="R33">
        <v>169461</v>
      </c>
      <c r="S33">
        <v>177222</v>
      </c>
      <c r="T33">
        <v>156163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5933</v>
      </c>
      <c r="AE33">
        <v>2887</v>
      </c>
      <c r="AF33">
        <v>164786</v>
      </c>
      <c r="AG33">
        <v>186990</v>
      </c>
      <c r="AH33">
        <v>179261</v>
      </c>
      <c r="AI33">
        <v>11020</v>
      </c>
      <c r="AJ33">
        <v>2215</v>
      </c>
      <c r="AK33">
        <v>27265</v>
      </c>
      <c r="AL33">
        <v>31702</v>
      </c>
      <c r="AM33">
        <v>5933</v>
      </c>
      <c r="AN33">
        <v>2887</v>
      </c>
      <c r="AO33">
        <v>164786</v>
      </c>
      <c r="AP33">
        <v>185727</v>
      </c>
      <c r="AQ33">
        <v>178090</v>
      </c>
      <c r="AR33">
        <v>11020</v>
      </c>
      <c r="AS33">
        <v>2215</v>
      </c>
      <c r="AT33">
        <v>27265</v>
      </c>
      <c r="AU33">
        <v>31702</v>
      </c>
      <c r="AV33">
        <v>4853043</v>
      </c>
      <c r="AW33">
        <v>4513207</v>
      </c>
      <c r="AX33">
        <v>0</v>
      </c>
      <c r="AY33">
        <v>6761973</v>
      </c>
      <c r="AZ33">
        <v>6684222</v>
      </c>
      <c r="BA33">
        <v>8046974</v>
      </c>
      <c r="BB33">
        <v>3332739</v>
      </c>
      <c r="BC33">
        <v>4683379</v>
      </c>
      <c r="BD33">
        <v>5423441</v>
      </c>
      <c r="BE33">
        <v>3007937</v>
      </c>
      <c r="BF33">
        <v>2838976</v>
      </c>
      <c r="BG33">
        <v>0</v>
      </c>
      <c r="BH33">
        <v>1766300</v>
      </c>
      <c r="BI33">
        <v>1791442</v>
      </c>
      <c r="BJ33">
        <v>700376</v>
      </c>
      <c r="BK33">
        <v>865028</v>
      </c>
      <c r="BL33">
        <v>484573</v>
      </c>
      <c r="BM33">
        <v>483754</v>
      </c>
      <c r="BN33">
        <v>2921912</v>
      </c>
      <c r="BO33">
        <v>2955884</v>
      </c>
      <c r="BP33">
        <v>11313833</v>
      </c>
      <c r="BQ33">
        <v>4270454</v>
      </c>
      <c r="BR33">
        <v>2429987</v>
      </c>
      <c r="BS33">
        <v>2857827</v>
      </c>
      <c r="BT33">
        <v>2549673</v>
      </c>
      <c r="BU33">
        <v>2917352</v>
      </c>
      <c r="BV33">
        <v>2010160</v>
      </c>
    </row>
    <row r="34" spans="2:74" x14ac:dyDescent="0.25">
      <c r="B34" t="s">
        <v>29</v>
      </c>
      <c r="C34">
        <v>1460</v>
      </c>
      <c r="D34">
        <v>1492</v>
      </c>
      <c r="E34">
        <v>1361</v>
      </c>
      <c r="F34">
        <v>1047</v>
      </c>
      <c r="G34">
        <v>1124</v>
      </c>
      <c r="H34">
        <v>1171</v>
      </c>
      <c r="I34">
        <v>1195</v>
      </c>
      <c r="J34">
        <v>1196</v>
      </c>
      <c r="K34">
        <v>1194</v>
      </c>
      <c r="L34">
        <v>12265125</v>
      </c>
      <c r="M34">
        <v>15418713</v>
      </c>
      <c r="N34">
        <v>15221832</v>
      </c>
      <c r="O34">
        <v>9752193</v>
      </c>
      <c r="P34">
        <v>11558851</v>
      </c>
      <c r="Q34">
        <v>13452294</v>
      </c>
      <c r="R34">
        <v>27598943</v>
      </c>
      <c r="S34">
        <v>31215553</v>
      </c>
      <c r="T34">
        <v>32147888</v>
      </c>
      <c r="U34">
        <v>19961662</v>
      </c>
      <c r="V34">
        <v>26031011</v>
      </c>
      <c r="W34">
        <v>30694073</v>
      </c>
      <c r="X34">
        <v>22426902</v>
      </c>
      <c r="Y34">
        <v>21932814</v>
      </c>
      <c r="Z34">
        <v>34275723</v>
      </c>
      <c r="AA34">
        <v>30987720</v>
      </c>
      <c r="AB34">
        <v>18760428</v>
      </c>
      <c r="AC34">
        <v>6295359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1230453</v>
      </c>
      <c r="AW34">
        <v>1132237</v>
      </c>
      <c r="AX34">
        <v>2143441</v>
      </c>
      <c r="AY34">
        <v>8291983</v>
      </c>
      <c r="AZ34">
        <v>6772079</v>
      </c>
      <c r="BA34">
        <v>4458735</v>
      </c>
      <c r="BB34">
        <v>3033888</v>
      </c>
      <c r="BC34">
        <v>11995862</v>
      </c>
      <c r="BD34">
        <v>1466370</v>
      </c>
      <c r="BE34">
        <v>595522</v>
      </c>
      <c r="BF34">
        <v>4804922</v>
      </c>
      <c r="BG34">
        <v>1584105</v>
      </c>
      <c r="BH34">
        <v>1361746</v>
      </c>
      <c r="BI34">
        <v>16863</v>
      </c>
      <c r="BJ34">
        <v>38629</v>
      </c>
      <c r="BK34">
        <v>235398</v>
      </c>
      <c r="BL34">
        <v>449695</v>
      </c>
      <c r="BM34">
        <v>231658</v>
      </c>
      <c r="BN34">
        <v>4219740</v>
      </c>
      <c r="BO34">
        <v>1828884</v>
      </c>
      <c r="BP34">
        <v>4275994</v>
      </c>
      <c r="BQ34">
        <v>164457</v>
      </c>
      <c r="BR34">
        <v>427190</v>
      </c>
      <c r="BS34">
        <v>614554</v>
      </c>
      <c r="BT34">
        <v>592678</v>
      </c>
      <c r="BU34">
        <v>200928</v>
      </c>
      <c r="BV34">
        <v>200611</v>
      </c>
    </row>
    <row r="35" spans="2:74" x14ac:dyDescent="0.25">
      <c r="B35" t="s">
        <v>122</v>
      </c>
      <c r="C35">
        <v>1970477</v>
      </c>
      <c r="D35">
        <v>820462</v>
      </c>
      <c r="E35">
        <v>748503</v>
      </c>
      <c r="F35">
        <v>576123</v>
      </c>
      <c r="G35">
        <v>618301</v>
      </c>
      <c r="H35">
        <v>643818</v>
      </c>
      <c r="I35">
        <v>657203</v>
      </c>
      <c r="J35">
        <v>657799</v>
      </c>
      <c r="K35">
        <v>656762</v>
      </c>
      <c r="L35">
        <v>9897633</v>
      </c>
      <c r="M35">
        <v>10986728</v>
      </c>
      <c r="N35">
        <v>10189169</v>
      </c>
      <c r="O35">
        <v>7450843</v>
      </c>
      <c r="P35">
        <v>8101988</v>
      </c>
      <c r="Q35">
        <v>8551079</v>
      </c>
      <c r="R35">
        <v>8458800</v>
      </c>
      <c r="S35">
        <v>8491587</v>
      </c>
      <c r="T35">
        <v>6142513</v>
      </c>
      <c r="U35">
        <v>5873481</v>
      </c>
      <c r="V35">
        <v>5978928</v>
      </c>
      <c r="W35">
        <v>2052260</v>
      </c>
      <c r="X35">
        <v>1579625</v>
      </c>
      <c r="Y35">
        <v>1695268</v>
      </c>
      <c r="Z35">
        <v>2701696</v>
      </c>
      <c r="AA35">
        <v>2757863</v>
      </c>
      <c r="AB35">
        <v>2760364</v>
      </c>
      <c r="AC35">
        <v>955290</v>
      </c>
      <c r="AD35">
        <v>11677</v>
      </c>
      <c r="AE35">
        <v>1208316</v>
      </c>
      <c r="AF35">
        <v>1088732</v>
      </c>
      <c r="AG35">
        <v>837997</v>
      </c>
      <c r="AH35">
        <v>899347</v>
      </c>
      <c r="AI35">
        <v>19900</v>
      </c>
      <c r="AJ35">
        <v>0</v>
      </c>
      <c r="AK35">
        <v>0</v>
      </c>
      <c r="AL35">
        <v>0</v>
      </c>
      <c r="AM35">
        <v>11677</v>
      </c>
      <c r="AN35">
        <v>14917</v>
      </c>
      <c r="AO35">
        <v>0</v>
      </c>
      <c r="AP35">
        <v>0</v>
      </c>
      <c r="AQ35">
        <v>0</v>
      </c>
      <c r="AR35">
        <v>19900</v>
      </c>
      <c r="AS35">
        <v>0</v>
      </c>
      <c r="AT35">
        <v>0</v>
      </c>
      <c r="AU35">
        <v>0</v>
      </c>
      <c r="AV35">
        <v>19674119</v>
      </c>
      <c r="AW35">
        <v>9935045</v>
      </c>
      <c r="AX35">
        <v>13961625</v>
      </c>
      <c r="AY35">
        <v>5484692</v>
      </c>
      <c r="AZ35">
        <v>7148681</v>
      </c>
      <c r="BA35">
        <v>7616957</v>
      </c>
      <c r="BB35">
        <v>7612801</v>
      </c>
      <c r="BC35">
        <v>9292906</v>
      </c>
      <c r="BD35">
        <v>10824627</v>
      </c>
      <c r="BE35">
        <v>24566740</v>
      </c>
      <c r="BF35">
        <v>37996326</v>
      </c>
      <c r="BG35">
        <v>31239800</v>
      </c>
      <c r="BH35">
        <v>30265319</v>
      </c>
      <c r="BI35">
        <v>10906825</v>
      </c>
      <c r="BJ35">
        <v>12398773</v>
      </c>
      <c r="BK35">
        <v>19952684</v>
      </c>
      <c r="BL35">
        <v>20253033</v>
      </c>
      <c r="BM35">
        <v>30065356</v>
      </c>
      <c r="BN35">
        <v>3843160</v>
      </c>
      <c r="BO35">
        <v>3505609</v>
      </c>
      <c r="BP35">
        <v>3678553</v>
      </c>
      <c r="BQ35">
        <v>1677042</v>
      </c>
      <c r="BR35">
        <v>2219138</v>
      </c>
      <c r="BS35">
        <v>2204200</v>
      </c>
      <c r="BT35">
        <v>1812685</v>
      </c>
      <c r="BU35">
        <v>2707740</v>
      </c>
      <c r="BV35">
        <v>3456955</v>
      </c>
    </row>
    <row r="36" spans="2:74" x14ac:dyDescent="0.25">
      <c r="B36" t="s">
        <v>123</v>
      </c>
      <c r="C36">
        <v>117342</v>
      </c>
      <c r="D36">
        <v>118114</v>
      </c>
      <c r="E36">
        <v>114609</v>
      </c>
      <c r="F36">
        <v>100667</v>
      </c>
      <c r="G36">
        <v>88031</v>
      </c>
      <c r="H36">
        <v>93282</v>
      </c>
      <c r="I36">
        <v>92394</v>
      </c>
      <c r="J36">
        <v>100176</v>
      </c>
      <c r="K36">
        <v>95686</v>
      </c>
      <c r="L36">
        <v>10645862</v>
      </c>
      <c r="M36">
        <v>10681970</v>
      </c>
      <c r="N36">
        <v>11102725</v>
      </c>
      <c r="O36">
        <v>9733245</v>
      </c>
      <c r="P36">
        <v>8796508</v>
      </c>
      <c r="Q36">
        <v>9482161</v>
      </c>
      <c r="R36">
        <v>9830752</v>
      </c>
      <c r="S36">
        <v>11251054</v>
      </c>
      <c r="T36">
        <v>11339993</v>
      </c>
      <c r="U36">
        <v>400430</v>
      </c>
      <c r="V36">
        <v>239182</v>
      </c>
      <c r="W36">
        <v>55872</v>
      </c>
      <c r="X36">
        <v>276834</v>
      </c>
      <c r="Y36">
        <v>110039</v>
      </c>
      <c r="Z36">
        <v>54803</v>
      </c>
      <c r="AA36">
        <v>30028</v>
      </c>
      <c r="AB36">
        <v>110194</v>
      </c>
      <c r="AC36">
        <v>37078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16813656</v>
      </c>
      <c r="AW36">
        <v>17011425</v>
      </c>
      <c r="AX36">
        <v>12016730</v>
      </c>
      <c r="AY36">
        <v>2173150</v>
      </c>
      <c r="AZ36">
        <v>4206786</v>
      </c>
      <c r="BA36">
        <v>5550306</v>
      </c>
      <c r="BB36">
        <v>5910924</v>
      </c>
      <c r="BC36">
        <v>3710281</v>
      </c>
      <c r="BD36">
        <v>3837010</v>
      </c>
      <c r="BE36">
        <v>6491952</v>
      </c>
      <c r="BF36">
        <v>6757620</v>
      </c>
      <c r="BG36">
        <v>6171682</v>
      </c>
      <c r="BH36">
        <v>4746451</v>
      </c>
      <c r="BI36">
        <v>2634331</v>
      </c>
      <c r="BJ36">
        <v>3788433</v>
      </c>
      <c r="BK36">
        <v>2784533</v>
      </c>
      <c r="BL36">
        <v>3903120</v>
      </c>
      <c r="BM36">
        <v>4199421</v>
      </c>
      <c r="BN36">
        <v>2553657</v>
      </c>
      <c r="BO36">
        <v>2564559</v>
      </c>
      <c r="BP36">
        <v>3221939</v>
      </c>
      <c r="BQ36">
        <v>11598102</v>
      </c>
      <c r="BR36">
        <v>1989503</v>
      </c>
      <c r="BS36">
        <v>2469653</v>
      </c>
      <c r="BT36">
        <v>3390870</v>
      </c>
      <c r="BU36">
        <v>4318852</v>
      </c>
      <c r="BV36">
        <v>4273578</v>
      </c>
    </row>
    <row r="37" spans="2:74" x14ac:dyDescent="0.25">
      <c r="B37" t="s">
        <v>44</v>
      </c>
      <c r="C37">
        <v>14596126</v>
      </c>
      <c r="D37">
        <v>14917485</v>
      </c>
      <c r="E37">
        <v>13609148</v>
      </c>
      <c r="F37">
        <v>10474966</v>
      </c>
      <c r="G37">
        <v>11241832</v>
      </c>
      <c r="H37">
        <v>11705790</v>
      </c>
      <c r="I37">
        <v>11949146</v>
      </c>
      <c r="J37">
        <v>11959982</v>
      </c>
      <c r="K37">
        <v>11941122</v>
      </c>
      <c r="L37">
        <v>613037</v>
      </c>
      <c r="M37">
        <v>832396</v>
      </c>
      <c r="N37">
        <v>3460806</v>
      </c>
      <c r="O37">
        <v>2634454</v>
      </c>
      <c r="P37">
        <v>7228498</v>
      </c>
      <c r="Q37">
        <v>19110872</v>
      </c>
      <c r="R37">
        <v>28858383</v>
      </c>
      <c r="S37">
        <v>36549705</v>
      </c>
      <c r="T37">
        <v>20127955</v>
      </c>
      <c r="U37">
        <v>0</v>
      </c>
      <c r="V37">
        <v>0</v>
      </c>
      <c r="W37">
        <v>0</v>
      </c>
      <c r="X37">
        <v>11517225</v>
      </c>
      <c r="Y37">
        <v>9708446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341590</v>
      </c>
      <c r="AG37">
        <v>999312</v>
      </c>
      <c r="AH37">
        <v>2149438</v>
      </c>
      <c r="AI37">
        <v>2398516</v>
      </c>
      <c r="AJ37">
        <v>2731575</v>
      </c>
      <c r="AK37">
        <v>2535516</v>
      </c>
      <c r="AL37">
        <v>2057455</v>
      </c>
      <c r="AM37">
        <v>0</v>
      </c>
      <c r="AN37">
        <v>0</v>
      </c>
      <c r="AO37">
        <v>341590</v>
      </c>
      <c r="AP37">
        <v>999312</v>
      </c>
      <c r="AQ37">
        <v>2149438</v>
      </c>
      <c r="AR37">
        <v>2398516</v>
      </c>
      <c r="AS37">
        <v>2731575</v>
      </c>
      <c r="AT37">
        <v>2535516</v>
      </c>
      <c r="AU37">
        <v>1607275</v>
      </c>
      <c r="AV37">
        <v>465616</v>
      </c>
      <c r="AW37">
        <v>223762</v>
      </c>
      <c r="AX37">
        <v>694067</v>
      </c>
      <c r="AY37">
        <v>1239188</v>
      </c>
      <c r="AZ37">
        <v>2232628</v>
      </c>
      <c r="BA37">
        <v>729271</v>
      </c>
      <c r="BB37">
        <v>553245</v>
      </c>
      <c r="BC37">
        <v>698463</v>
      </c>
      <c r="BD37">
        <v>1178589</v>
      </c>
      <c r="BE37">
        <v>1661039</v>
      </c>
      <c r="BF37">
        <v>1361966</v>
      </c>
      <c r="BG37">
        <v>1669842</v>
      </c>
      <c r="BH37">
        <v>2980128</v>
      </c>
      <c r="BI37">
        <v>3290484</v>
      </c>
      <c r="BJ37">
        <v>2095336</v>
      </c>
      <c r="BK37">
        <v>3011185</v>
      </c>
      <c r="BL37">
        <v>2267613</v>
      </c>
      <c r="BM37">
        <v>2985280</v>
      </c>
      <c r="BN37">
        <v>2044917</v>
      </c>
      <c r="BO37">
        <v>1737887</v>
      </c>
      <c r="BP37">
        <v>3202233</v>
      </c>
      <c r="BQ37">
        <v>1078921</v>
      </c>
      <c r="BR37">
        <v>1690771</v>
      </c>
      <c r="BS37">
        <v>3459061</v>
      </c>
      <c r="BT37">
        <v>2612083</v>
      </c>
      <c r="BU37">
        <v>2189873</v>
      </c>
      <c r="BV37">
        <v>2082532</v>
      </c>
    </row>
    <row r="38" spans="2:74" x14ac:dyDescent="0.25">
      <c r="B38" t="s">
        <v>124</v>
      </c>
      <c r="C38">
        <v>2869</v>
      </c>
      <c r="D38">
        <v>2941</v>
      </c>
      <c r="E38">
        <v>2515</v>
      </c>
      <c r="F38">
        <v>2155</v>
      </c>
      <c r="G38">
        <v>2248</v>
      </c>
      <c r="H38">
        <v>2341</v>
      </c>
      <c r="I38">
        <v>2390</v>
      </c>
      <c r="J38">
        <v>2392</v>
      </c>
      <c r="K38">
        <v>2388</v>
      </c>
      <c r="L38">
        <v>565123</v>
      </c>
      <c r="M38">
        <v>760127</v>
      </c>
      <c r="N38">
        <v>1385862</v>
      </c>
      <c r="O38">
        <v>1740240</v>
      </c>
      <c r="P38">
        <v>2052758</v>
      </c>
      <c r="Q38">
        <v>2056707</v>
      </c>
      <c r="R38">
        <v>2754278</v>
      </c>
      <c r="S38">
        <v>2884748</v>
      </c>
      <c r="T38">
        <v>3341126</v>
      </c>
      <c r="U38">
        <v>3944388</v>
      </c>
      <c r="V38">
        <v>4043230</v>
      </c>
      <c r="W38">
        <v>4401559</v>
      </c>
      <c r="X38">
        <v>3555908</v>
      </c>
      <c r="Y38">
        <v>3574903</v>
      </c>
      <c r="Z38">
        <v>4050203</v>
      </c>
      <c r="AA38">
        <v>3883472</v>
      </c>
      <c r="AB38">
        <v>6118727</v>
      </c>
      <c r="AC38">
        <v>7328266</v>
      </c>
      <c r="AD38">
        <v>0</v>
      </c>
      <c r="AE38">
        <v>0</v>
      </c>
      <c r="AF38">
        <v>90546</v>
      </c>
      <c r="AG38">
        <v>146547</v>
      </c>
      <c r="AH38">
        <v>145020</v>
      </c>
      <c r="AI38">
        <v>223581</v>
      </c>
      <c r="AJ38">
        <v>200746</v>
      </c>
      <c r="AK38">
        <v>483183</v>
      </c>
      <c r="AL38">
        <v>341516</v>
      </c>
      <c r="AM38">
        <v>0</v>
      </c>
      <c r="AN38">
        <v>0</v>
      </c>
      <c r="AO38">
        <v>90546</v>
      </c>
      <c r="AP38">
        <v>146547</v>
      </c>
      <c r="AQ38">
        <v>145020</v>
      </c>
      <c r="AR38">
        <v>223581</v>
      </c>
      <c r="AS38">
        <v>200746</v>
      </c>
      <c r="AT38">
        <v>160264</v>
      </c>
      <c r="AU38">
        <v>157623</v>
      </c>
      <c r="AV38">
        <v>2624811</v>
      </c>
      <c r="AW38">
        <v>3658020</v>
      </c>
      <c r="AX38">
        <v>1058889</v>
      </c>
      <c r="AY38">
        <v>2844726</v>
      </c>
      <c r="AZ38">
        <v>2657569</v>
      </c>
      <c r="BA38">
        <v>257527</v>
      </c>
      <c r="BB38">
        <v>585508</v>
      </c>
      <c r="BC38">
        <v>0</v>
      </c>
      <c r="BD38">
        <v>304499</v>
      </c>
      <c r="BE38">
        <v>28613309</v>
      </c>
      <c r="BF38">
        <v>18691483</v>
      </c>
      <c r="BG38">
        <v>17988541</v>
      </c>
      <c r="BH38">
        <v>13008158</v>
      </c>
      <c r="BI38">
        <v>12196263</v>
      </c>
      <c r="BJ38">
        <v>17607849</v>
      </c>
      <c r="BK38">
        <v>26492452</v>
      </c>
      <c r="BL38">
        <v>31733420</v>
      </c>
      <c r="BM38">
        <v>24730063</v>
      </c>
      <c r="BN38">
        <v>1972194</v>
      </c>
      <c r="BO38">
        <v>1878999</v>
      </c>
      <c r="BP38">
        <v>1737987</v>
      </c>
      <c r="BQ38">
        <v>1283360</v>
      </c>
      <c r="BR38">
        <v>1766092</v>
      </c>
      <c r="BS38">
        <v>1576770</v>
      </c>
      <c r="BT38">
        <v>700220</v>
      </c>
      <c r="BU38">
        <v>1363438</v>
      </c>
      <c r="BV38">
        <v>2478977</v>
      </c>
    </row>
    <row r="39" spans="2:74" x14ac:dyDescent="0.25">
      <c r="B39" t="s">
        <v>18</v>
      </c>
      <c r="C39">
        <v>10217</v>
      </c>
      <c r="D39">
        <v>10442</v>
      </c>
      <c r="E39">
        <v>9526</v>
      </c>
      <c r="F39">
        <v>7332</v>
      </c>
      <c r="G39">
        <v>7869</v>
      </c>
      <c r="H39">
        <v>8194</v>
      </c>
      <c r="I39">
        <v>8364</v>
      </c>
      <c r="J39">
        <v>8372</v>
      </c>
      <c r="K39">
        <v>8359</v>
      </c>
      <c r="L39">
        <v>18815866</v>
      </c>
      <c r="M39">
        <v>30046798</v>
      </c>
      <c r="N39">
        <v>31641270</v>
      </c>
      <c r="O39">
        <v>14519350</v>
      </c>
      <c r="P39">
        <v>16741336</v>
      </c>
      <c r="Q39">
        <v>22587492</v>
      </c>
      <c r="R39">
        <v>29158306</v>
      </c>
      <c r="S39">
        <v>36151437</v>
      </c>
      <c r="T39">
        <v>41438080</v>
      </c>
      <c r="U39">
        <v>46020127</v>
      </c>
      <c r="V39">
        <v>41328892</v>
      </c>
      <c r="W39">
        <v>37158418</v>
      </c>
      <c r="X39">
        <v>38943828</v>
      </c>
      <c r="Y39">
        <v>37732084</v>
      </c>
      <c r="Z39">
        <v>43405069</v>
      </c>
      <c r="AA39">
        <v>48518313</v>
      </c>
      <c r="AB39">
        <v>46752765</v>
      </c>
      <c r="AC39">
        <v>45933913</v>
      </c>
      <c r="AD39">
        <v>0</v>
      </c>
      <c r="AE39">
        <v>1285887</v>
      </c>
      <c r="AF39">
        <v>1253403</v>
      </c>
      <c r="AG39">
        <v>977314</v>
      </c>
      <c r="AH39">
        <v>1048863</v>
      </c>
      <c r="AI39">
        <v>881446</v>
      </c>
      <c r="AJ39">
        <v>946372</v>
      </c>
      <c r="AK39">
        <v>2519968</v>
      </c>
      <c r="AL39">
        <v>2515994</v>
      </c>
      <c r="AM39">
        <v>0</v>
      </c>
      <c r="AN39">
        <v>1285887</v>
      </c>
      <c r="AO39">
        <v>1253403</v>
      </c>
      <c r="AP39">
        <v>977314</v>
      </c>
      <c r="AQ39">
        <v>1048863</v>
      </c>
      <c r="AR39">
        <v>881446</v>
      </c>
      <c r="AS39">
        <v>0</v>
      </c>
      <c r="AT39">
        <v>2519968</v>
      </c>
      <c r="AU39">
        <v>2515994</v>
      </c>
      <c r="AV39">
        <v>6177081</v>
      </c>
      <c r="AW39">
        <v>5752182</v>
      </c>
      <c r="AX39">
        <v>5034024</v>
      </c>
      <c r="AY39">
        <v>3726993</v>
      </c>
      <c r="AZ39">
        <v>3924523</v>
      </c>
      <c r="BA39">
        <v>6921634</v>
      </c>
      <c r="BB39">
        <v>5453590</v>
      </c>
      <c r="BC39">
        <v>5675011</v>
      </c>
      <c r="BD39">
        <v>3526213</v>
      </c>
      <c r="BE39">
        <v>22491171</v>
      </c>
      <c r="BF39">
        <v>21494604</v>
      </c>
      <c r="BG39">
        <v>21770554</v>
      </c>
      <c r="BH39">
        <v>15686261</v>
      </c>
      <c r="BI39">
        <v>17104447</v>
      </c>
      <c r="BJ39">
        <v>25238853</v>
      </c>
      <c r="BK39">
        <v>28342179</v>
      </c>
      <c r="BL39">
        <v>26441128</v>
      </c>
      <c r="BM39">
        <v>29741752</v>
      </c>
      <c r="BN39">
        <v>3684062</v>
      </c>
      <c r="BO39">
        <v>3431022</v>
      </c>
      <c r="BP39">
        <v>1820904</v>
      </c>
      <c r="BQ39">
        <v>1423548</v>
      </c>
      <c r="BR39">
        <v>1451320</v>
      </c>
      <c r="BS39">
        <v>2728620</v>
      </c>
      <c r="BT39">
        <v>2670634</v>
      </c>
      <c r="BU39">
        <v>2878768</v>
      </c>
      <c r="BV39">
        <v>2853928</v>
      </c>
    </row>
    <row r="40" spans="2:74" x14ac:dyDescent="0.25">
      <c r="B40" t="s">
        <v>125</v>
      </c>
      <c r="C40">
        <v>193634</v>
      </c>
      <c r="D40">
        <v>198486</v>
      </c>
      <c r="E40">
        <v>169774</v>
      </c>
      <c r="F40">
        <v>145469</v>
      </c>
      <c r="G40">
        <v>9986481</v>
      </c>
      <c r="H40">
        <v>10063872</v>
      </c>
      <c r="I40">
        <v>10649893</v>
      </c>
      <c r="J40">
        <v>10492695</v>
      </c>
      <c r="K40">
        <v>10724764</v>
      </c>
      <c r="L40">
        <v>56162350</v>
      </c>
      <c r="M40">
        <v>34554176</v>
      </c>
      <c r="N40">
        <v>45307129</v>
      </c>
      <c r="O40">
        <v>16637339</v>
      </c>
      <c r="P40">
        <v>35318537</v>
      </c>
      <c r="Q40">
        <v>26996322</v>
      </c>
      <c r="R40">
        <v>39857089</v>
      </c>
      <c r="S40">
        <v>46641418</v>
      </c>
      <c r="T40">
        <v>66611830</v>
      </c>
      <c r="U40">
        <v>1255033</v>
      </c>
      <c r="V40">
        <v>616041</v>
      </c>
      <c r="W40">
        <v>592324</v>
      </c>
      <c r="X40">
        <v>255379</v>
      </c>
      <c r="Y40">
        <v>1124</v>
      </c>
      <c r="Z40">
        <v>105770895</v>
      </c>
      <c r="AA40">
        <v>118469719</v>
      </c>
      <c r="AB40">
        <v>123999214</v>
      </c>
      <c r="AC40">
        <v>0</v>
      </c>
      <c r="AD40">
        <v>83191</v>
      </c>
      <c r="AE40">
        <v>158789</v>
      </c>
      <c r="AF40">
        <v>432610</v>
      </c>
      <c r="AG40">
        <v>0</v>
      </c>
      <c r="AH40">
        <v>0</v>
      </c>
      <c r="AI40">
        <v>0</v>
      </c>
      <c r="AJ40">
        <v>0</v>
      </c>
      <c r="AK40">
        <v>3978603</v>
      </c>
      <c r="AL40">
        <v>135332401</v>
      </c>
      <c r="AM40">
        <v>83191</v>
      </c>
      <c r="AN40">
        <v>158789</v>
      </c>
      <c r="AO40">
        <v>432610</v>
      </c>
      <c r="AP40">
        <v>0</v>
      </c>
      <c r="AQ40">
        <v>0</v>
      </c>
      <c r="AR40">
        <v>0</v>
      </c>
      <c r="AS40">
        <v>0</v>
      </c>
      <c r="AT40">
        <v>3978603</v>
      </c>
      <c r="AU40">
        <v>2905403</v>
      </c>
      <c r="AV40">
        <v>187892005</v>
      </c>
      <c r="AW40">
        <v>197634535</v>
      </c>
      <c r="AX40">
        <v>167650337</v>
      </c>
      <c r="AY40">
        <v>138142715</v>
      </c>
      <c r="AZ40">
        <v>105833098</v>
      </c>
      <c r="BA40">
        <v>106916035</v>
      </c>
      <c r="BB40">
        <v>113302393</v>
      </c>
      <c r="BC40">
        <v>112389344</v>
      </c>
      <c r="BD40">
        <v>114963195</v>
      </c>
      <c r="BE40">
        <v>25502262</v>
      </c>
      <c r="BF40">
        <v>28193808</v>
      </c>
      <c r="BG40">
        <v>25203325</v>
      </c>
      <c r="BH40">
        <v>24321333</v>
      </c>
      <c r="BI40">
        <v>19323307</v>
      </c>
      <c r="BJ40">
        <v>17117077</v>
      </c>
      <c r="BK40">
        <v>19504227</v>
      </c>
      <c r="BL40">
        <v>28609571</v>
      </c>
      <c r="BM40">
        <v>29347348</v>
      </c>
      <c r="BN40">
        <v>14766355</v>
      </c>
      <c r="BO40">
        <v>13004497</v>
      </c>
      <c r="BP40">
        <v>19068809</v>
      </c>
      <c r="BQ40">
        <v>102677382</v>
      </c>
      <c r="BR40">
        <v>111442837</v>
      </c>
      <c r="BS40">
        <v>7429255</v>
      </c>
      <c r="BT40">
        <v>7002439</v>
      </c>
      <c r="BU40">
        <v>7692675</v>
      </c>
      <c r="BV40">
        <v>17282743</v>
      </c>
    </row>
    <row r="41" spans="2:74" x14ac:dyDescent="0.25">
      <c r="B41" t="s">
        <v>126</v>
      </c>
      <c r="C41">
        <v>36490</v>
      </c>
      <c r="D41">
        <v>37294</v>
      </c>
      <c r="E41">
        <v>34023</v>
      </c>
      <c r="F41">
        <v>26187</v>
      </c>
      <c r="G41">
        <v>28105</v>
      </c>
      <c r="H41">
        <v>29264</v>
      </c>
      <c r="I41">
        <v>29873</v>
      </c>
      <c r="J41">
        <v>29900</v>
      </c>
      <c r="K41">
        <v>29853</v>
      </c>
      <c r="L41">
        <v>5136377</v>
      </c>
      <c r="M41">
        <v>6330981</v>
      </c>
      <c r="N41">
        <v>7400655</v>
      </c>
      <c r="O41">
        <v>5400892</v>
      </c>
      <c r="P41">
        <v>6433700</v>
      </c>
      <c r="Q41">
        <v>7791374</v>
      </c>
      <c r="R41">
        <v>8406224</v>
      </c>
      <c r="S41">
        <v>7735716</v>
      </c>
      <c r="T41">
        <v>8732542</v>
      </c>
      <c r="U41">
        <v>2789320</v>
      </c>
      <c r="V41">
        <v>1211300</v>
      </c>
      <c r="W41">
        <v>502178</v>
      </c>
      <c r="X41">
        <v>676683</v>
      </c>
      <c r="Y41">
        <v>569961</v>
      </c>
      <c r="Z41">
        <v>455355</v>
      </c>
      <c r="AA41">
        <v>3229854</v>
      </c>
      <c r="AB41">
        <v>4727781</v>
      </c>
      <c r="AC41">
        <v>4270145</v>
      </c>
      <c r="AD41">
        <v>259811</v>
      </c>
      <c r="AE41">
        <v>159617</v>
      </c>
      <c r="AF41">
        <v>121121</v>
      </c>
      <c r="AG41">
        <v>0</v>
      </c>
      <c r="AH41">
        <v>0</v>
      </c>
      <c r="AI41">
        <v>0</v>
      </c>
      <c r="AJ41">
        <v>0</v>
      </c>
      <c r="AK41">
        <v>19136</v>
      </c>
      <c r="AL41">
        <v>0</v>
      </c>
      <c r="AM41">
        <v>259811</v>
      </c>
      <c r="AN41">
        <v>159617</v>
      </c>
      <c r="AO41">
        <v>121121</v>
      </c>
      <c r="AP41">
        <v>0</v>
      </c>
      <c r="AQ41">
        <v>0</v>
      </c>
      <c r="AR41">
        <v>0</v>
      </c>
      <c r="AS41">
        <v>0</v>
      </c>
      <c r="AT41">
        <v>19136</v>
      </c>
      <c r="AU41">
        <v>0</v>
      </c>
      <c r="AV41">
        <v>6687945</v>
      </c>
      <c r="AW41">
        <v>5462783</v>
      </c>
      <c r="AX41">
        <v>5762113</v>
      </c>
      <c r="AY41">
        <v>4504235</v>
      </c>
      <c r="AZ41">
        <v>815033</v>
      </c>
      <c r="BA41">
        <v>780776</v>
      </c>
      <c r="BB41">
        <v>3088854</v>
      </c>
      <c r="BC41">
        <v>1998513</v>
      </c>
      <c r="BD41">
        <v>1751763</v>
      </c>
      <c r="BE41">
        <v>17131473</v>
      </c>
      <c r="BF41">
        <v>16782171</v>
      </c>
      <c r="BG41">
        <v>20106156</v>
      </c>
      <c r="BH41">
        <v>13111515</v>
      </c>
      <c r="BI41">
        <v>21277415</v>
      </c>
      <c r="BJ41">
        <v>19657533</v>
      </c>
      <c r="BK41">
        <v>23764462</v>
      </c>
      <c r="BL41">
        <v>24952110</v>
      </c>
      <c r="BM41">
        <v>28774521</v>
      </c>
      <c r="BN41">
        <v>2183580</v>
      </c>
      <c r="BO41">
        <v>1520092</v>
      </c>
      <c r="BP41">
        <v>1607240</v>
      </c>
      <c r="BQ41">
        <v>1268518</v>
      </c>
      <c r="BR41">
        <v>1324288</v>
      </c>
      <c r="BS41">
        <v>1954867</v>
      </c>
      <c r="BT41">
        <v>1442262</v>
      </c>
      <c r="BU41">
        <v>1527290</v>
      </c>
      <c r="BV41">
        <v>1555928</v>
      </c>
    </row>
    <row r="42" spans="2:74" x14ac:dyDescent="0.25">
      <c r="B42" t="s">
        <v>127</v>
      </c>
      <c r="C42">
        <v>11677</v>
      </c>
      <c r="D42">
        <v>11934</v>
      </c>
      <c r="E42">
        <v>10887</v>
      </c>
      <c r="F42">
        <v>8380</v>
      </c>
      <c r="G42">
        <v>8993</v>
      </c>
      <c r="H42">
        <v>9365</v>
      </c>
      <c r="I42">
        <v>9559</v>
      </c>
      <c r="J42">
        <v>9568</v>
      </c>
      <c r="K42">
        <v>9553</v>
      </c>
      <c r="L42">
        <v>2925064</v>
      </c>
      <c r="M42">
        <v>3262454</v>
      </c>
      <c r="N42">
        <v>3410453</v>
      </c>
      <c r="O42">
        <v>2421812</v>
      </c>
      <c r="P42">
        <v>2676680</v>
      </c>
      <c r="Q42">
        <v>2952200</v>
      </c>
      <c r="R42">
        <v>3170108</v>
      </c>
      <c r="S42">
        <v>3433711</v>
      </c>
      <c r="T42">
        <v>4417021</v>
      </c>
      <c r="U42">
        <v>1367657</v>
      </c>
      <c r="V42">
        <v>1785623</v>
      </c>
      <c r="W42">
        <v>826075</v>
      </c>
      <c r="X42">
        <v>561458</v>
      </c>
      <c r="Y42">
        <v>472157</v>
      </c>
      <c r="Z42">
        <v>382779</v>
      </c>
      <c r="AA42">
        <v>405076</v>
      </c>
      <c r="AB42">
        <v>316940</v>
      </c>
      <c r="AC42">
        <v>283005</v>
      </c>
      <c r="AD42">
        <v>68602</v>
      </c>
      <c r="AE42">
        <v>105914</v>
      </c>
      <c r="AF42">
        <v>78933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68602</v>
      </c>
      <c r="AN42">
        <v>105914</v>
      </c>
      <c r="AO42">
        <v>78933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2173363</v>
      </c>
      <c r="AW42">
        <v>2734375</v>
      </c>
      <c r="AX42">
        <v>2169298</v>
      </c>
      <c r="AY42">
        <v>1663425</v>
      </c>
      <c r="AZ42">
        <v>101176</v>
      </c>
      <c r="BA42">
        <v>111205</v>
      </c>
      <c r="BB42">
        <v>117102</v>
      </c>
      <c r="BC42">
        <v>157872</v>
      </c>
      <c r="BD42">
        <v>211358</v>
      </c>
      <c r="BE42">
        <v>5409324</v>
      </c>
      <c r="BF42">
        <v>5962519</v>
      </c>
      <c r="BG42">
        <v>6939305</v>
      </c>
      <c r="BH42">
        <v>4779727</v>
      </c>
      <c r="BI42">
        <v>7016027</v>
      </c>
      <c r="BJ42">
        <v>7235349</v>
      </c>
      <c r="BK42">
        <v>7285394</v>
      </c>
      <c r="BL42">
        <v>7280041</v>
      </c>
      <c r="BM42">
        <v>7460813</v>
      </c>
      <c r="BN42">
        <v>613037</v>
      </c>
      <c r="BO42">
        <v>572831</v>
      </c>
      <c r="BP42">
        <v>681818</v>
      </c>
      <c r="BQ42">
        <v>454614</v>
      </c>
      <c r="BR42">
        <v>468784</v>
      </c>
      <c r="BS42">
        <v>585289</v>
      </c>
      <c r="BT42">
        <v>495890</v>
      </c>
      <c r="BU42">
        <v>491555</v>
      </c>
      <c r="BV42">
        <v>892002</v>
      </c>
    </row>
    <row r="43" spans="2:74" x14ac:dyDescent="0.25">
      <c r="B43" t="s">
        <v>45</v>
      </c>
      <c r="C43">
        <v>297161</v>
      </c>
      <c r="D43">
        <v>300413</v>
      </c>
      <c r="E43">
        <v>287063</v>
      </c>
      <c r="F43">
        <v>253571</v>
      </c>
      <c r="G43">
        <v>223243</v>
      </c>
      <c r="H43">
        <v>229804</v>
      </c>
      <c r="I43">
        <v>228898</v>
      </c>
      <c r="J43">
        <v>248072</v>
      </c>
      <c r="K43">
        <v>235525</v>
      </c>
      <c r="L43">
        <v>2103781</v>
      </c>
      <c r="M43">
        <v>2785920</v>
      </c>
      <c r="N43">
        <v>3860997</v>
      </c>
      <c r="O43">
        <v>1125853</v>
      </c>
      <c r="P43">
        <v>3948058</v>
      </c>
      <c r="Q43">
        <v>4822445</v>
      </c>
      <c r="R43">
        <v>5486683</v>
      </c>
      <c r="S43">
        <v>6168312</v>
      </c>
      <c r="T43">
        <v>7720518</v>
      </c>
      <c r="U43">
        <v>2675926</v>
      </c>
      <c r="V43">
        <v>3014592</v>
      </c>
      <c r="W43">
        <v>1818544</v>
      </c>
      <c r="X43">
        <v>15030396</v>
      </c>
      <c r="Y43">
        <v>12638920</v>
      </c>
      <c r="Z43">
        <v>13305673</v>
      </c>
      <c r="AA43">
        <v>12991102</v>
      </c>
      <c r="AB43">
        <v>13101926</v>
      </c>
      <c r="AC43">
        <v>6429840</v>
      </c>
      <c r="AD43">
        <v>81313</v>
      </c>
      <c r="AE43">
        <v>406529</v>
      </c>
      <c r="AF43">
        <v>618621</v>
      </c>
      <c r="AG43">
        <v>201589</v>
      </c>
      <c r="AH43">
        <v>645173</v>
      </c>
      <c r="AI43">
        <v>796272</v>
      </c>
      <c r="AJ43">
        <v>798854</v>
      </c>
      <c r="AK43">
        <v>664833</v>
      </c>
      <c r="AL43">
        <v>617076</v>
      </c>
      <c r="AM43">
        <v>81313</v>
      </c>
      <c r="AN43">
        <v>406529</v>
      </c>
      <c r="AO43">
        <v>618621</v>
      </c>
      <c r="AP43">
        <v>201589</v>
      </c>
      <c r="AQ43">
        <v>645173</v>
      </c>
      <c r="AR43">
        <v>796272</v>
      </c>
      <c r="AS43">
        <v>798854</v>
      </c>
      <c r="AT43">
        <v>664833</v>
      </c>
      <c r="AU43">
        <v>617076</v>
      </c>
      <c r="AV43">
        <v>0</v>
      </c>
      <c r="AW43">
        <v>8006529</v>
      </c>
      <c r="AX43">
        <v>9299406</v>
      </c>
      <c r="AY43">
        <v>71000</v>
      </c>
      <c r="AZ43">
        <v>54695</v>
      </c>
      <c r="BA43">
        <v>48259</v>
      </c>
      <c r="BB43">
        <v>20601</v>
      </c>
      <c r="BC43">
        <v>11163</v>
      </c>
      <c r="BD43">
        <v>0</v>
      </c>
      <c r="BE43">
        <v>0</v>
      </c>
      <c r="BF43">
        <v>10098958</v>
      </c>
      <c r="BG43">
        <v>15607615</v>
      </c>
      <c r="BH43">
        <v>9896860</v>
      </c>
      <c r="BI43">
        <v>10399790</v>
      </c>
      <c r="BJ43">
        <v>15773772</v>
      </c>
      <c r="BK43">
        <v>17450034</v>
      </c>
      <c r="BL43">
        <v>22750688</v>
      </c>
      <c r="BM43">
        <v>19682846</v>
      </c>
      <c r="BN43">
        <v>12136287</v>
      </c>
      <c r="BO43">
        <v>2156696</v>
      </c>
      <c r="BP43">
        <v>1977864</v>
      </c>
      <c r="BQ43">
        <v>3513220</v>
      </c>
      <c r="BR43">
        <v>5127899</v>
      </c>
      <c r="BS43">
        <v>6495421</v>
      </c>
      <c r="BT43">
        <v>7243475</v>
      </c>
      <c r="BU43">
        <v>9599148</v>
      </c>
      <c r="BV43">
        <v>11110904</v>
      </c>
    </row>
    <row r="44" spans="2:74" x14ac:dyDescent="0.25">
      <c r="B44" t="s">
        <v>128</v>
      </c>
      <c r="C44">
        <v>852414</v>
      </c>
      <c r="D44">
        <v>871181</v>
      </c>
      <c r="E44">
        <v>794774</v>
      </c>
      <c r="F44">
        <v>611738</v>
      </c>
      <c r="G44">
        <v>656523</v>
      </c>
      <c r="H44">
        <v>683618</v>
      </c>
      <c r="I44">
        <v>697830</v>
      </c>
      <c r="J44">
        <v>698463</v>
      </c>
      <c r="K44">
        <v>697362</v>
      </c>
      <c r="L44">
        <v>3989121</v>
      </c>
      <c r="M44">
        <v>4163470</v>
      </c>
      <c r="N44">
        <v>4016060</v>
      </c>
      <c r="O44">
        <v>1382695</v>
      </c>
      <c r="P44">
        <v>1489543</v>
      </c>
      <c r="Q44">
        <v>1710216</v>
      </c>
      <c r="R44">
        <v>1993118</v>
      </c>
      <c r="S44">
        <v>2341764</v>
      </c>
      <c r="T44">
        <v>2350013</v>
      </c>
      <c r="U44">
        <v>884525</v>
      </c>
      <c r="V44">
        <v>598191</v>
      </c>
      <c r="W44">
        <v>311649</v>
      </c>
      <c r="X44">
        <v>42947</v>
      </c>
      <c r="Y44">
        <v>22484</v>
      </c>
      <c r="Z44">
        <v>1987643</v>
      </c>
      <c r="AA44">
        <v>1970414</v>
      </c>
      <c r="AB44">
        <v>1850209</v>
      </c>
      <c r="AC44">
        <v>1764898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4116108</v>
      </c>
      <c r="AW44">
        <v>4746744</v>
      </c>
      <c r="AX44">
        <v>4372619</v>
      </c>
      <c r="AY44">
        <v>2459522</v>
      </c>
      <c r="AZ44">
        <v>2620471</v>
      </c>
      <c r="BA44">
        <v>976263</v>
      </c>
      <c r="BB44">
        <v>2091101</v>
      </c>
      <c r="BC44">
        <v>1616990</v>
      </c>
      <c r="BD44">
        <v>2156567</v>
      </c>
      <c r="BE44">
        <v>5118862</v>
      </c>
      <c r="BF44">
        <v>5623892</v>
      </c>
      <c r="BG44">
        <v>4980948</v>
      </c>
      <c r="BH44">
        <v>3334182</v>
      </c>
      <c r="BI44">
        <v>2358536</v>
      </c>
      <c r="BJ44">
        <v>2627950</v>
      </c>
      <c r="BK44">
        <v>3025524</v>
      </c>
      <c r="BL44">
        <v>3086871</v>
      </c>
      <c r="BM44">
        <v>2808552</v>
      </c>
      <c r="BN44">
        <v>642230</v>
      </c>
      <c r="BO44">
        <v>650402</v>
      </c>
      <c r="BP44">
        <v>577028</v>
      </c>
      <c r="BQ44">
        <v>1412025</v>
      </c>
      <c r="BR44">
        <v>738588</v>
      </c>
      <c r="BS44">
        <v>453014</v>
      </c>
      <c r="BT44">
        <v>468407</v>
      </c>
      <c r="BU44">
        <v>424579</v>
      </c>
      <c r="BV44">
        <v>505109</v>
      </c>
    </row>
    <row r="45" spans="2:74" x14ac:dyDescent="0.25">
      <c r="B45" t="s">
        <v>129</v>
      </c>
      <c r="C45">
        <v>358581</v>
      </c>
      <c r="D45">
        <v>367566</v>
      </c>
      <c r="E45">
        <v>314397</v>
      </c>
      <c r="F45">
        <v>269387</v>
      </c>
      <c r="G45">
        <v>280993</v>
      </c>
      <c r="H45">
        <v>283170</v>
      </c>
      <c r="I45">
        <v>299659</v>
      </c>
      <c r="J45">
        <v>295236</v>
      </c>
      <c r="K45">
        <v>301766</v>
      </c>
      <c r="L45">
        <v>7871564</v>
      </c>
      <c r="M45">
        <v>10665305</v>
      </c>
      <c r="N45">
        <v>7954245</v>
      </c>
      <c r="O45">
        <v>7377970</v>
      </c>
      <c r="P45">
        <v>3912543</v>
      </c>
      <c r="Q45">
        <v>4719882</v>
      </c>
      <c r="R45">
        <v>3290259</v>
      </c>
      <c r="S45">
        <v>2158767</v>
      </c>
      <c r="T45">
        <v>2502244</v>
      </c>
      <c r="U45">
        <v>839079</v>
      </c>
      <c r="V45">
        <v>746895</v>
      </c>
      <c r="W45">
        <v>628794</v>
      </c>
      <c r="X45">
        <v>44179</v>
      </c>
      <c r="Y45">
        <v>33719</v>
      </c>
      <c r="Z45">
        <v>6796</v>
      </c>
      <c r="AA45">
        <v>0</v>
      </c>
      <c r="AB45">
        <v>0</v>
      </c>
      <c r="AC45">
        <v>0</v>
      </c>
      <c r="AD45">
        <v>519225</v>
      </c>
      <c r="AE45">
        <v>445490</v>
      </c>
      <c r="AF45">
        <v>177320</v>
      </c>
      <c r="AG45">
        <v>112065</v>
      </c>
      <c r="AH45">
        <v>97785</v>
      </c>
      <c r="AI45">
        <v>56634</v>
      </c>
      <c r="AJ45">
        <v>14384</v>
      </c>
      <c r="AK45">
        <v>0</v>
      </c>
      <c r="AL45">
        <v>0</v>
      </c>
      <c r="AM45">
        <v>519225</v>
      </c>
      <c r="AN45">
        <v>445490</v>
      </c>
      <c r="AO45">
        <v>177320</v>
      </c>
      <c r="AP45">
        <v>112065</v>
      </c>
      <c r="AQ45">
        <v>97785</v>
      </c>
      <c r="AR45">
        <v>56634</v>
      </c>
      <c r="AS45">
        <v>14384</v>
      </c>
      <c r="AT45">
        <v>0</v>
      </c>
      <c r="AU45">
        <v>0</v>
      </c>
      <c r="AV45">
        <v>256744</v>
      </c>
      <c r="AW45">
        <v>29628787</v>
      </c>
      <c r="AX45">
        <v>22493222</v>
      </c>
      <c r="AY45">
        <v>19239617</v>
      </c>
      <c r="AZ45">
        <v>10504632</v>
      </c>
      <c r="BA45">
        <v>17954128</v>
      </c>
      <c r="BB45">
        <v>25880977</v>
      </c>
      <c r="BC45">
        <v>29320500</v>
      </c>
      <c r="BD45">
        <v>26904251</v>
      </c>
      <c r="BE45">
        <v>1576321</v>
      </c>
      <c r="BF45">
        <v>1624643</v>
      </c>
      <c r="BG45">
        <v>1432393</v>
      </c>
      <c r="BH45">
        <v>809238</v>
      </c>
      <c r="BI45">
        <v>1955709</v>
      </c>
      <c r="BJ45">
        <v>2112450</v>
      </c>
      <c r="BK45">
        <v>1927409</v>
      </c>
      <c r="BL45">
        <v>2034768</v>
      </c>
      <c r="BM45">
        <v>2424992</v>
      </c>
      <c r="BN45">
        <v>21945141</v>
      </c>
      <c r="BO45">
        <v>1712859</v>
      </c>
      <c r="BP45">
        <v>1237467</v>
      </c>
      <c r="BQ45">
        <v>1033368</v>
      </c>
      <c r="BR45">
        <v>1760138</v>
      </c>
      <c r="BS45">
        <v>1338829</v>
      </c>
      <c r="BT45">
        <v>1220213</v>
      </c>
      <c r="BU45">
        <v>1230545</v>
      </c>
      <c r="BV45">
        <v>1355533</v>
      </c>
    </row>
    <row r="46" spans="2:74" x14ac:dyDescent="0.25">
      <c r="B46" t="s">
        <v>62</v>
      </c>
      <c r="C46">
        <v>3564374</v>
      </c>
      <c r="D46">
        <v>3642850</v>
      </c>
      <c r="E46">
        <v>3323120</v>
      </c>
      <c r="F46">
        <v>2557987</v>
      </c>
      <c r="G46">
        <v>2745255</v>
      </c>
      <c r="H46">
        <v>2858554</v>
      </c>
      <c r="I46">
        <v>2917981</v>
      </c>
      <c r="J46">
        <v>2920422</v>
      </c>
      <c r="K46">
        <v>2916022</v>
      </c>
      <c r="L46">
        <v>2730935</v>
      </c>
      <c r="M46">
        <v>4112751</v>
      </c>
      <c r="N46">
        <v>2977023</v>
      </c>
      <c r="O46">
        <v>737438</v>
      </c>
      <c r="P46">
        <v>1198379</v>
      </c>
      <c r="Q46">
        <v>1148338</v>
      </c>
      <c r="R46">
        <v>1566533</v>
      </c>
      <c r="S46">
        <v>1916743</v>
      </c>
      <c r="T46">
        <v>2738099</v>
      </c>
      <c r="U46">
        <v>2976150</v>
      </c>
      <c r="V46">
        <v>1069584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147421</v>
      </c>
      <c r="AE46">
        <v>47736</v>
      </c>
      <c r="AF46">
        <v>21387</v>
      </c>
      <c r="AG46">
        <v>9427</v>
      </c>
      <c r="AH46">
        <v>393464</v>
      </c>
      <c r="AI46">
        <v>526761</v>
      </c>
      <c r="AJ46">
        <v>673932</v>
      </c>
      <c r="AK46">
        <v>758380</v>
      </c>
      <c r="AL46">
        <v>481227</v>
      </c>
      <c r="AM46">
        <v>147421</v>
      </c>
      <c r="AN46">
        <v>47736</v>
      </c>
      <c r="AO46">
        <v>21387</v>
      </c>
      <c r="AP46">
        <v>9427</v>
      </c>
      <c r="AQ46">
        <v>393464</v>
      </c>
      <c r="AR46">
        <v>31606</v>
      </c>
      <c r="AS46">
        <v>29873</v>
      </c>
      <c r="AT46">
        <v>38991</v>
      </c>
      <c r="AU46">
        <v>63288</v>
      </c>
      <c r="AV46">
        <v>156179</v>
      </c>
      <c r="AW46">
        <v>23868</v>
      </c>
      <c r="AX46">
        <v>45041</v>
      </c>
      <c r="AY46">
        <v>7919074</v>
      </c>
      <c r="AZ46">
        <v>6991295</v>
      </c>
      <c r="BA46">
        <v>6843205</v>
      </c>
      <c r="BB46">
        <v>5843132</v>
      </c>
      <c r="BC46">
        <v>5719778</v>
      </c>
      <c r="BD46">
        <v>5538292</v>
      </c>
      <c r="BE46">
        <v>535678</v>
      </c>
      <c r="BF46">
        <v>918917</v>
      </c>
      <c r="BG46">
        <v>1017879</v>
      </c>
      <c r="BH46">
        <v>579266</v>
      </c>
      <c r="BI46">
        <v>395712</v>
      </c>
      <c r="BJ46">
        <v>795994</v>
      </c>
      <c r="BK46">
        <v>299924</v>
      </c>
      <c r="BL46">
        <v>379729</v>
      </c>
      <c r="BM46">
        <v>612580</v>
      </c>
      <c r="BN46">
        <v>507945</v>
      </c>
      <c r="BO46">
        <v>832396</v>
      </c>
      <c r="BP46">
        <v>754478</v>
      </c>
      <c r="BQ46">
        <v>358244</v>
      </c>
      <c r="BR46">
        <v>414824</v>
      </c>
      <c r="BS46">
        <v>429602</v>
      </c>
      <c r="BT46">
        <v>379983</v>
      </c>
      <c r="BU46">
        <v>449619</v>
      </c>
      <c r="BV46">
        <v>501527</v>
      </c>
    </row>
    <row r="47" spans="2:74" x14ac:dyDescent="0.25">
      <c r="B47" t="s">
        <v>68</v>
      </c>
      <c r="C47">
        <v>145961</v>
      </c>
      <c r="D47">
        <v>149175</v>
      </c>
      <c r="E47">
        <v>134731</v>
      </c>
      <c r="F47">
        <v>103702</v>
      </c>
      <c r="G47">
        <v>111294</v>
      </c>
      <c r="H47">
        <v>118228</v>
      </c>
      <c r="I47">
        <v>120686</v>
      </c>
      <c r="J47">
        <v>120796</v>
      </c>
      <c r="K47">
        <v>121913</v>
      </c>
      <c r="L47">
        <v>504290</v>
      </c>
      <c r="M47">
        <v>1175498</v>
      </c>
      <c r="N47">
        <v>2076756</v>
      </c>
      <c r="O47">
        <v>1905396</v>
      </c>
      <c r="P47">
        <v>2215765</v>
      </c>
      <c r="Q47">
        <v>2517915</v>
      </c>
      <c r="R47">
        <v>2054058</v>
      </c>
      <c r="S47">
        <v>1913597</v>
      </c>
      <c r="T47">
        <v>2379123</v>
      </c>
      <c r="U47">
        <v>0</v>
      </c>
      <c r="V47">
        <v>0</v>
      </c>
      <c r="W47">
        <v>0</v>
      </c>
      <c r="X47">
        <v>664113</v>
      </c>
      <c r="Y47">
        <v>412575</v>
      </c>
      <c r="Z47">
        <v>277427</v>
      </c>
      <c r="AA47">
        <v>155339</v>
      </c>
      <c r="AB47">
        <v>0</v>
      </c>
      <c r="AC47">
        <v>0</v>
      </c>
      <c r="AD47">
        <v>8981</v>
      </c>
      <c r="AE47">
        <v>8950</v>
      </c>
      <c r="AF47">
        <v>9526</v>
      </c>
      <c r="AG47">
        <v>8380</v>
      </c>
      <c r="AH47">
        <v>30353</v>
      </c>
      <c r="AI47">
        <v>29264</v>
      </c>
      <c r="AJ47">
        <v>29873</v>
      </c>
      <c r="AK47">
        <v>0</v>
      </c>
      <c r="AL47">
        <v>0</v>
      </c>
      <c r="AM47">
        <v>8981</v>
      </c>
      <c r="AN47">
        <v>8950</v>
      </c>
      <c r="AO47">
        <v>8165</v>
      </c>
      <c r="AP47">
        <v>6285</v>
      </c>
      <c r="AQ47">
        <v>28105</v>
      </c>
      <c r="AR47">
        <v>29264</v>
      </c>
      <c r="AS47">
        <v>29873</v>
      </c>
      <c r="AT47">
        <v>0</v>
      </c>
      <c r="AU47">
        <v>0</v>
      </c>
      <c r="AV47">
        <v>1152484</v>
      </c>
      <c r="AW47">
        <v>793610</v>
      </c>
      <c r="AX47">
        <v>1028852</v>
      </c>
      <c r="AY47">
        <v>2086613</v>
      </c>
      <c r="AZ47">
        <v>2799216</v>
      </c>
      <c r="BA47">
        <v>1909214</v>
      </c>
      <c r="BB47">
        <v>1769669</v>
      </c>
      <c r="BC47">
        <v>2723288</v>
      </c>
      <c r="BD47">
        <v>0</v>
      </c>
      <c r="BE47">
        <v>1499143</v>
      </c>
      <c r="BF47">
        <v>1312739</v>
      </c>
      <c r="BG47">
        <v>1190800</v>
      </c>
      <c r="BH47">
        <v>1893874</v>
      </c>
      <c r="BI47">
        <v>1945961</v>
      </c>
      <c r="BJ47">
        <v>1945502</v>
      </c>
      <c r="BK47">
        <v>3100803</v>
      </c>
      <c r="BL47">
        <v>3073715</v>
      </c>
      <c r="BM47">
        <v>3715343</v>
      </c>
      <c r="BN47">
        <v>304344</v>
      </c>
      <c r="BO47">
        <v>631010</v>
      </c>
      <c r="BP47">
        <v>907730</v>
      </c>
      <c r="BQ47">
        <v>331009</v>
      </c>
      <c r="BR47">
        <v>464288</v>
      </c>
      <c r="BS47">
        <v>728100</v>
      </c>
      <c r="BT47">
        <v>510229</v>
      </c>
      <c r="BU47">
        <v>309764</v>
      </c>
      <c r="BV47">
        <v>1514865</v>
      </c>
    </row>
    <row r="48" spans="2:74" x14ac:dyDescent="0.25">
      <c r="B48" t="s">
        <v>38</v>
      </c>
      <c r="C48">
        <v>157638</v>
      </c>
      <c r="D48">
        <v>161109</v>
      </c>
      <c r="E48">
        <v>146979</v>
      </c>
      <c r="F48">
        <v>113130</v>
      </c>
      <c r="G48">
        <v>121412</v>
      </c>
      <c r="H48">
        <v>126423</v>
      </c>
      <c r="I48">
        <v>129051</v>
      </c>
      <c r="J48">
        <v>129168</v>
      </c>
      <c r="K48">
        <v>128964</v>
      </c>
      <c r="L48">
        <v>13329183</v>
      </c>
      <c r="M48">
        <v>17650368</v>
      </c>
      <c r="N48">
        <v>18279808</v>
      </c>
      <c r="O48">
        <v>9785713</v>
      </c>
      <c r="P48">
        <v>9841100</v>
      </c>
      <c r="Q48">
        <v>10860632</v>
      </c>
      <c r="R48">
        <v>11056545</v>
      </c>
      <c r="S48">
        <v>21681055</v>
      </c>
      <c r="T48">
        <v>25512206</v>
      </c>
      <c r="U48">
        <v>0</v>
      </c>
      <c r="V48">
        <v>0</v>
      </c>
      <c r="W48">
        <v>1633098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4024152</v>
      </c>
      <c r="AE48">
        <v>1150138</v>
      </c>
      <c r="AF48">
        <v>313010</v>
      </c>
      <c r="AG48">
        <v>2707779</v>
      </c>
      <c r="AH48">
        <v>5179112</v>
      </c>
      <c r="AI48">
        <v>4846197</v>
      </c>
      <c r="AJ48">
        <v>4387726</v>
      </c>
      <c r="AK48">
        <v>757067</v>
      </c>
      <c r="AL48">
        <v>647209</v>
      </c>
      <c r="AM48">
        <v>3752664</v>
      </c>
      <c r="AN48">
        <v>892066</v>
      </c>
      <c r="AO48">
        <v>93903</v>
      </c>
      <c r="AP48">
        <v>2396672</v>
      </c>
      <c r="AQ48">
        <v>215843</v>
      </c>
      <c r="AR48">
        <v>222410</v>
      </c>
      <c r="AS48">
        <v>94398</v>
      </c>
      <c r="AT48">
        <v>0</v>
      </c>
      <c r="AU48">
        <v>0</v>
      </c>
      <c r="AV48">
        <v>78819</v>
      </c>
      <c r="AW48">
        <v>105914</v>
      </c>
      <c r="AX48">
        <v>4271912</v>
      </c>
      <c r="AY48">
        <v>7777662</v>
      </c>
      <c r="AZ48">
        <v>4296628</v>
      </c>
      <c r="BA48">
        <v>3503543</v>
      </c>
      <c r="BB48">
        <v>5956649</v>
      </c>
      <c r="BC48">
        <v>8314579</v>
      </c>
      <c r="BD48">
        <v>4040876</v>
      </c>
      <c r="BE48">
        <v>3247638</v>
      </c>
      <c r="BF48">
        <v>6518941</v>
      </c>
      <c r="BG48">
        <v>4697878</v>
      </c>
      <c r="BH48">
        <v>3965822</v>
      </c>
      <c r="BI48">
        <v>3359059</v>
      </c>
      <c r="BJ48">
        <v>3652206</v>
      </c>
      <c r="BK48">
        <v>7201750</v>
      </c>
      <c r="BL48">
        <v>5542256</v>
      </c>
      <c r="BM48">
        <v>5287529</v>
      </c>
      <c r="BN48">
        <v>1497563</v>
      </c>
      <c r="BO48">
        <v>1537993</v>
      </c>
      <c r="BP48">
        <v>1193522</v>
      </c>
      <c r="BQ48">
        <v>700775</v>
      </c>
      <c r="BR48">
        <v>810536</v>
      </c>
      <c r="BS48">
        <v>752682</v>
      </c>
      <c r="BT48">
        <v>945177</v>
      </c>
      <c r="BU48">
        <v>1627754</v>
      </c>
      <c r="BV48">
        <v>1817439</v>
      </c>
    </row>
    <row r="49" spans="2:74" x14ac:dyDescent="0.25">
      <c r="B49" t="s">
        <v>130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1899044</v>
      </c>
      <c r="M49">
        <v>1117402</v>
      </c>
      <c r="N49">
        <v>906721</v>
      </c>
      <c r="O49">
        <v>925614</v>
      </c>
      <c r="P49">
        <v>1626386</v>
      </c>
      <c r="Q49">
        <v>2336721</v>
      </c>
      <c r="R49">
        <v>1055999</v>
      </c>
      <c r="S49">
        <v>720376</v>
      </c>
      <c r="T49">
        <v>329528</v>
      </c>
      <c r="U49">
        <v>0</v>
      </c>
      <c r="V49">
        <v>8793657</v>
      </c>
      <c r="W49">
        <v>7521635</v>
      </c>
      <c r="X49">
        <v>5298303</v>
      </c>
      <c r="Y49">
        <v>6236914</v>
      </c>
      <c r="Z49">
        <v>2981217</v>
      </c>
      <c r="AA49">
        <v>1124322</v>
      </c>
      <c r="AB49">
        <v>664872</v>
      </c>
      <c r="AC49">
        <v>339185</v>
      </c>
      <c r="AD49">
        <v>398742</v>
      </c>
      <c r="AE49">
        <v>792473</v>
      </c>
      <c r="AF49">
        <v>1094102</v>
      </c>
      <c r="AG49">
        <v>1129270</v>
      </c>
      <c r="AH49">
        <v>1445427</v>
      </c>
      <c r="AI49">
        <v>1498537</v>
      </c>
      <c r="AJ49">
        <v>1542646</v>
      </c>
      <c r="AK49">
        <v>1177402</v>
      </c>
      <c r="AL49">
        <v>1372432</v>
      </c>
      <c r="AM49">
        <v>398742</v>
      </c>
      <c r="AN49">
        <v>792473</v>
      </c>
      <c r="AO49">
        <v>1094102</v>
      </c>
      <c r="AP49">
        <v>1129270</v>
      </c>
      <c r="AQ49">
        <v>1445427</v>
      </c>
      <c r="AR49">
        <v>1498537</v>
      </c>
      <c r="AS49">
        <v>1542646</v>
      </c>
      <c r="AT49">
        <v>981365</v>
      </c>
      <c r="AU49">
        <v>624052</v>
      </c>
      <c r="AV49">
        <v>299773</v>
      </c>
      <c r="AW49">
        <v>15151084</v>
      </c>
      <c r="AX49">
        <v>10329829</v>
      </c>
      <c r="AY49">
        <v>14202081</v>
      </c>
      <c r="AZ49">
        <v>14557671</v>
      </c>
      <c r="BA49">
        <v>12675834</v>
      </c>
      <c r="BB49">
        <v>15022522</v>
      </c>
      <c r="BC49">
        <v>9879785</v>
      </c>
      <c r="BD49">
        <v>8721038</v>
      </c>
      <c r="BE49">
        <v>154907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6060015</v>
      </c>
      <c r="BO49">
        <v>1311477</v>
      </c>
      <c r="BP49">
        <v>2556677</v>
      </c>
      <c r="BQ49">
        <v>2199275</v>
      </c>
      <c r="BR49">
        <v>1402716</v>
      </c>
      <c r="BS49">
        <v>965044</v>
      </c>
      <c r="BT49">
        <v>829457</v>
      </c>
      <c r="BU49">
        <v>823119</v>
      </c>
      <c r="BV49">
        <v>3833635</v>
      </c>
    </row>
    <row r="50" spans="2:74" x14ac:dyDescent="0.25">
      <c r="B50" t="s">
        <v>131</v>
      </c>
      <c r="C50">
        <v>14995561</v>
      </c>
      <c r="D50">
        <v>14657536</v>
      </c>
      <c r="E50">
        <v>14898284</v>
      </c>
      <c r="F50">
        <v>12861414</v>
      </c>
      <c r="G50">
        <v>11623798</v>
      </c>
      <c r="H50">
        <v>12345074</v>
      </c>
      <c r="I50">
        <v>11453171</v>
      </c>
      <c r="J50">
        <v>12763136</v>
      </c>
      <c r="K50">
        <v>11894995</v>
      </c>
      <c r="L50">
        <v>-13623206</v>
      </c>
      <c r="M50">
        <v>-14344538</v>
      </c>
      <c r="N50">
        <v>-14322115</v>
      </c>
      <c r="O50">
        <v>-12837366</v>
      </c>
      <c r="P50">
        <v>-10945496</v>
      </c>
      <c r="Q50">
        <v>-11985485</v>
      </c>
      <c r="R50">
        <v>-11091385</v>
      </c>
      <c r="S50">
        <v>-16676729</v>
      </c>
      <c r="T50">
        <v>-11145852</v>
      </c>
      <c r="U50">
        <v>454500</v>
      </c>
      <c r="V50">
        <v>321652</v>
      </c>
      <c r="W50">
        <v>526322</v>
      </c>
      <c r="X50">
        <v>264518</v>
      </c>
      <c r="Y50">
        <v>409498</v>
      </c>
      <c r="Z50">
        <v>196802</v>
      </c>
      <c r="AA50">
        <v>80021</v>
      </c>
      <c r="AB50">
        <v>17584</v>
      </c>
      <c r="AC50">
        <v>239960</v>
      </c>
      <c r="AD50">
        <v>458927</v>
      </c>
      <c r="AE50">
        <v>732733</v>
      </c>
      <c r="AF50">
        <v>521924</v>
      </c>
      <c r="AG50">
        <v>1008714</v>
      </c>
      <c r="AH50">
        <v>36603</v>
      </c>
      <c r="AI50">
        <v>59527</v>
      </c>
      <c r="AJ50">
        <v>0</v>
      </c>
      <c r="AK50">
        <v>4341878</v>
      </c>
      <c r="AL50">
        <v>0</v>
      </c>
      <c r="AM50">
        <v>0</v>
      </c>
      <c r="AN50">
        <v>732733</v>
      </c>
      <c r="AO50">
        <v>521924</v>
      </c>
      <c r="AP50">
        <v>1008714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950319</v>
      </c>
      <c r="AW50">
        <v>879856</v>
      </c>
      <c r="AX50">
        <v>1323868</v>
      </c>
      <c r="AY50">
        <v>405004</v>
      </c>
      <c r="AZ50">
        <v>1417230</v>
      </c>
      <c r="BA50">
        <v>951210</v>
      </c>
      <c r="BB50">
        <v>1325421</v>
      </c>
      <c r="BC50">
        <v>75358</v>
      </c>
      <c r="BD50">
        <v>74914</v>
      </c>
      <c r="BE50">
        <v>1162813</v>
      </c>
      <c r="BF50">
        <v>1611146</v>
      </c>
      <c r="BG50">
        <v>1986536</v>
      </c>
      <c r="BH50">
        <v>1997177</v>
      </c>
      <c r="BI50">
        <v>1600245</v>
      </c>
      <c r="BJ50">
        <v>1681321</v>
      </c>
      <c r="BK50">
        <v>2018562</v>
      </c>
      <c r="BL50">
        <v>2387593</v>
      </c>
      <c r="BM50">
        <v>2669995</v>
      </c>
      <c r="BN50">
        <v>742252</v>
      </c>
      <c r="BO50">
        <v>913031</v>
      </c>
      <c r="BP50">
        <v>1010128</v>
      </c>
      <c r="BQ50">
        <v>845446</v>
      </c>
      <c r="BR50">
        <v>603953</v>
      </c>
      <c r="BS50">
        <v>467708</v>
      </c>
      <c r="BT50">
        <v>509431</v>
      </c>
      <c r="BU50">
        <v>1994475</v>
      </c>
      <c r="BV50">
        <v>2227532</v>
      </c>
    </row>
    <row r="51" spans="2:74" x14ac:dyDescent="0.25">
      <c r="B51" t="s">
        <v>132</v>
      </c>
      <c r="C51">
        <v>145961</v>
      </c>
      <c r="D51">
        <v>149175</v>
      </c>
      <c r="E51">
        <v>136091</v>
      </c>
      <c r="F51">
        <v>104750</v>
      </c>
      <c r="G51">
        <v>112418</v>
      </c>
      <c r="H51">
        <v>117058</v>
      </c>
      <c r="I51">
        <v>119491</v>
      </c>
      <c r="J51">
        <v>119600</v>
      </c>
      <c r="K51">
        <v>119411</v>
      </c>
      <c r="L51">
        <v>12632947</v>
      </c>
      <c r="M51">
        <v>17607108</v>
      </c>
      <c r="N51">
        <v>17663313</v>
      </c>
      <c r="O51">
        <v>10995572</v>
      </c>
      <c r="P51">
        <v>18911009</v>
      </c>
      <c r="Q51">
        <v>24789351</v>
      </c>
      <c r="R51">
        <v>16185118</v>
      </c>
      <c r="S51">
        <v>15123397</v>
      </c>
      <c r="T51">
        <v>13811101</v>
      </c>
      <c r="U51">
        <v>227150756</v>
      </c>
      <c r="V51">
        <v>202102088</v>
      </c>
      <c r="W51">
        <v>181648105</v>
      </c>
      <c r="X51">
        <v>127897237</v>
      </c>
      <c r="Y51">
        <v>125106973</v>
      </c>
      <c r="Z51">
        <v>148887111</v>
      </c>
      <c r="AA51">
        <v>125877084</v>
      </c>
      <c r="AB51">
        <v>83173302</v>
      </c>
      <c r="AC51">
        <v>75699546</v>
      </c>
      <c r="AD51">
        <v>54154548</v>
      </c>
      <c r="AE51">
        <v>42188140</v>
      </c>
      <c r="AF51">
        <v>37019605</v>
      </c>
      <c r="AG51">
        <v>43983334</v>
      </c>
      <c r="AH51">
        <v>31880711</v>
      </c>
      <c r="AI51">
        <v>20329445</v>
      </c>
      <c r="AJ51">
        <v>47230195</v>
      </c>
      <c r="AK51">
        <v>76218572</v>
      </c>
      <c r="AL51">
        <v>26825730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8188427</v>
      </c>
      <c r="AW51">
        <v>7540789</v>
      </c>
      <c r="AX51">
        <v>7528581</v>
      </c>
      <c r="AY51">
        <v>6543711</v>
      </c>
      <c r="AZ51">
        <v>8095243</v>
      </c>
      <c r="BA51">
        <v>16413858</v>
      </c>
      <c r="BB51">
        <v>7559030</v>
      </c>
      <c r="BC51">
        <v>6362710</v>
      </c>
      <c r="BD51">
        <v>5909661</v>
      </c>
      <c r="BE51">
        <v>1955881</v>
      </c>
      <c r="BF51">
        <v>2091431</v>
      </c>
      <c r="BG51">
        <v>543005</v>
      </c>
      <c r="BH51">
        <v>315296</v>
      </c>
      <c r="BI51">
        <v>338379</v>
      </c>
      <c r="BJ51">
        <v>449502</v>
      </c>
      <c r="BK51">
        <v>865118</v>
      </c>
      <c r="BL51">
        <v>826435</v>
      </c>
      <c r="BM51">
        <v>655568</v>
      </c>
      <c r="BN51">
        <v>5381592</v>
      </c>
      <c r="BO51">
        <v>2501662</v>
      </c>
      <c r="BP51">
        <v>3922157</v>
      </c>
      <c r="BQ51">
        <v>11220783</v>
      </c>
      <c r="BR51">
        <v>12623453</v>
      </c>
      <c r="BS51">
        <v>3709565</v>
      </c>
      <c r="BT51">
        <v>9196063</v>
      </c>
      <c r="BU51">
        <v>8660223</v>
      </c>
      <c r="BV51">
        <v>38826557</v>
      </c>
    </row>
    <row r="52" spans="2:74" x14ac:dyDescent="0.25">
      <c r="B52" t="s">
        <v>12</v>
      </c>
      <c r="C52">
        <v>28686</v>
      </c>
      <c r="D52">
        <v>29405</v>
      </c>
      <c r="E52">
        <v>25152</v>
      </c>
      <c r="F52">
        <v>21551</v>
      </c>
      <c r="G52">
        <v>22479</v>
      </c>
      <c r="H52">
        <v>22654</v>
      </c>
      <c r="I52">
        <v>23973</v>
      </c>
      <c r="J52">
        <v>23619</v>
      </c>
      <c r="K52">
        <v>24141</v>
      </c>
      <c r="L52">
        <v>66034795</v>
      </c>
      <c r="M52">
        <v>89936130</v>
      </c>
      <c r="N52">
        <v>98174878</v>
      </c>
      <c r="O52">
        <v>57824452</v>
      </c>
      <c r="P52">
        <v>55177978</v>
      </c>
      <c r="Q52">
        <v>72131398</v>
      </c>
      <c r="R52">
        <v>78163141</v>
      </c>
      <c r="S52">
        <v>75756434</v>
      </c>
      <c r="T52">
        <v>84957997</v>
      </c>
      <c r="U52">
        <v>73692645</v>
      </c>
      <c r="V52">
        <v>72854587</v>
      </c>
      <c r="W52">
        <v>78428229</v>
      </c>
      <c r="X52">
        <v>66387725</v>
      </c>
      <c r="Y52">
        <v>64461978</v>
      </c>
      <c r="Z52">
        <v>57196998</v>
      </c>
      <c r="AA52">
        <v>58296926</v>
      </c>
      <c r="AB52">
        <v>52993721</v>
      </c>
      <c r="AC52">
        <v>43507417</v>
      </c>
      <c r="AD52">
        <v>21070204</v>
      </c>
      <c r="AE52">
        <v>15312813</v>
      </c>
      <c r="AF52">
        <v>5041671</v>
      </c>
      <c r="AG52">
        <v>19782701</v>
      </c>
      <c r="AH52">
        <v>21355447</v>
      </c>
      <c r="AI52">
        <v>8023913</v>
      </c>
      <c r="AJ52">
        <v>13723199</v>
      </c>
      <c r="AK52">
        <v>21950223</v>
      </c>
      <c r="AL52">
        <v>21591962</v>
      </c>
      <c r="AM52">
        <v>2891595</v>
      </c>
      <c r="AN52">
        <v>12514898</v>
      </c>
      <c r="AO52">
        <v>2805679</v>
      </c>
      <c r="AP52">
        <v>14969295</v>
      </c>
      <c r="AQ52">
        <v>3612442</v>
      </c>
      <c r="AR52">
        <v>4653054</v>
      </c>
      <c r="AS52">
        <v>4891639</v>
      </c>
      <c r="AT52">
        <v>5160729</v>
      </c>
      <c r="AU52">
        <v>4886195</v>
      </c>
      <c r="AV52">
        <v>6103044</v>
      </c>
      <c r="AW52">
        <v>12598704</v>
      </c>
      <c r="AX52">
        <v>10944790</v>
      </c>
      <c r="AY52">
        <v>18996092</v>
      </c>
      <c r="AZ52">
        <v>32284940</v>
      </c>
      <c r="BA52">
        <v>22788411</v>
      </c>
      <c r="BB52">
        <v>25924128</v>
      </c>
      <c r="BC52">
        <v>29196501</v>
      </c>
      <c r="BD52">
        <v>33167706</v>
      </c>
      <c r="BE52">
        <v>28022368</v>
      </c>
      <c r="BF52">
        <v>28795146</v>
      </c>
      <c r="BG52">
        <v>26193046</v>
      </c>
      <c r="BH52">
        <v>17718120</v>
      </c>
      <c r="BI52">
        <v>17740756</v>
      </c>
      <c r="BJ52">
        <v>21363498</v>
      </c>
      <c r="BK52">
        <v>25737141</v>
      </c>
      <c r="BL52">
        <v>23774783</v>
      </c>
      <c r="BM52">
        <v>28292374</v>
      </c>
      <c r="BN52">
        <v>8245923</v>
      </c>
      <c r="BO52">
        <v>7286635</v>
      </c>
      <c r="BP52">
        <v>8902467</v>
      </c>
      <c r="BQ52">
        <v>12526494</v>
      </c>
      <c r="BR52">
        <v>10201160</v>
      </c>
      <c r="BS52">
        <v>6281849</v>
      </c>
      <c r="BT52">
        <v>4883249</v>
      </c>
      <c r="BU52">
        <v>9666034</v>
      </c>
      <c r="BV52">
        <v>12106853</v>
      </c>
    </row>
    <row r="53" spans="2:74" x14ac:dyDescent="0.25">
      <c r="B53" t="s">
        <v>133</v>
      </c>
      <c r="C53">
        <v>482362813</v>
      </c>
      <c r="D53">
        <v>501675023</v>
      </c>
      <c r="E53">
        <v>457675653</v>
      </c>
      <c r="F53">
        <v>352273099</v>
      </c>
      <c r="G53">
        <v>377991407</v>
      </c>
      <c r="H53">
        <v>380920657</v>
      </c>
      <c r="I53">
        <v>403101738</v>
      </c>
      <c r="J53">
        <v>397151767</v>
      </c>
      <c r="K53">
        <v>405935643</v>
      </c>
      <c r="L53">
        <v>778837370</v>
      </c>
      <c r="M53">
        <v>918469555</v>
      </c>
      <c r="N53">
        <v>951823824</v>
      </c>
      <c r="O53">
        <v>720887145</v>
      </c>
      <c r="P53">
        <v>503201763</v>
      </c>
      <c r="Q53">
        <v>67281258</v>
      </c>
      <c r="R53">
        <v>-9109644</v>
      </c>
      <c r="S53">
        <v>-25154126</v>
      </c>
      <c r="T53">
        <v>95961593</v>
      </c>
      <c r="U53">
        <v>286864593</v>
      </c>
      <c r="V53">
        <v>298349701</v>
      </c>
      <c r="W53">
        <v>272182964</v>
      </c>
      <c r="X53">
        <v>1082797213</v>
      </c>
      <c r="Y53">
        <v>896928763</v>
      </c>
      <c r="Z53">
        <v>1535009440</v>
      </c>
      <c r="AA53">
        <v>1760558526</v>
      </c>
      <c r="AB53">
        <v>1815230393</v>
      </c>
      <c r="AC53">
        <v>1968721479</v>
      </c>
      <c r="AD53">
        <v>203817293</v>
      </c>
      <c r="AE53">
        <v>196314103</v>
      </c>
      <c r="AF53">
        <v>95127946</v>
      </c>
      <c r="AG53">
        <v>54260323</v>
      </c>
      <c r="AH53">
        <v>53051426</v>
      </c>
      <c r="AI53">
        <v>123688777</v>
      </c>
      <c r="AJ53">
        <v>259624848</v>
      </c>
      <c r="AK53">
        <v>343182586</v>
      </c>
      <c r="AL53">
        <v>263502084</v>
      </c>
      <c r="AM53">
        <v>198223434</v>
      </c>
      <c r="AN53">
        <v>192137208</v>
      </c>
      <c r="AO53">
        <v>91317384</v>
      </c>
      <c r="AP53">
        <v>46613598</v>
      </c>
      <c r="AQ53">
        <v>51590263</v>
      </c>
      <c r="AR53">
        <v>132297154</v>
      </c>
      <c r="AS53">
        <v>479455</v>
      </c>
      <c r="AT53">
        <v>283190585</v>
      </c>
      <c r="AU53">
        <v>240326454</v>
      </c>
      <c r="AV53">
        <v>634401047</v>
      </c>
      <c r="AW53">
        <v>632948891</v>
      </c>
      <c r="AX53">
        <v>611867302</v>
      </c>
      <c r="AY53">
        <v>13407956</v>
      </c>
      <c r="AZ53">
        <v>449588</v>
      </c>
      <c r="BA53">
        <v>8495108</v>
      </c>
      <c r="BB53">
        <v>239727</v>
      </c>
      <c r="BC53">
        <v>3542835</v>
      </c>
      <c r="BD53">
        <v>3741899</v>
      </c>
      <c r="BE53">
        <v>28256162</v>
      </c>
      <c r="BF53">
        <v>32967642</v>
      </c>
      <c r="BG53">
        <v>50081665</v>
      </c>
      <c r="BH53">
        <v>37919376</v>
      </c>
      <c r="BI53">
        <v>48892733</v>
      </c>
      <c r="BJ53">
        <v>45533781</v>
      </c>
      <c r="BK53">
        <v>39674896</v>
      </c>
      <c r="BL53">
        <v>17950362</v>
      </c>
      <c r="BM53">
        <v>23779162</v>
      </c>
      <c r="BN53">
        <v>59524403</v>
      </c>
      <c r="BO53">
        <v>65487759</v>
      </c>
      <c r="BP53">
        <v>87779006</v>
      </c>
      <c r="BQ53">
        <v>72277264</v>
      </c>
      <c r="BR53">
        <v>187365946</v>
      </c>
      <c r="BS53">
        <v>74530417</v>
      </c>
      <c r="BT53">
        <v>99007444</v>
      </c>
      <c r="BU53">
        <v>116795450</v>
      </c>
      <c r="BV53">
        <v>122517002</v>
      </c>
    </row>
    <row r="54" spans="2:74" x14ac:dyDescent="0.25">
      <c r="B54" t="s">
        <v>54</v>
      </c>
      <c r="C54">
        <v>291923</v>
      </c>
      <c r="D54">
        <v>298350</v>
      </c>
      <c r="E54">
        <v>272183</v>
      </c>
      <c r="F54">
        <v>209499</v>
      </c>
      <c r="G54">
        <v>224837</v>
      </c>
      <c r="H54">
        <v>234116</v>
      </c>
      <c r="I54">
        <v>238983</v>
      </c>
      <c r="J54">
        <v>239200</v>
      </c>
      <c r="K54">
        <v>238822</v>
      </c>
      <c r="L54">
        <v>227700</v>
      </c>
      <c r="M54">
        <v>1543960</v>
      </c>
      <c r="N54">
        <v>2260480</v>
      </c>
      <c r="O54">
        <v>3517494</v>
      </c>
      <c r="P54">
        <v>4795765</v>
      </c>
      <c r="Q54">
        <v>6081158</v>
      </c>
      <c r="R54">
        <v>6788310</v>
      </c>
      <c r="S54">
        <v>7794320</v>
      </c>
      <c r="T54">
        <v>8871059</v>
      </c>
      <c r="U54">
        <v>0</v>
      </c>
      <c r="V54">
        <v>9323428</v>
      </c>
      <c r="W54">
        <v>4990475</v>
      </c>
      <c r="X54">
        <v>4888667</v>
      </c>
      <c r="Y54">
        <v>3597386</v>
      </c>
      <c r="Z54">
        <v>5852895</v>
      </c>
      <c r="AA54">
        <v>4779658</v>
      </c>
      <c r="AB54">
        <v>3587995</v>
      </c>
      <c r="AC54">
        <v>3582336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12955522</v>
      </c>
      <c r="AW54">
        <v>5109239</v>
      </c>
      <c r="AX54">
        <v>3326076</v>
      </c>
      <c r="AY54">
        <v>4818484</v>
      </c>
      <c r="AZ54">
        <v>3733412</v>
      </c>
      <c r="BA54">
        <v>5999217</v>
      </c>
      <c r="BB54">
        <v>3817752</v>
      </c>
      <c r="BC54">
        <v>6170155</v>
      </c>
      <c r="BD54">
        <v>7066756</v>
      </c>
      <c r="BE54">
        <v>322574</v>
      </c>
      <c r="BF54">
        <v>240172</v>
      </c>
      <c r="BG54">
        <v>359282</v>
      </c>
      <c r="BH54">
        <v>229402</v>
      </c>
      <c r="BI54">
        <v>265307</v>
      </c>
      <c r="BJ54">
        <v>435455</v>
      </c>
      <c r="BK54">
        <v>550856</v>
      </c>
      <c r="BL54">
        <v>954407</v>
      </c>
      <c r="BM54">
        <v>642432</v>
      </c>
      <c r="BN54">
        <v>1068436</v>
      </c>
      <c r="BO54">
        <v>1463405</v>
      </c>
      <c r="BP54">
        <v>1197605</v>
      </c>
      <c r="BQ54">
        <v>592883</v>
      </c>
      <c r="BR54">
        <v>930824</v>
      </c>
      <c r="BS54">
        <v>1161214</v>
      </c>
      <c r="BT54">
        <v>1317991</v>
      </c>
      <c r="BU54">
        <v>1927949</v>
      </c>
      <c r="BV54">
        <v>2279560</v>
      </c>
    </row>
    <row r="55" spans="2:74" x14ac:dyDescent="0.25">
      <c r="B55" t="s">
        <v>4</v>
      </c>
      <c r="C55">
        <v>14596126</v>
      </c>
      <c r="D55">
        <v>14917485</v>
      </c>
      <c r="E55">
        <v>13609148</v>
      </c>
      <c r="F55">
        <v>10474966</v>
      </c>
      <c r="G55">
        <v>11241832</v>
      </c>
      <c r="H55">
        <v>11705790</v>
      </c>
      <c r="I55">
        <v>11949146</v>
      </c>
      <c r="J55">
        <v>11959982</v>
      </c>
      <c r="K55">
        <v>131352338</v>
      </c>
      <c r="L55">
        <v>11420009</v>
      </c>
      <c r="M55">
        <v>33785120</v>
      </c>
      <c r="N55">
        <v>39054173</v>
      </c>
      <c r="O55">
        <v>23414691</v>
      </c>
      <c r="P55">
        <v>16118538</v>
      </c>
      <c r="Q55">
        <v>38262715</v>
      </c>
      <c r="R55">
        <v>41817231</v>
      </c>
      <c r="S55">
        <v>28841496</v>
      </c>
      <c r="T55">
        <v>15275083</v>
      </c>
      <c r="U55">
        <v>441446704</v>
      </c>
      <c r="V55">
        <v>598122531</v>
      </c>
      <c r="W55">
        <v>603271764</v>
      </c>
      <c r="X55">
        <v>474380823</v>
      </c>
      <c r="Y55">
        <v>686820836</v>
      </c>
      <c r="Z55">
        <v>591692558</v>
      </c>
      <c r="AA55">
        <v>641714549</v>
      </c>
      <c r="AB55">
        <v>644985077</v>
      </c>
      <c r="AC55">
        <v>536054861</v>
      </c>
      <c r="AD55">
        <v>5350940</v>
      </c>
      <c r="AE55">
        <v>3475774</v>
      </c>
      <c r="AF55">
        <v>3170932</v>
      </c>
      <c r="AG55">
        <v>3113160</v>
      </c>
      <c r="AH55">
        <v>899347</v>
      </c>
      <c r="AI55">
        <v>936463</v>
      </c>
      <c r="AJ55">
        <v>3122312</v>
      </c>
      <c r="AK55">
        <v>3513843</v>
      </c>
      <c r="AL55">
        <v>3490390</v>
      </c>
      <c r="AM55">
        <v>1950042</v>
      </c>
      <c r="AN55">
        <v>0</v>
      </c>
      <c r="AO55">
        <v>0</v>
      </c>
      <c r="AP55">
        <v>672493</v>
      </c>
      <c r="AQ55">
        <v>899347</v>
      </c>
      <c r="AR55">
        <v>936463</v>
      </c>
      <c r="AS55">
        <v>3122312</v>
      </c>
      <c r="AT55">
        <v>3513843</v>
      </c>
      <c r="AU55">
        <v>3490390</v>
      </c>
      <c r="AV55">
        <v>141183951</v>
      </c>
      <c r="AW55">
        <v>182331945</v>
      </c>
      <c r="AX55">
        <v>197830743</v>
      </c>
      <c r="AY55">
        <v>164357451</v>
      </c>
      <c r="AZ55">
        <v>145308545</v>
      </c>
      <c r="BA55">
        <v>151141646</v>
      </c>
      <c r="BB55">
        <v>129026879</v>
      </c>
      <c r="BC55">
        <v>136871228</v>
      </c>
      <c r="BD55">
        <v>154593343</v>
      </c>
      <c r="BE55">
        <v>32177160</v>
      </c>
      <c r="BF55">
        <v>59945914</v>
      </c>
      <c r="BG55">
        <v>51612694</v>
      </c>
      <c r="BH55">
        <v>54445730</v>
      </c>
      <c r="BI55">
        <v>110322840</v>
      </c>
      <c r="BJ55">
        <v>144346435</v>
      </c>
      <c r="BK55">
        <v>153319493</v>
      </c>
      <c r="BL55">
        <v>187333980</v>
      </c>
      <c r="BM55">
        <v>208253161</v>
      </c>
      <c r="BN55">
        <v>8652584</v>
      </c>
      <c r="BO55">
        <v>14525155</v>
      </c>
      <c r="BP55">
        <v>14146710</v>
      </c>
      <c r="BQ55">
        <v>11006047</v>
      </c>
      <c r="BR55">
        <v>17645179</v>
      </c>
      <c r="BS55">
        <v>21253032</v>
      </c>
      <c r="BT55">
        <v>25278418</v>
      </c>
      <c r="BU55">
        <v>32875598</v>
      </c>
      <c r="BV55">
        <v>31750248</v>
      </c>
    </row>
    <row r="56" spans="2:74" x14ac:dyDescent="0.25">
      <c r="B56" t="s">
        <v>56</v>
      </c>
      <c r="C56">
        <v>733388</v>
      </c>
      <c r="D56">
        <v>738215</v>
      </c>
      <c r="E56">
        <v>716305</v>
      </c>
      <c r="F56">
        <v>629169</v>
      </c>
      <c r="G56">
        <v>550194</v>
      </c>
      <c r="H56">
        <v>583015</v>
      </c>
      <c r="I56">
        <v>577464</v>
      </c>
      <c r="J56">
        <v>626102</v>
      </c>
      <c r="K56">
        <v>598038</v>
      </c>
      <c r="L56">
        <v>627780</v>
      </c>
      <c r="M56">
        <v>1098464</v>
      </c>
      <c r="N56">
        <v>1809386</v>
      </c>
      <c r="O56">
        <v>1756640</v>
      </c>
      <c r="P56">
        <v>1689097</v>
      </c>
      <c r="Q56">
        <v>2030059</v>
      </c>
      <c r="R56">
        <v>2491181</v>
      </c>
      <c r="S56">
        <v>4545501</v>
      </c>
      <c r="T56">
        <v>6714768</v>
      </c>
      <c r="U56">
        <v>2277904</v>
      </c>
      <c r="V56">
        <v>2251556</v>
      </c>
      <c r="W56">
        <v>2178999</v>
      </c>
      <c r="X56">
        <v>1897574</v>
      </c>
      <c r="Y56">
        <v>1498730</v>
      </c>
      <c r="Z56">
        <v>1859819</v>
      </c>
      <c r="AA56">
        <v>1831717</v>
      </c>
      <c r="AB56">
        <v>1135749</v>
      </c>
      <c r="AC56">
        <v>53823</v>
      </c>
      <c r="AD56">
        <v>0</v>
      </c>
      <c r="AE56">
        <v>0</v>
      </c>
      <c r="AF56">
        <v>85957</v>
      </c>
      <c r="AG56">
        <v>75500</v>
      </c>
      <c r="AH56">
        <v>66023</v>
      </c>
      <c r="AI56">
        <v>174905</v>
      </c>
      <c r="AJ56">
        <v>173239</v>
      </c>
      <c r="AK56">
        <v>200353</v>
      </c>
      <c r="AL56">
        <v>168647</v>
      </c>
      <c r="AM56">
        <v>0</v>
      </c>
      <c r="AN56">
        <v>0</v>
      </c>
      <c r="AO56">
        <v>85957</v>
      </c>
      <c r="AP56">
        <v>75500</v>
      </c>
      <c r="AQ56">
        <v>66023</v>
      </c>
      <c r="AR56">
        <v>174905</v>
      </c>
      <c r="AS56">
        <v>173239</v>
      </c>
      <c r="AT56">
        <v>200353</v>
      </c>
      <c r="AU56">
        <v>168647</v>
      </c>
      <c r="AV56">
        <v>5032509</v>
      </c>
      <c r="AW56">
        <v>4255071</v>
      </c>
      <c r="AX56">
        <v>42978</v>
      </c>
      <c r="AY56">
        <v>883353</v>
      </c>
      <c r="AZ56">
        <v>42915</v>
      </c>
      <c r="BA56">
        <v>76958</v>
      </c>
      <c r="BB56">
        <v>5480136</v>
      </c>
      <c r="BC56">
        <v>5130280</v>
      </c>
      <c r="BD56">
        <v>2631366</v>
      </c>
      <c r="BE56">
        <v>2568325</v>
      </c>
      <c r="BF56">
        <v>3665975</v>
      </c>
      <c r="BG56">
        <v>4684633</v>
      </c>
      <c r="BH56">
        <v>3037628</v>
      </c>
      <c r="BI56">
        <v>1936684</v>
      </c>
      <c r="BJ56">
        <v>1680250</v>
      </c>
      <c r="BK56">
        <v>2372223</v>
      </c>
      <c r="BL56">
        <v>2181340</v>
      </c>
      <c r="BM56">
        <v>2715092</v>
      </c>
      <c r="BN56">
        <v>2445116</v>
      </c>
      <c r="BO56">
        <v>2120153</v>
      </c>
      <c r="BP56">
        <v>10111359</v>
      </c>
      <c r="BQ56">
        <v>8617099</v>
      </c>
      <c r="BR56">
        <v>6551715</v>
      </c>
      <c r="BS56">
        <v>8492201</v>
      </c>
      <c r="BT56">
        <v>3022448</v>
      </c>
      <c r="BU56">
        <v>4598094</v>
      </c>
      <c r="BV56">
        <v>4408735</v>
      </c>
    </row>
    <row r="57" spans="2:74" x14ac:dyDescent="0.25">
      <c r="B57" t="s">
        <v>69</v>
      </c>
      <c r="C57">
        <v>4867</v>
      </c>
      <c r="D57">
        <v>4899</v>
      </c>
      <c r="E57">
        <v>4753</v>
      </c>
      <c r="F57">
        <v>4175</v>
      </c>
      <c r="G57">
        <v>3651</v>
      </c>
      <c r="H57">
        <v>3869</v>
      </c>
      <c r="I57">
        <v>3832</v>
      </c>
      <c r="J57">
        <v>4155</v>
      </c>
      <c r="K57">
        <v>3588</v>
      </c>
      <c r="L57">
        <v>1384351</v>
      </c>
      <c r="M57">
        <v>1511158</v>
      </c>
      <c r="N57">
        <v>1640630</v>
      </c>
      <c r="O57">
        <v>1470986</v>
      </c>
      <c r="P57">
        <v>1319948</v>
      </c>
      <c r="Q57">
        <v>1824600</v>
      </c>
      <c r="R57">
        <v>2622593</v>
      </c>
      <c r="S57">
        <v>3794363</v>
      </c>
      <c r="T57">
        <v>4246068</v>
      </c>
      <c r="U57">
        <v>227309</v>
      </c>
      <c r="V57">
        <v>149345</v>
      </c>
      <c r="W57">
        <v>69961</v>
      </c>
      <c r="X57">
        <v>30454</v>
      </c>
      <c r="Y57">
        <v>11238</v>
      </c>
      <c r="Z57">
        <v>0</v>
      </c>
      <c r="AA57">
        <v>0</v>
      </c>
      <c r="AB57">
        <v>0</v>
      </c>
      <c r="AC57">
        <v>0</v>
      </c>
      <c r="AD57">
        <v>1138</v>
      </c>
      <c r="AE57">
        <v>5935</v>
      </c>
      <c r="AF57">
        <v>13011</v>
      </c>
      <c r="AG57">
        <v>0</v>
      </c>
      <c r="AH57">
        <v>5017</v>
      </c>
      <c r="AI57">
        <v>34871</v>
      </c>
      <c r="AJ57">
        <v>51894</v>
      </c>
      <c r="AK57">
        <v>56190</v>
      </c>
      <c r="AL57">
        <v>56216</v>
      </c>
      <c r="AM57">
        <v>1138</v>
      </c>
      <c r="AN57">
        <v>5935</v>
      </c>
      <c r="AO57">
        <v>13011</v>
      </c>
      <c r="AP57">
        <v>0</v>
      </c>
      <c r="AQ57">
        <v>5017</v>
      </c>
      <c r="AR57">
        <v>34871</v>
      </c>
      <c r="AS57">
        <v>51894</v>
      </c>
      <c r="AT57">
        <v>56190</v>
      </c>
      <c r="AU57">
        <v>56216</v>
      </c>
      <c r="AV57">
        <v>616999</v>
      </c>
      <c r="AW57">
        <v>498680</v>
      </c>
      <c r="AX57">
        <v>591100</v>
      </c>
      <c r="AY57">
        <v>619009</v>
      </c>
      <c r="AZ57">
        <v>293637</v>
      </c>
      <c r="BA57">
        <v>193282</v>
      </c>
      <c r="BB57">
        <v>45069</v>
      </c>
      <c r="BC57">
        <v>217277</v>
      </c>
      <c r="BD57">
        <v>0</v>
      </c>
      <c r="BE57">
        <v>768038</v>
      </c>
      <c r="BF57">
        <v>883397</v>
      </c>
      <c r="BG57">
        <v>831411</v>
      </c>
      <c r="BH57">
        <v>553281</v>
      </c>
      <c r="BI57">
        <v>532401</v>
      </c>
      <c r="BJ57">
        <v>1049781</v>
      </c>
      <c r="BK57">
        <v>1108875</v>
      </c>
      <c r="BL57">
        <v>582818</v>
      </c>
      <c r="BM57">
        <v>950880</v>
      </c>
      <c r="BN57">
        <v>487901</v>
      </c>
      <c r="BO57">
        <v>809462</v>
      </c>
      <c r="BP57">
        <v>827725</v>
      </c>
      <c r="BQ57">
        <v>891811</v>
      </c>
      <c r="BR57">
        <v>699432</v>
      </c>
      <c r="BS57">
        <v>733580</v>
      </c>
      <c r="BT57">
        <v>921927</v>
      </c>
      <c r="BU57">
        <v>689661</v>
      </c>
      <c r="BV57">
        <v>903037</v>
      </c>
    </row>
    <row r="58" spans="2:74" x14ac:dyDescent="0.25">
      <c r="B58" t="s">
        <v>134</v>
      </c>
      <c r="C58">
        <v>1441015584</v>
      </c>
      <c r="D58">
        <v>1769129372</v>
      </c>
      <c r="E58">
        <v>1136210387</v>
      </c>
      <c r="F58">
        <v>1050479556</v>
      </c>
      <c r="G58">
        <v>926849055</v>
      </c>
      <c r="H58">
        <v>955481928</v>
      </c>
      <c r="I58">
        <v>930259146</v>
      </c>
      <c r="J58">
        <v>1021388608</v>
      </c>
      <c r="K58">
        <v>985561514</v>
      </c>
      <c r="L58">
        <v>618079196</v>
      </c>
      <c r="M58">
        <v>614501537</v>
      </c>
      <c r="N58">
        <v>953830294</v>
      </c>
      <c r="O58">
        <v>287426394</v>
      </c>
      <c r="P58">
        <v>223113785</v>
      </c>
      <c r="Q58">
        <v>260052250</v>
      </c>
      <c r="R58">
        <v>265628214</v>
      </c>
      <c r="S58">
        <v>333489533</v>
      </c>
      <c r="T58">
        <v>351477359</v>
      </c>
      <c r="U58">
        <v>102725939</v>
      </c>
      <c r="V58">
        <v>100410322</v>
      </c>
      <c r="W58">
        <v>102039023</v>
      </c>
      <c r="X58">
        <v>88088406</v>
      </c>
      <c r="Y58">
        <v>777324852</v>
      </c>
      <c r="Z58">
        <v>801338519</v>
      </c>
      <c r="AA58">
        <v>781193524</v>
      </c>
      <c r="AB58">
        <v>1226896918</v>
      </c>
      <c r="AC58">
        <v>1183861240</v>
      </c>
      <c r="AD58">
        <v>42686144</v>
      </c>
      <c r="AE58">
        <v>94004682</v>
      </c>
      <c r="AF58">
        <v>981978990</v>
      </c>
      <c r="AG58">
        <v>877466839</v>
      </c>
      <c r="AH58">
        <v>90116529</v>
      </c>
      <c r="AI58">
        <v>74366425</v>
      </c>
      <c r="AJ58">
        <v>49314943</v>
      </c>
      <c r="AK58">
        <v>75065910</v>
      </c>
      <c r="AL58">
        <v>67683140</v>
      </c>
      <c r="AM58">
        <v>42686144</v>
      </c>
      <c r="AN58">
        <v>94004682</v>
      </c>
      <c r="AO58">
        <v>63481174</v>
      </c>
      <c r="AP58">
        <v>84544620</v>
      </c>
      <c r="AQ58">
        <v>90116529</v>
      </c>
      <c r="AR58">
        <v>9554819</v>
      </c>
      <c r="AS58">
        <v>12328736</v>
      </c>
      <c r="AT58">
        <v>12305887</v>
      </c>
      <c r="AU58">
        <v>9499388</v>
      </c>
      <c r="AV58">
        <v>759960048</v>
      </c>
      <c r="AW58">
        <v>742829258</v>
      </c>
      <c r="AX58">
        <v>808835188</v>
      </c>
      <c r="AY58">
        <v>651803580</v>
      </c>
      <c r="AZ58">
        <v>575093088</v>
      </c>
      <c r="BA58">
        <v>592859269</v>
      </c>
      <c r="BB58">
        <v>578329782</v>
      </c>
      <c r="BC58">
        <v>633753172</v>
      </c>
      <c r="BD58">
        <v>611523108</v>
      </c>
      <c r="BE58">
        <v>74237029</v>
      </c>
      <c r="BF58">
        <v>62112065</v>
      </c>
      <c r="BG58">
        <v>78874992</v>
      </c>
      <c r="BH58">
        <v>106819849</v>
      </c>
      <c r="BI58">
        <v>98603339</v>
      </c>
      <c r="BJ58">
        <v>102685528</v>
      </c>
      <c r="BK58">
        <v>105354650</v>
      </c>
      <c r="BL58">
        <v>111983570</v>
      </c>
      <c r="BM58">
        <v>108055539</v>
      </c>
      <c r="BN58">
        <v>89539526</v>
      </c>
      <c r="BO58">
        <v>88007237</v>
      </c>
      <c r="BP58">
        <v>113327823</v>
      </c>
      <c r="BQ58">
        <v>112135529</v>
      </c>
      <c r="BR58">
        <v>111445224</v>
      </c>
      <c r="BS58">
        <v>145509537</v>
      </c>
      <c r="BT58">
        <v>130012122</v>
      </c>
      <c r="BU58">
        <v>125520046</v>
      </c>
      <c r="BV58">
        <v>136553704</v>
      </c>
    </row>
    <row r="59" spans="2:74" x14ac:dyDescent="0.25">
      <c r="B59" t="s">
        <v>135</v>
      </c>
      <c r="C59">
        <v>18975</v>
      </c>
      <c r="D59">
        <v>11934</v>
      </c>
      <c r="E59">
        <v>7546</v>
      </c>
      <c r="F59">
        <v>6465</v>
      </c>
      <c r="G59">
        <v>7096</v>
      </c>
      <c r="H59">
        <v>7023</v>
      </c>
      <c r="I59">
        <v>7169</v>
      </c>
      <c r="J59">
        <v>7176</v>
      </c>
      <c r="K59">
        <v>7165</v>
      </c>
      <c r="L59">
        <v>2246344</v>
      </c>
      <c r="M59">
        <v>2823880</v>
      </c>
      <c r="N59">
        <v>2316477</v>
      </c>
      <c r="O59">
        <v>1527963</v>
      </c>
      <c r="P59">
        <v>1648917</v>
      </c>
      <c r="Q59">
        <v>1737139</v>
      </c>
      <c r="R59">
        <v>1768474</v>
      </c>
      <c r="S59">
        <v>1644498</v>
      </c>
      <c r="T59">
        <v>1639516</v>
      </c>
      <c r="U59">
        <v>1932527</v>
      </c>
      <c r="V59">
        <v>516145</v>
      </c>
      <c r="W59">
        <v>2218386</v>
      </c>
      <c r="X59">
        <v>1426673</v>
      </c>
      <c r="Y59">
        <v>1177059</v>
      </c>
      <c r="Z59">
        <v>838135</v>
      </c>
      <c r="AA59">
        <v>461237</v>
      </c>
      <c r="AB59">
        <v>278668</v>
      </c>
      <c r="AC59">
        <v>592280</v>
      </c>
      <c r="AD59">
        <v>1456693</v>
      </c>
      <c r="AE59">
        <v>1338098</v>
      </c>
      <c r="AF59">
        <v>1162011</v>
      </c>
      <c r="AG59">
        <v>897597</v>
      </c>
      <c r="AH59">
        <v>840215</v>
      </c>
      <c r="AI59">
        <v>1054692</v>
      </c>
      <c r="AJ59">
        <v>851974</v>
      </c>
      <c r="AK59">
        <v>654211</v>
      </c>
      <c r="AL59">
        <v>636462</v>
      </c>
      <c r="AM59">
        <v>1395390</v>
      </c>
      <c r="AN59">
        <v>1338098</v>
      </c>
      <c r="AO59">
        <v>1162011</v>
      </c>
      <c r="AP59">
        <v>897597</v>
      </c>
      <c r="AQ59">
        <v>839810</v>
      </c>
      <c r="AR59">
        <v>1054692</v>
      </c>
      <c r="AS59">
        <v>851974</v>
      </c>
      <c r="AT59">
        <v>654211</v>
      </c>
      <c r="AU59">
        <v>574368</v>
      </c>
      <c r="AV59">
        <v>4300019</v>
      </c>
      <c r="AW59">
        <v>2865649</v>
      </c>
      <c r="AX59">
        <v>2078793</v>
      </c>
      <c r="AY59">
        <v>1330772</v>
      </c>
      <c r="AZ59">
        <v>960112</v>
      </c>
      <c r="BA59">
        <v>374585</v>
      </c>
      <c r="BB59">
        <v>1104101</v>
      </c>
      <c r="BC59">
        <v>997462</v>
      </c>
      <c r="BD59">
        <v>1052013</v>
      </c>
      <c r="BE59">
        <v>2548484</v>
      </c>
      <c r="BF59">
        <v>2879075</v>
      </c>
      <c r="BG59">
        <v>1877579</v>
      </c>
      <c r="BH59">
        <v>1888941</v>
      </c>
      <c r="BI59">
        <v>1764126</v>
      </c>
      <c r="BJ59">
        <v>2258047</v>
      </c>
      <c r="BK59">
        <v>2332473</v>
      </c>
      <c r="BL59">
        <v>2218577</v>
      </c>
      <c r="BM59">
        <v>2221049</v>
      </c>
      <c r="BN59">
        <v>1068436</v>
      </c>
      <c r="BO59">
        <v>1479815</v>
      </c>
      <c r="BP59">
        <v>843842</v>
      </c>
      <c r="BQ59">
        <v>532309</v>
      </c>
      <c r="BR59">
        <v>728847</v>
      </c>
      <c r="BS59">
        <v>890811</v>
      </c>
      <c r="BT59">
        <v>806567</v>
      </c>
      <c r="BU59">
        <v>1053674</v>
      </c>
      <c r="BV59">
        <v>650791</v>
      </c>
    </row>
    <row r="60" spans="2:74" x14ac:dyDescent="0.25">
      <c r="B60" t="s">
        <v>136</v>
      </c>
      <c r="C60">
        <v>262730</v>
      </c>
      <c r="D60">
        <v>268515</v>
      </c>
      <c r="E60">
        <v>244965</v>
      </c>
      <c r="F60">
        <v>188549</v>
      </c>
      <c r="G60">
        <v>202353</v>
      </c>
      <c r="H60">
        <v>210704</v>
      </c>
      <c r="I60">
        <v>215085</v>
      </c>
      <c r="J60">
        <v>215280</v>
      </c>
      <c r="K60">
        <v>214940</v>
      </c>
      <c r="L60">
        <v>4390515</v>
      </c>
      <c r="M60">
        <v>4531932</v>
      </c>
      <c r="N60">
        <v>5202777</v>
      </c>
      <c r="O60">
        <v>3367701</v>
      </c>
      <c r="P60">
        <v>2954353</v>
      </c>
      <c r="Q60">
        <v>3350197</v>
      </c>
      <c r="R60">
        <v>3406702</v>
      </c>
      <c r="S60">
        <v>2695780</v>
      </c>
      <c r="T60">
        <v>3066480</v>
      </c>
      <c r="U60">
        <v>0</v>
      </c>
      <c r="V60">
        <v>0</v>
      </c>
      <c r="W60">
        <v>0</v>
      </c>
      <c r="X60">
        <v>50280</v>
      </c>
      <c r="Y60">
        <v>57333</v>
      </c>
      <c r="Z60">
        <v>321909</v>
      </c>
      <c r="AA60">
        <v>247347</v>
      </c>
      <c r="AB60">
        <v>293020</v>
      </c>
      <c r="AC60">
        <v>433463</v>
      </c>
      <c r="AD60">
        <v>1769051</v>
      </c>
      <c r="AE60">
        <v>1791590</v>
      </c>
      <c r="AF60">
        <v>647795</v>
      </c>
      <c r="AG60">
        <v>1210906</v>
      </c>
      <c r="AH60">
        <v>1184889</v>
      </c>
      <c r="AI60">
        <v>915393</v>
      </c>
      <c r="AJ60">
        <v>1040771</v>
      </c>
      <c r="AK60">
        <v>1125434</v>
      </c>
      <c r="AL60">
        <v>678256</v>
      </c>
      <c r="AM60">
        <v>1769051</v>
      </c>
      <c r="AN60">
        <v>77571</v>
      </c>
      <c r="AO60">
        <v>647795</v>
      </c>
      <c r="AP60">
        <v>1210906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804247</v>
      </c>
      <c r="AW60">
        <v>23868</v>
      </c>
      <c r="AX60">
        <v>1944747</v>
      </c>
      <c r="AY60">
        <v>1231856</v>
      </c>
      <c r="AZ60">
        <v>1342275</v>
      </c>
      <c r="BA60">
        <v>1614228</v>
      </c>
      <c r="BB60">
        <v>1178186</v>
      </c>
      <c r="BC60">
        <v>1349086</v>
      </c>
      <c r="BD60">
        <v>3769812</v>
      </c>
      <c r="BE60">
        <v>14364048</v>
      </c>
      <c r="BF60">
        <v>16777695</v>
      </c>
      <c r="BG60">
        <v>15149704</v>
      </c>
      <c r="BH60">
        <v>14129681</v>
      </c>
      <c r="BI60">
        <v>6875504</v>
      </c>
      <c r="BJ60">
        <v>12321514</v>
      </c>
      <c r="BK60">
        <v>17527007</v>
      </c>
      <c r="BL60">
        <v>19201751</v>
      </c>
      <c r="BM60">
        <v>23555057</v>
      </c>
      <c r="BN60">
        <v>1998210</v>
      </c>
      <c r="BO60">
        <v>1585729</v>
      </c>
      <c r="BP60">
        <v>808383</v>
      </c>
      <c r="BQ60">
        <v>1597432</v>
      </c>
      <c r="BR60">
        <v>712732</v>
      </c>
      <c r="BS60">
        <v>1101515</v>
      </c>
      <c r="BT60">
        <v>1239126</v>
      </c>
      <c r="BU60">
        <v>747499</v>
      </c>
      <c r="BV60">
        <v>1504581</v>
      </c>
    </row>
    <row r="61" spans="2:74" x14ac:dyDescent="0.25">
      <c r="B61" t="s">
        <v>41</v>
      </c>
      <c r="C61">
        <v>461276</v>
      </c>
      <c r="D61">
        <v>448867</v>
      </c>
      <c r="E61">
        <v>461698</v>
      </c>
      <c r="F61">
        <v>392932</v>
      </c>
      <c r="G61">
        <v>364381</v>
      </c>
      <c r="H61">
        <v>364050</v>
      </c>
      <c r="I61">
        <v>371618</v>
      </c>
      <c r="J61">
        <v>371955</v>
      </c>
      <c r="K61">
        <v>371369</v>
      </c>
      <c r="L61">
        <v>2475467</v>
      </c>
      <c r="M61">
        <v>4801868</v>
      </c>
      <c r="N61">
        <v>4492279</v>
      </c>
      <c r="O61">
        <v>133925</v>
      </c>
      <c r="P61">
        <v>57410</v>
      </c>
      <c r="Q61">
        <v>1800350</v>
      </c>
      <c r="R61">
        <v>8952300</v>
      </c>
      <c r="S61">
        <v>8900618</v>
      </c>
      <c r="T61">
        <v>10423405</v>
      </c>
      <c r="U61">
        <v>4719555</v>
      </c>
      <c r="V61">
        <v>4257743</v>
      </c>
      <c r="W61">
        <v>4011282</v>
      </c>
      <c r="X61">
        <v>3382250</v>
      </c>
      <c r="Y61">
        <v>3134144</v>
      </c>
      <c r="Z61">
        <v>3131299</v>
      </c>
      <c r="AA61">
        <v>3196397</v>
      </c>
      <c r="AB61">
        <v>3199295</v>
      </c>
      <c r="AC61">
        <v>3194250</v>
      </c>
      <c r="AD61">
        <v>1842139</v>
      </c>
      <c r="AE61">
        <v>1228251</v>
      </c>
      <c r="AF61">
        <v>1071852</v>
      </c>
      <c r="AG61">
        <v>597611</v>
      </c>
      <c r="AH61">
        <v>554187</v>
      </c>
      <c r="AI61">
        <v>300839</v>
      </c>
      <c r="AJ61">
        <v>590288</v>
      </c>
      <c r="AK61">
        <v>397071</v>
      </c>
      <c r="AL61">
        <v>1313523</v>
      </c>
      <c r="AM61">
        <v>1512868</v>
      </c>
      <c r="AN61">
        <v>1063714</v>
      </c>
      <c r="AO61">
        <v>1062945</v>
      </c>
      <c r="AP61">
        <v>597611</v>
      </c>
      <c r="AQ61">
        <v>554187</v>
      </c>
      <c r="AR61">
        <v>300839</v>
      </c>
      <c r="AS61">
        <v>590288</v>
      </c>
      <c r="AT61">
        <v>239200</v>
      </c>
      <c r="AU61">
        <v>1313523</v>
      </c>
      <c r="AV61">
        <v>5739999</v>
      </c>
      <c r="AW61">
        <v>1342271</v>
      </c>
      <c r="AX61">
        <v>1481591</v>
      </c>
      <c r="AY61">
        <v>74305900</v>
      </c>
      <c r="AZ61">
        <v>70951167</v>
      </c>
      <c r="BA61">
        <v>65996072</v>
      </c>
      <c r="BB61">
        <v>0</v>
      </c>
      <c r="BC61">
        <v>0</v>
      </c>
      <c r="BD61">
        <v>2445542</v>
      </c>
      <c r="BE61">
        <v>2945643</v>
      </c>
      <c r="BF61">
        <v>2662893</v>
      </c>
      <c r="BG61">
        <v>3156175</v>
      </c>
      <c r="BH61">
        <v>3559133</v>
      </c>
      <c r="BI61">
        <v>2739301</v>
      </c>
      <c r="BJ61">
        <v>2802366</v>
      </c>
      <c r="BK61">
        <v>2981312</v>
      </c>
      <c r="BL61">
        <v>3067735</v>
      </c>
      <c r="BM61">
        <v>3947735</v>
      </c>
      <c r="BN61">
        <v>2430971</v>
      </c>
      <c r="BO61">
        <v>3110317</v>
      </c>
      <c r="BP61">
        <v>3657956</v>
      </c>
      <c r="BQ61">
        <v>2185765</v>
      </c>
      <c r="BR61">
        <v>2066778</v>
      </c>
      <c r="BS61">
        <v>2592832</v>
      </c>
      <c r="BT61">
        <v>1819855</v>
      </c>
      <c r="BU61">
        <v>3076107</v>
      </c>
      <c r="BV61">
        <v>2478977</v>
      </c>
    </row>
    <row r="62" spans="2:74" x14ac:dyDescent="0.25">
      <c r="B62" t="s">
        <v>60</v>
      </c>
      <c r="C62">
        <v>125527</v>
      </c>
      <c r="D62">
        <v>128290</v>
      </c>
      <c r="E62">
        <v>117039</v>
      </c>
      <c r="F62">
        <v>90085</v>
      </c>
      <c r="G62">
        <v>96680</v>
      </c>
      <c r="H62">
        <v>100670</v>
      </c>
      <c r="I62">
        <v>102763</v>
      </c>
      <c r="J62">
        <v>102856</v>
      </c>
      <c r="K62">
        <v>103224</v>
      </c>
      <c r="L62">
        <v>2971771</v>
      </c>
      <c r="M62">
        <v>3357926</v>
      </c>
      <c r="N62">
        <v>3282527</v>
      </c>
      <c r="O62">
        <v>2633406</v>
      </c>
      <c r="P62">
        <v>2629464</v>
      </c>
      <c r="Q62">
        <v>2528451</v>
      </c>
      <c r="R62">
        <v>2744719</v>
      </c>
      <c r="S62">
        <v>3029463</v>
      </c>
      <c r="T62">
        <v>5003965</v>
      </c>
      <c r="U62">
        <v>1033406</v>
      </c>
      <c r="V62">
        <v>926376</v>
      </c>
      <c r="W62">
        <v>726729</v>
      </c>
      <c r="X62">
        <v>469278</v>
      </c>
      <c r="Y62">
        <v>405830</v>
      </c>
      <c r="Z62">
        <v>320739</v>
      </c>
      <c r="AA62">
        <v>224644</v>
      </c>
      <c r="AB62">
        <v>120796</v>
      </c>
      <c r="AC62">
        <v>0</v>
      </c>
      <c r="AD62">
        <v>72981</v>
      </c>
      <c r="AE62">
        <v>77571</v>
      </c>
      <c r="AF62">
        <v>66685</v>
      </c>
      <c r="AG62">
        <v>56565</v>
      </c>
      <c r="AH62">
        <v>80941</v>
      </c>
      <c r="AI62">
        <v>76088</v>
      </c>
      <c r="AJ62">
        <v>62136</v>
      </c>
      <c r="AK62">
        <v>51428</v>
      </c>
      <c r="AL62">
        <v>38409</v>
      </c>
      <c r="AM62">
        <v>72981</v>
      </c>
      <c r="AN62">
        <v>77571</v>
      </c>
      <c r="AO62">
        <v>66685</v>
      </c>
      <c r="AP62">
        <v>56565</v>
      </c>
      <c r="AQ62">
        <v>80941</v>
      </c>
      <c r="AR62">
        <v>76088</v>
      </c>
      <c r="AS62">
        <v>62136</v>
      </c>
      <c r="AT62">
        <v>51428</v>
      </c>
      <c r="AU62">
        <v>38409</v>
      </c>
      <c r="AV62">
        <v>126986</v>
      </c>
      <c r="AW62">
        <v>129782</v>
      </c>
      <c r="AX62">
        <v>602885</v>
      </c>
      <c r="AY62">
        <v>91132</v>
      </c>
      <c r="AZ62">
        <v>634039</v>
      </c>
      <c r="BA62">
        <v>956363</v>
      </c>
      <c r="BB62">
        <v>732483</v>
      </c>
      <c r="BC62">
        <v>399463</v>
      </c>
      <c r="BD62">
        <v>4351013</v>
      </c>
      <c r="BE62">
        <v>6070529</v>
      </c>
      <c r="BF62">
        <v>11100101</v>
      </c>
      <c r="BG62">
        <v>5285793</v>
      </c>
      <c r="BH62">
        <v>4935804</v>
      </c>
      <c r="BI62">
        <v>6849648</v>
      </c>
      <c r="BJ62">
        <v>9514466</v>
      </c>
      <c r="BK62">
        <v>6704666</v>
      </c>
      <c r="BL62">
        <v>5999127</v>
      </c>
      <c r="BM62">
        <v>751375</v>
      </c>
      <c r="BN62">
        <v>1469830</v>
      </c>
      <c r="BO62">
        <v>1338098</v>
      </c>
      <c r="BP62">
        <v>1209853</v>
      </c>
      <c r="BQ62">
        <v>767815</v>
      </c>
      <c r="BR62">
        <v>910588</v>
      </c>
      <c r="BS62">
        <v>842817</v>
      </c>
      <c r="BT62">
        <v>847194</v>
      </c>
      <c r="BU62">
        <v>1593070</v>
      </c>
      <c r="BV62">
        <v>2526588</v>
      </c>
    </row>
    <row r="63" spans="2:74" x14ac:dyDescent="0.25">
      <c r="B63" t="s">
        <v>137</v>
      </c>
      <c r="C63">
        <v>14596</v>
      </c>
      <c r="D63">
        <v>14917</v>
      </c>
      <c r="E63">
        <v>13609</v>
      </c>
      <c r="F63">
        <v>10475</v>
      </c>
      <c r="G63">
        <v>11242</v>
      </c>
      <c r="H63">
        <v>11706</v>
      </c>
      <c r="I63">
        <v>11949</v>
      </c>
      <c r="J63">
        <v>11960</v>
      </c>
      <c r="K63">
        <v>11941</v>
      </c>
      <c r="L63">
        <v>14188894</v>
      </c>
      <c r="M63">
        <v>15124838</v>
      </c>
      <c r="N63">
        <v>15144260</v>
      </c>
      <c r="O63">
        <v>10014067</v>
      </c>
      <c r="P63">
        <v>10683113</v>
      </c>
      <c r="Q63">
        <v>10737721</v>
      </c>
      <c r="R63">
        <v>8802936</v>
      </c>
      <c r="S63">
        <v>8847995</v>
      </c>
      <c r="T63">
        <v>7184973</v>
      </c>
      <c r="U63">
        <v>8331469</v>
      </c>
      <c r="V63">
        <v>8059917</v>
      </c>
      <c r="W63">
        <v>16284707</v>
      </c>
      <c r="X63">
        <v>9188640</v>
      </c>
      <c r="Y63">
        <v>6071713</v>
      </c>
      <c r="Z63">
        <v>4835662</v>
      </c>
      <c r="AA63">
        <v>5711692</v>
      </c>
      <c r="AB63">
        <v>5401128</v>
      </c>
      <c r="AC63">
        <v>5036765</v>
      </c>
      <c r="AD63">
        <v>224780</v>
      </c>
      <c r="AE63">
        <v>164092</v>
      </c>
      <c r="AF63">
        <v>242243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224780</v>
      </c>
      <c r="AN63">
        <v>164092</v>
      </c>
      <c r="AO63">
        <v>242243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21698601</v>
      </c>
      <c r="AW63">
        <v>26283117</v>
      </c>
      <c r="AX63">
        <v>25823359</v>
      </c>
      <c r="AY63">
        <v>19498101</v>
      </c>
      <c r="AZ63">
        <v>19677702</v>
      </c>
      <c r="BA63">
        <v>19929107</v>
      </c>
      <c r="BB63">
        <v>18416024</v>
      </c>
      <c r="BC63">
        <v>27045107</v>
      </c>
      <c r="BD63">
        <v>29273660</v>
      </c>
      <c r="BE63">
        <v>26683179</v>
      </c>
      <c r="BF63">
        <v>22789442</v>
      </c>
      <c r="BG63">
        <v>26928421</v>
      </c>
      <c r="BH63">
        <v>28346305</v>
      </c>
      <c r="BI63">
        <v>23859664</v>
      </c>
      <c r="BJ63">
        <v>42761250</v>
      </c>
      <c r="BK63">
        <v>16598559</v>
      </c>
      <c r="BL63">
        <v>13225348</v>
      </c>
      <c r="BM63">
        <v>18475303</v>
      </c>
      <c r="BN63">
        <v>15744841</v>
      </c>
      <c r="BO63">
        <v>14444601</v>
      </c>
      <c r="BP63">
        <v>10687264</v>
      </c>
      <c r="BQ63">
        <v>16054980</v>
      </c>
      <c r="BR63">
        <v>7931112</v>
      </c>
      <c r="BS63">
        <v>9863298</v>
      </c>
      <c r="BT63">
        <v>11112706</v>
      </c>
      <c r="BU63">
        <v>1898049</v>
      </c>
      <c r="BV63">
        <v>2310607</v>
      </c>
    </row>
    <row r="64" spans="2:74" x14ac:dyDescent="0.25">
      <c r="B64" t="s">
        <v>138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2580347</v>
      </c>
      <c r="M64">
        <v>695435</v>
      </c>
      <c r="N64">
        <v>3756416</v>
      </c>
      <c r="O64">
        <v>2949249</v>
      </c>
      <c r="P64">
        <v>4378991</v>
      </c>
      <c r="Q64">
        <v>6373597</v>
      </c>
      <c r="R64">
        <v>10116499</v>
      </c>
      <c r="S64">
        <v>12529825</v>
      </c>
      <c r="T64">
        <v>16067230</v>
      </c>
      <c r="U64">
        <v>24185554</v>
      </c>
      <c r="V64">
        <v>24710749</v>
      </c>
      <c r="W64">
        <v>21131254</v>
      </c>
      <c r="X64">
        <v>18102804</v>
      </c>
      <c r="Y64">
        <v>18882711</v>
      </c>
      <c r="Z64">
        <v>19029043</v>
      </c>
      <c r="AA64">
        <v>20137107</v>
      </c>
      <c r="AB64">
        <v>19839874</v>
      </c>
      <c r="AC64">
        <v>20278676</v>
      </c>
      <c r="AD64">
        <v>1791469</v>
      </c>
      <c r="AE64">
        <v>2200987</v>
      </c>
      <c r="AF64">
        <v>782220</v>
      </c>
      <c r="AG64">
        <v>1299523</v>
      </c>
      <c r="AH64">
        <v>1257723</v>
      </c>
      <c r="AI64">
        <v>1497404</v>
      </c>
      <c r="AJ64">
        <v>1601379</v>
      </c>
      <c r="AK64">
        <v>2331185</v>
      </c>
      <c r="AL64">
        <v>2276523</v>
      </c>
      <c r="AM64">
        <v>1791469</v>
      </c>
      <c r="AN64">
        <v>2200987</v>
      </c>
      <c r="AO64">
        <v>782220</v>
      </c>
      <c r="AP64">
        <v>1299523</v>
      </c>
      <c r="AQ64">
        <v>1257723</v>
      </c>
      <c r="AR64">
        <v>1497404</v>
      </c>
      <c r="AS64">
        <v>1601379</v>
      </c>
      <c r="AT64">
        <v>1538771</v>
      </c>
      <c r="AU64">
        <v>1447270</v>
      </c>
      <c r="AV64">
        <v>15720180</v>
      </c>
      <c r="AW64">
        <v>7417489</v>
      </c>
      <c r="AX64">
        <v>8439674</v>
      </c>
      <c r="AY64">
        <v>9074031</v>
      </c>
      <c r="AZ64">
        <v>9859473</v>
      </c>
      <c r="BA64">
        <v>9929083</v>
      </c>
      <c r="BB64">
        <v>11058628</v>
      </c>
      <c r="BC64">
        <v>8305585</v>
      </c>
      <c r="BD64">
        <v>11101368</v>
      </c>
      <c r="BE64">
        <v>245269</v>
      </c>
      <c r="BF64">
        <v>263177</v>
      </c>
      <c r="BG64">
        <v>203729</v>
      </c>
      <c r="BH64">
        <v>648684</v>
      </c>
      <c r="BI64">
        <v>448464</v>
      </c>
      <c r="BJ64">
        <v>335274</v>
      </c>
      <c r="BK64">
        <v>891786</v>
      </c>
      <c r="BL64">
        <v>395617</v>
      </c>
      <c r="BM64">
        <v>405574</v>
      </c>
      <c r="BN64">
        <v>717161</v>
      </c>
      <c r="BO64">
        <v>718960</v>
      </c>
      <c r="BP64">
        <v>564657</v>
      </c>
      <c r="BQ64">
        <v>848030</v>
      </c>
      <c r="BR64">
        <v>1582551</v>
      </c>
      <c r="BS64">
        <v>1756788</v>
      </c>
      <c r="BT64">
        <v>1077575</v>
      </c>
      <c r="BU64">
        <v>594015</v>
      </c>
      <c r="BV64">
        <v>663885</v>
      </c>
    </row>
    <row r="65" spans="2:74" x14ac:dyDescent="0.25">
      <c r="B65" t="s">
        <v>36</v>
      </c>
      <c r="C65">
        <v>364903</v>
      </c>
      <c r="D65">
        <v>372937</v>
      </c>
      <c r="E65">
        <v>340229</v>
      </c>
      <c r="F65">
        <v>261874</v>
      </c>
      <c r="G65">
        <v>281046</v>
      </c>
      <c r="H65">
        <v>292645</v>
      </c>
      <c r="I65">
        <v>298729</v>
      </c>
      <c r="J65">
        <v>299000</v>
      </c>
      <c r="K65">
        <v>298528</v>
      </c>
      <c r="L65">
        <v>5574261</v>
      </c>
      <c r="M65">
        <v>8326940</v>
      </c>
      <c r="N65">
        <v>9070497</v>
      </c>
      <c r="O65">
        <v>7085267</v>
      </c>
      <c r="P65">
        <v>9280132</v>
      </c>
      <c r="Q65">
        <v>10784544</v>
      </c>
      <c r="R65">
        <v>11824875</v>
      </c>
      <c r="S65">
        <v>13715707</v>
      </c>
      <c r="T65">
        <v>16177832</v>
      </c>
      <c r="U65">
        <v>5838</v>
      </c>
      <c r="V65">
        <v>0</v>
      </c>
      <c r="W65">
        <v>0</v>
      </c>
      <c r="X65">
        <v>1820549</v>
      </c>
      <c r="Y65">
        <v>1349020</v>
      </c>
      <c r="Z65">
        <v>0</v>
      </c>
      <c r="AA65">
        <v>0</v>
      </c>
      <c r="AB65">
        <v>0</v>
      </c>
      <c r="AC65">
        <v>0</v>
      </c>
      <c r="AD65">
        <v>1760293</v>
      </c>
      <c r="AE65">
        <v>302825</v>
      </c>
      <c r="AF65">
        <v>287153</v>
      </c>
      <c r="AG65">
        <v>221022</v>
      </c>
      <c r="AH65">
        <v>243948</v>
      </c>
      <c r="AI65">
        <v>221239</v>
      </c>
      <c r="AJ65">
        <v>237788</v>
      </c>
      <c r="AK65">
        <v>199732</v>
      </c>
      <c r="AL65">
        <v>208970</v>
      </c>
      <c r="AM65">
        <v>1579301</v>
      </c>
      <c r="AN65">
        <v>131274</v>
      </c>
      <c r="AO65">
        <v>137452</v>
      </c>
      <c r="AP65">
        <v>115225</v>
      </c>
      <c r="AQ65">
        <v>146144</v>
      </c>
      <c r="AR65">
        <v>128764</v>
      </c>
      <c r="AS65">
        <v>131441</v>
      </c>
      <c r="AT65">
        <v>131560</v>
      </c>
      <c r="AU65">
        <v>149264</v>
      </c>
      <c r="AV65">
        <v>14460382</v>
      </c>
      <c r="AW65">
        <v>12738040</v>
      </c>
      <c r="AX65">
        <v>15749867</v>
      </c>
      <c r="AY65">
        <v>12868495</v>
      </c>
      <c r="AZ65">
        <v>13775741</v>
      </c>
      <c r="BA65">
        <v>14496450</v>
      </c>
      <c r="BB65">
        <v>20329082</v>
      </c>
      <c r="BC65">
        <v>18003361</v>
      </c>
      <c r="BD65">
        <v>11596023</v>
      </c>
      <c r="BE65">
        <v>865550</v>
      </c>
      <c r="BF65">
        <v>1196382</v>
      </c>
      <c r="BG65">
        <v>1407186</v>
      </c>
      <c r="BH65">
        <v>556221</v>
      </c>
      <c r="BI65">
        <v>644157</v>
      </c>
      <c r="BJ65">
        <v>571243</v>
      </c>
      <c r="BK65">
        <v>835245</v>
      </c>
      <c r="BL65">
        <v>1218722</v>
      </c>
      <c r="BM65">
        <v>724826</v>
      </c>
      <c r="BN65">
        <v>1236292</v>
      </c>
      <c r="BO65">
        <v>1336607</v>
      </c>
      <c r="BP65">
        <v>1603158</v>
      </c>
      <c r="BQ65">
        <v>784575</v>
      </c>
      <c r="BR65">
        <v>1065726</v>
      </c>
      <c r="BS65">
        <v>969239</v>
      </c>
      <c r="BT65">
        <v>813737</v>
      </c>
      <c r="BU65">
        <v>1370614</v>
      </c>
      <c r="BV65">
        <v>2020438</v>
      </c>
    </row>
    <row r="66" spans="2:74" x14ac:dyDescent="0.25">
      <c r="B66" t="s">
        <v>55</v>
      </c>
      <c r="C66">
        <v>2773264</v>
      </c>
      <c r="D66">
        <v>2834322</v>
      </c>
      <c r="E66">
        <v>2585738</v>
      </c>
      <c r="F66">
        <v>1990243</v>
      </c>
      <c r="G66">
        <v>2135948</v>
      </c>
      <c r="H66">
        <v>2224100</v>
      </c>
      <c r="I66">
        <v>2270338</v>
      </c>
      <c r="J66">
        <v>2272397</v>
      </c>
      <c r="K66">
        <v>2268813</v>
      </c>
      <c r="L66">
        <v>1839112</v>
      </c>
      <c r="M66">
        <v>1827392</v>
      </c>
      <c r="N66">
        <v>1684813</v>
      </c>
      <c r="O66">
        <v>1334511</v>
      </c>
      <c r="P66">
        <v>1478301</v>
      </c>
      <c r="Q66">
        <v>1639981</v>
      </c>
      <c r="R66">
        <v>1615525</v>
      </c>
      <c r="S66">
        <v>1705493</v>
      </c>
      <c r="T66">
        <v>1755345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129906</v>
      </c>
      <c r="AE66">
        <v>158125</v>
      </c>
      <c r="AF66">
        <v>144257</v>
      </c>
      <c r="AG66">
        <v>77515</v>
      </c>
      <c r="AH66">
        <v>110170</v>
      </c>
      <c r="AI66">
        <v>184951</v>
      </c>
      <c r="AJ66">
        <v>120686</v>
      </c>
      <c r="AK66">
        <v>118404</v>
      </c>
      <c r="AL66">
        <v>188670</v>
      </c>
      <c r="AM66">
        <v>129906</v>
      </c>
      <c r="AN66">
        <v>158125</v>
      </c>
      <c r="AO66">
        <v>144257</v>
      </c>
      <c r="AP66">
        <v>77515</v>
      </c>
      <c r="AQ66">
        <v>110170</v>
      </c>
      <c r="AR66">
        <v>184951</v>
      </c>
      <c r="AS66">
        <v>120686</v>
      </c>
      <c r="AT66">
        <v>118404</v>
      </c>
      <c r="AU66">
        <v>188670</v>
      </c>
      <c r="AV66">
        <v>7350609</v>
      </c>
      <c r="AW66">
        <v>10085712</v>
      </c>
      <c r="AX66">
        <v>10517150</v>
      </c>
      <c r="AY66">
        <v>4959896</v>
      </c>
      <c r="AZ66">
        <v>6871008</v>
      </c>
      <c r="BA66">
        <v>3075111</v>
      </c>
      <c r="BB66">
        <v>3458083</v>
      </c>
      <c r="BC66">
        <v>4298417</v>
      </c>
      <c r="BD66">
        <v>4571061</v>
      </c>
      <c r="BE66">
        <v>1900416</v>
      </c>
      <c r="BF66">
        <v>1217267</v>
      </c>
      <c r="BG66">
        <v>967610</v>
      </c>
      <c r="BH66">
        <v>2211265</v>
      </c>
      <c r="BI66">
        <v>207974</v>
      </c>
      <c r="BJ66">
        <v>3176951</v>
      </c>
      <c r="BK66">
        <v>2301406</v>
      </c>
      <c r="BL66">
        <v>863511</v>
      </c>
      <c r="BM66">
        <v>677062</v>
      </c>
      <c r="BN66">
        <v>637851</v>
      </c>
      <c r="BO66">
        <v>951736</v>
      </c>
      <c r="BP66">
        <v>556614</v>
      </c>
      <c r="BQ66">
        <v>244067</v>
      </c>
      <c r="BR66">
        <v>265307</v>
      </c>
      <c r="BS66">
        <v>402679</v>
      </c>
      <c r="BT66">
        <v>452873</v>
      </c>
      <c r="BU66">
        <v>356407</v>
      </c>
      <c r="BV66">
        <v>288975</v>
      </c>
    </row>
    <row r="67" spans="2:74" x14ac:dyDescent="0.25">
      <c r="B67" t="s">
        <v>139</v>
      </c>
      <c r="C67">
        <v>200326</v>
      </c>
      <c r="D67">
        <v>205346</v>
      </c>
      <c r="E67">
        <v>176062</v>
      </c>
      <c r="F67">
        <v>150857</v>
      </c>
      <c r="G67">
        <v>157356</v>
      </c>
      <c r="H67">
        <v>158575</v>
      </c>
      <c r="I67">
        <v>167809</v>
      </c>
      <c r="J67">
        <v>165332</v>
      </c>
      <c r="K67">
        <v>168989</v>
      </c>
      <c r="L67">
        <v>3723180</v>
      </c>
      <c r="M67">
        <v>5721280</v>
      </c>
      <c r="N67">
        <v>5183778</v>
      </c>
      <c r="O67">
        <v>4884525</v>
      </c>
      <c r="P67">
        <v>12175977</v>
      </c>
      <c r="Q67">
        <v>23660576</v>
      </c>
      <c r="R67">
        <v>35311856</v>
      </c>
      <c r="S67">
        <v>37630809</v>
      </c>
      <c r="T67">
        <v>40286970</v>
      </c>
      <c r="U67">
        <v>632513</v>
      </c>
      <c r="V67">
        <v>22820</v>
      </c>
      <c r="W67">
        <v>11700600</v>
      </c>
      <c r="X67">
        <v>15049034</v>
      </c>
      <c r="Y67">
        <v>13004343</v>
      </c>
      <c r="Z67">
        <v>9377467</v>
      </c>
      <c r="AA67">
        <v>68322</v>
      </c>
      <c r="AB67">
        <v>67314</v>
      </c>
      <c r="AC67">
        <v>0</v>
      </c>
      <c r="AD67">
        <v>201048</v>
      </c>
      <c r="AE67">
        <v>193950</v>
      </c>
      <c r="AF67">
        <v>148395</v>
      </c>
      <c r="AG67">
        <v>113143</v>
      </c>
      <c r="AH67">
        <v>35967</v>
      </c>
      <c r="AI67">
        <v>28317</v>
      </c>
      <c r="AJ67">
        <v>21575</v>
      </c>
      <c r="AK67">
        <v>635348</v>
      </c>
      <c r="AL67">
        <v>686819</v>
      </c>
      <c r="AM67">
        <v>84413</v>
      </c>
      <c r="AN67">
        <v>110145</v>
      </c>
      <c r="AO67">
        <v>76713</v>
      </c>
      <c r="AP67">
        <v>51722</v>
      </c>
      <c r="AQ67">
        <v>25851</v>
      </c>
      <c r="AR67">
        <v>0</v>
      </c>
      <c r="AS67">
        <v>0</v>
      </c>
      <c r="AT67">
        <v>617634</v>
      </c>
      <c r="AU67">
        <v>0</v>
      </c>
      <c r="AV67">
        <v>1950539</v>
      </c>
      <c r="AW67">
        <v>1851242</v>
      </c>
      <c r="AX67">
        <v>3252123</v>
      </c>
      <c r="AY67">
        <v>2077512</v>
      </c>
      <c r="AZ67">
        <v>2661563</v>
      </c>
      <c r="BA67">
        <v>1992386</v>
      </c>
      <c r="BB67">
        <v>4999516</v>
      </c>
      <c r="BC67">
        <v>647158</v>
      </c>
      <c r="BD67">
        <v>103808</v>
      </c>
      <c r="BE67">
        <v>451450</v>
      </c>
      <c r="BF67">
        <v>783187</v>
      </c>
      <c r="BG67">
        <v>427580</v>
      </c>
      <c r="BH67">
        <v>1228405</v>
      </c>
      <c r="BI67">
        <v>1438683</v>
      </c>
      <c r="BJ67">
        <v>1546110</v>
      </c>
      <c r="BK67">
        <v>1053602</v>
      </c>
      <c r="BL67">
        <v>732186</v>
      </c>
      <c r="BM67">
        <v>644572</v>
      </c>
      <c r="BN67">
        <v>1249463</v>
      </c>
      <c r="BO67">
        <v>1365777</v>
      </c>
      <c r="BP67">
        <v>1024934</v>
      </c>
      <c r="BQ67">
        <v>827557</v>
      </c>
      <c r="BR67">
        <v>773292</v>
      </c>
      <c r="BS67">
        <v>2692383</v>
      </c>
      <c r="BT67">
        <v>2631009</v>
      </c>
      <c r="BU67">
        <v>1888331</v>
      </c>
      <c r="BV67">
        <v>1267417</v>
      </c>
    </row>
    <row r="68" spans="2:74" x14ac:dyDescent="0.25">
      <c r="B68" t="s">
        <v>140</v>
      </c>
      <c r="C68">
        <v>16134539</v>
      </c>
      <c r="D68">
        <v>16240729</v>
      </c>
      <c r="E68">
        <v>15758706</v>
      </c>
      <c r="F68">
        <v>13841719</v>
      </c>
      <c r="G68">
        <v>12104277</v>
      </c>
      <c r="H68">
        <v>22154582</v>
      </c>
      <c r="I68">
        <v>21943643</v>
      </c>
      <c r="J68">
        <v>23791879</v>
      </c>
      <c r="K68">
        <v>22725436</v>
      </c>
      <c r="L68">
        <v>1450641709</v>
      </c>
      <c r="M68">
        <v>1494147035</v>
      </c>
      <c r="N68">
        <v>2001355643</v>
      </c>
      <c r="O68">
        <v>3900848134</v>
      </c>
      <c r="P68">
        <v>3212034907</v>
      </c>
      <c r="Q68">
        <v>13545777666</v>
      </c>
      <c r="R68">
        <v>13092270132</v>
      </c>
      <c r="S68">
        <v>16645550076</v>
      </c>
      <c r="T68">
        <v>22337907579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30802301</v>
      </c>
      <c r="AE68">
        <v>41340037</v>
      </c>
      <c r="AF68">
        <v>24354364</v>
      </c>
      <c r="AG68">
        <v>52850201</v>
      </c>
      <c r="AH68">
        <v>31911275</v>
      </c>
      <c r="AI68">
        <v>22154582</v>
      </c>
      <c r="AJ68">
        <v>107408356</v>
      </c>
      <c r="AK68">
        <v>194091647</v>
      </c>
      <c r="AL68">
        <v>167450582</v>
      </c>
      <c r="AM68">
        <v>30802301</v>
      </c>
      <c r="AN68">
        <v>41340037</v>
      </c>
      <c r="AO68">
        <v>24354364</v>
      </c>
      <c r="AP68">
        <v>52850201</v>
      </c>
      <c r="AQ68">
        <v>31911275</v>
      </c>
      <c r="AR68">
        <v>22154582</v>
      </c>
      <c r="AS68">
        <v>78535142</v>
      </c>
      <c r="AT68">
        <v>23791879</v>
      </c>
      <c r="AU68">
        <v>11960756</v>
      </c>
      <c r="AV68">
        <v>6528621078</v>
      </c>
      <c r="AW68">
        <v>7275846433</v>
      </c>
      <c r="AX68">
        <v>7170211162</v>
      </c>
      <c r="AY68">
        <v>15422191847</v>
      </c>
      <c r="AZ68">
        <v>14843144521</v>
      </c>
      <c r="BA68">
        <v>5615603447</v>
      </c>
      <c r="BB68">
        <v>7358049842</v>
      </c>
      <c r="BC68">
        <v>7217704855</v>
      </c>
      <c r="BD68">
        <v>8554332566</v>
      </c>
      <c r="BE68">
        <v>45470064</v>
      </c>
      <c r="BF68">
        <v>44292896</v>
      </c>
      <c r="BG68">
        <v>50141337</v>
      </c>
      <c r="BH68">
        <v>66691920</v>
      </c>
      <c r="BI68">
        <v>49517496</v>
      </c>
      <c r="BJ68">
        <v>47807255</v>
      </c>
      <c r="BK68">
        <v>50816857</v>
      </c>
      <c r="BL68">
        <v>57601392</v>
      </c>
      <c r="BM68">
        <v>59803779</v>
      </c>
      <c r="BN68">
        <v>1575317690</v>
      </c>
      <c r="BO68">
        <v>980349438</v>
      </c>
      <c r="BP68">
        <v>941224522</v>
      </c>
      <c r="BQ68">
        <v>1148862692</v>
      </c>
      <c r="BR68">
        <v>1043168582</v>
      </c>
      <c r="BS68">
        <v>1610288281</v>
      </c>
      <c r="BT68">
        <v>1202280629</v>
      </c>
      <c r="BU68">
        <v>1218394661</v>
      </c>
      <c r="BV68">
        <v>965232995</v>
      </c>
    </row>
    <row r="69" spans="2:74" x14ac:dyDescent="0.25">
      <c r="B69" t="s">
        <v>13</v>
      </c>
      <c r="C69">
        <v>11676901</v>
      </c>
      <c r="D69">
        <v>11933988</v>
      </c>
      <c r="E69">
        <v>10887319</v>
      </c>
      <c r="F69">
        <v>8379973</v>
      </c>
      <c r="G69">
        <v>8993465</v>
      </c>
      <c r="H69">
        <v>9364632</v>
      </c>
      <c r="I69">
        <v>9559317</v>
      </c>
      <c r="J69">
        <v>9567985</v>
      </c>
      <c r="K69">
        <v>9552897</v>
      </c>
      <c r="L69">
        <v>-11174794</v>
      </c>
      <c r="M69">
        <v>-5841687</v>
      </c>
      <c r="N69">
        <v>2313555</v>
      </c>
      <c r="O69">
        <v>4070572</v>
      </c>
      <c r="P69">
        <v>7745622</v>
      </c>
      <c r="Q69">
        <v>11766660</v>
      </c>
      <c r="R69">
        <v>15956890</v>
      </c>
      <c r="S69">
        <v>18622888</v>
      </c>
      <c r="T69">
        <v>24084048</v>
      </c>
      <c r="U69">
        <v>29192253</v>
      </c>
      <c r="V69">
        <v>29834970</v>
      </c>
      <c r="W69">
        <v>27218296</v>
      </c>
      <c r="X69">
        <v>20949932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40250278</v>
      </c>
      <c r="AW69">
        <v>43484469</v>
      </c>
      <c r="AX69">
        <v>46859019</v>
      </c>
      <c r="AY69">
        <v>17923714</v>
      </c>
      <c r="AZ69">
        <v>67824219</v>
      </c>
      <c r="BA69">
        <v>111997485</v>
      </c>
      <c r="BB69">
        <v>97082032</v>
      </c>
      <c r="BC69">
        <v>75050082</v>
      </c>
      <c r="BD69">
        <v>99431332</v>
      </c>
      <c r="BE69">
        <v>95395903</v>
      </c>
      <c r="BF69">
        <v>110462485</v>
      </c>
      <c r="BG69">
        <v>100743080</v>
      </c>
      <c r="BH69">
        <v>64542549</v>
      </c>
      <c r="BI69">
        <v>79507855</v>
      </c>
      <c r="BJ69">
        <v>105909304</v>
      </c>
      <c r="BK69">
        <v>68223649</v>
      </c>
      <c r="BL69">
        <v>77021087</v>
      </c>
      <c r="BM69">
        <v>80381660</v>
      </c>
      <c r="BN69">
        <v>11945470</v>
      </c>
      <c r="BO69">
        <v>18035239</v>
      </c>
      <c r="BP69">
        <v>20447745</v>
      </c>
      <c r="BQ69">
        <v>11475325</v>
      </c>
      <c r="BR69">
        <v>10675243</v>
      </c>
      <c r="BS69">
        <v>10237884</v>
      </c>
      <c r="BT69">
        <v>16734779</v>
      </c>
      <c r="BU69">
        <v>35833302</v>
      </c>
      <c r="BV69">
        <v>13259421</v>
      </c>
    </row>
    <row r="70" spans="2:74" x14ac:dyDescent="0.25">
      <c r="B70" t="s">
        <v>46</v>
      </c>
      <c r="C70">
        <v>188290</v>
      </c>
      <c r="D70">
        <v>192436</v>
      </c>
      <c r="E70">
        <v>175558</v>
      </c>
      <c r="F70">
        <v>135127</v>
      </c>
      <c r="G70">
        <v>145020</v>
      </c>
      <c r="H70">
        <v>151005</v>
      </c>
      <c r="I70">
        <v>154144</v>
      </c>
      <c r="J70">
        <v>154284</v>
      </c>
      <c r="K70">
        <v>154040</v>
      </c>
      <c r="L70">
        <v>7125829</v>
      </c>
      <c r="M70">
        <v>8932590</v>
      </c>
      <c r="N70">
        <v>8377792</v>
      </c>
      <c r="O70">
        <v>6018915</v>
      </c>
      <c r="P70">
        <v>11378982</v>
      </c>
      <c r="Q70">
        <v>17852500</v>
      </c>
      <c r="R70">
        <v>27008655</v>
      </c>
      <c r="S70">
        <v>36050973</v>
      </c>
      <c r="T70">
        <v>42284706</v>
      </c>
      <c r="U70">
        <v>0</v>
      </c>
      <c r="V70">
        <v>0</v>
      </c>
      <c r="W70">
        <v>0</v>
      </c>
      <c r="X70">
        <v>29330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560491</v>
      </c>
      <c r="AE70">
        <v>483327</v>
      </c>
      <c r="AF70">
        <v>549810</v>
      </c>
      <c r="AG70">
        <v>246162</v>
      </c>
      <c r="AH70">
        <v>816157</v>
      </c>
      <c r="AI70">
        <v>371074</v>
      </c>
      <c r="AJ70">
        <v>68110</v>
      </c>
      <c r="AK70">
        <v>299000</v>
      </c>
      <c r="AL70">
        <v>268675</v>
      </c>
      <c r="AM70">
        <v>502107</v>
      </c>
      <c r="AN70">
        <v>432607</v>
      </c>
      <c r="AO70">
        <v>391943</v>
      </c>
      <c r="AP70">
        <v>233592</v>
      </c>
      <c r="AQ70">
        <v>808288</v>
      </c>
      <c r="AR70">
        <v>371074</v>
      </c>
      <c r="AS70">
        <v>68110</v>
      </c>
      <c r="AT70">
        <v>299000</v>
      </c>
      <c r="AU70">
        <v>268675</v>
      </c>
      <c r="AV70">
        <v>3412574</v>
      </c>
      <c r="AW70">
        <v>4696024</v>
      </c>
      <c r="AX70">
        <v>7121667</v>
      </c>
      <c r="AY70">
        <v>2980128</v>
      </c>
      <c r="AZ70">
        <v>666641</v>
      </c>
      <c r="BA70">
        <v>3032970</v>
      </c>
      <c r="BB70">
        <v>2859431</v>
      </c>
      <c r="BC70">
        <v>3788922</v>
      </c>
      <c r="BD70">
        <v>4044458</v>
      </c>
      <c r="BE70">
        <v>2977610</v>
      </c>
      <c r="BF70">
        <v>3654784</v>
      </c>
      <c r="BG70">
        <v>2298585</v>
      </c>
      <c r="BH70">
        <v>3146680</v>
      </c>
      <c r="BI70">
        <v>2192157</v>
      </c>
      <c r="BJ70">
        <v>1575599</v>
      </c>
      <c r="BK70">
        <v>2733965</v>
      </c>
      <c r="BL70">
        <v>3985066</v>
      </c>
      <c r="BM70">
        <v>4108940</v>
      </c>
      <c r="BN70">
        <v>2072650</v>
      </c>
      <c r="BO70">
        <v>2371880</v>
      </c>
      <c r="BP70">
        <v>1374524</v>
      </c>
      <c r="BQ70">
        <v>1348128</v>
      </c>
      <c r="BR70">
        <v>4203321</v>
      </c>
      <c r="BS70">
        <v>5333158</v>
      </c>
      <c r="BT70">
        <v>5678234</v>
      </c>
      <c r="BU70">
        <v>4180014</v>
      </c>
      <c r="BV70">
        <v>4181781</v>
      </c>
    </row>
    <row r="71" spans="2:74" x14ac:dyDescent="0.25">
      <c r="B71" t="s">
        <v>10</v>
      </c>
      <c r="C71">
        <v>51451345</v>
      </c>
      <c r="D71">
        <v>51763673</v>
      </c>
      <c r="E71">
        <v>47223744</v>
      </c>
      <c r="F71">
        <v>36348131</v>
      </c>
      <c r="G71">
        <v>39009156</v>
      </c>
      <c r="H71">
        <v>40619091</v>
      </c>
      <c r="I71">
        <v>41463537</v>
      </c>
      <c r="J71">
        <v>41501137</v>
      </c>
      <c r="K71">
        <v>41435692</v>
      </c>
      <c r="L71">
        <v>31442975</v>
      </c>
      <c r="M71">
        <v>48070104</v>
      </c>
      <c r="N71">
        <v>58365554</v>
      </c>
      <c r="O71">
        <v>28321165</v>
      </c>
      <c r="P71">
        <v>58988140</v>
      </c>
      <c r="Q71">
        <v>95651520</v>
      </c>
      <c r="R71">
        <v>97680684</v>
      </c>
      <c r="S71">
        <v>124423279</v>
      </c>
      <c r="T71">
        <v>141158387</v>
      </c>
      <c r="U71">
        <v>134893021</v>
      </c>
      <c r="V71">
        <v>122733608</v>
      </c>
      <c r="W71">
        <v>108953479</v>
      </c>
      <c r="X71">
        <v>113121250</v>
      </c>
      <c r="Y71">
        <v>115461482</v>
      </c>
      <c r="Z71">
        <v>117704058</v>
      </c>
      <c r="AA71">
        <v>103079308</v>
      </c>
      <c r="AB71">
        <v>101345298</v>
      </c>
      <c r="AC71">
        <v>104001199</v>
      </c>
      <c r="AD71">
        <v>10249400</v>
      </c>
      <c r="AE71">
        <v>10225936</v>
      </c>
      <c r="AF71">
        <v>748503</v>
      </c>
      <c r="AG71">
        <v>8178853</v>
      </c>
      <c r="AH71">
        <v>11839897</v>
      </c>
      <c r="AI71">
        <v>6459255</v>
      </c>
      <c r="AJ71">
        <v>17813787</v>
      </c>
      <c r="AK71">
        <v>7370937</v>
      </c>
      <c r="AL71">
        <v>7167061</v>
      </c>
      <c r="AM71">
        <v>10249400</v>
      </c>
      <c r="AN71">
        <v>9405474</v>
      </c>
      <c r="AO71">
        <v>0</v>
      </c>
      <c r="AP71">
        <v>7602730</v>
      </c>
      <c r="AQ71">
        <v>2673308</v>
      </c>
      <c r="AR71">
        <v>2582297</v>
      </c>
      <c r="AS71">
        <v>1822245</v>
      </c>
      <c r="AT71">
        <v>0</v>
      </c>
      <c r="AU71">
        <v>0</v>
      </c>
      <c r="AV71">
        <v>43892011</v>
      </c>
      <c r="AW71">
        <v>34099879</v>
      </c>
      <c r="AX71">
        <v>24544099</v>
      </c>
      <c r="AY71">
        <v>20275344</v>
      </c>
      <c r="AZ71">
        <v>19504578</v>
      </c>
      <c r="BA71">
        <v>17891129</v>
      </c>
      <c r="BB71">
        <v>24712029</v>
      </c>
      <c r="BC71">
        <v>8009600</v>
      </c>
      <c r="BD71">
        <v>6808828</v>
      </c>
      <c r="BE71">
        <v>24248545</v>
      </c>
      <c r="BF71">
        <v>30188515</v>
      </c>
      <c r="BG71">
        <v>37875620</v>
      </c>
      <c r="BH71">
        <v>25276092</v>
      </c>
      <c r="BI71">
        <v>24202540</v>
      </c>
      <c r="BJ71">
        <v>30046421</v>
      </c>
      <c r="BK71">
        <v>31745296</v>
      </c>
      <c r="BL71">
        <v>32068299</v>
      </c>
      <c r="BM71">
        <v>32990931</v>
      </c>
      <c r="BN71">
        <v>13977251</v>
      </c>
      <c r="BO71">
        <v>11270160</v>
      </c>
      <c r="BP71">
        <v>9322267</v>
      </c>
      <c r="BQ71">
        <v>7655105</v>
      </c>
      <c r="BR71">
        <v>9283505</v>
      </c>
      <c r="BS71">
        <v>10862973</v>
      </c>
      <c r="BT71">
        <v>8172021</v>
      </c>
      <c r="BU71">
        <v>8348067</v>
      </c>
      <c r="BV71">
        <v>7530071</v>
      </c>
    </row>
    <row r="72" spans="2:74" x14ac:dyDescent="0.25">
      <c r="B72" t="s">
        <v>141</v>
      </c>
      <c r="C72">
        <v>360015</v>
      </c>
      <c r="D72">
        <v>369037</v>
      </c>
      <c r="E72">
        <v>315655</v>
      </c>
      <c r="F72">
        <v>270465</v>
      </c>
      <c r="G72">
        <v>282117</v>
      </c>
      <c r="H72">
        <v>284303</v>
      </c>
      <c r="I72">
        <v>300858</v>
      </c>
      <c r="J72">
        <v>296417</v>
      </c>
      <c r="K72">
        <v>302973</v>
      </c>
      <c r="L72">
        <v>2150050</v>
      </c>
      <c r="M72">
        <v>2764099</v>
      </c>
      <c r="N72">
        <v>1859973</v>
      </c>
      <c r="O72">
        <v>1606624</v>
      </c>
      <c r="P72">
        <v>1670221</v>
      </c>
      <c r="Q72">
        <v>1899506</v>
      </c>
      <c r="R72">
        <v>1807545</v>
      </c>
      <c r="S72">
        <v>2430385</v>
      </c>
      <c r="T72">
        <v>1820253</v>
      </c>
      <c r="U72">
        <v>1798641</v>
      </c>
      <c r="V72">
        <v>1717270</v>
      </c>
      <c r="W72">
        <v>1354422</v>
      </c>
      <c r="X72">
        <v>1020438</v>
      </c>
      <c r="Y72">
        <v>973359</v>
      </c>
      <c r="Z72">
        <v>1181386</v>
      </c>
      <c r="AA72">
        <v>1105144</v>
      </c>
      <c r="AB72">
        <v>954203</v>
      </c>
      <c r="AC72">
        <v>1997691</v>
      </c>
      <c r="AD72">
        <v>296905</v>
      </c>
      <c r="AE72">
        <v>254356</v>
      </c>
      <c r="AF72">
        <v>169774</v>
      </c>
      <c r="AG72">
        <v>230595</v>
      </c>
      <c r="AH72">
        <v>189951</v>
      </c>
      <c r="AI72">
        <v>142718</v>
      </c>
      <c r="AJ72">
        <v>112672</v>
      </c>
      <c r="AK72">
        <v>89752</v>
      </c>
      <c r="AL72">
        <v>630087</v>
      </c>
      <c r="AM72">
        <v>88928</v>
      </c>
      <c r="AN72">
        <v>33816</v>
      </c>
      <c r="AO72">
        <v>31440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3942954</v>
      </c>
      <c r="AW72">
        <v>2459754</v>
      </c>
      <c r="AX72">
        <v>4010449</v>
      </c>
      <c r="AY72">
        <v>4295106</v>
      </c>
      <c r="AZ72">
        <v>2610984</v>
      </c>
      <c r="BA72">
        <v>1872322</v>
      </c>
      <c r="BB72">
        <v>2352925</v>
      </c>
      <c r="BC72">
        <v>3683367</v>
      </c>
      <c r="BD72">
        <v>6212759</v>
      </c>
      <c r="BE72">
        <v>1255033</v>
      </c>
      <c r="BF72">
        <v>2622953</v>
      </c>
      <c r="BG72">
        <v>2024717</v>
      </c>
      <c r="BH72">
        <v>1385727</v>
      </c>
      <c r="BI72">
        <v>1526352</v>
      </c>
      <c r="BJ72">
        <v>2200799</v>
      </c>
      <c r="BK72">
        <v>1803949</v>
      </c>
      <c r="BL72">
        <v>1691113</v>
      </c>
      <c r="BM72">
        <v>1348291</v>
      </c>
      <c r="BN72">
        <v>877806</v>
      </c>
      <c r="BO72">
        <v>926267</v>
      </c>
      <c r="BP72">
        <v>489202</v>
      </c>
      <c r="BQ72">
        <v>428864</v>
      </c>
      <c r="BR72">
        <v>274249</v>
      </c>
      <c r="BS72">
        <v>374917</v>
      </c>
      <c r="BT72">
        <v>468667</v>
      </c>
      <c r="BU72">
        <v>570396</v>
      </c>
      <c r="BV72">
        <v>284867</v>
      </c>
    </row>
    <row r="73" spans="2:74" x14ac:dyDescent="0.25">
      <c r="B73" t="s">
        <v>5</v>
      </c>
      <c r="C73">
        <v>7606432</v>
      </c>
      <c r="D73">
        <v>7689676</v>
      </c>
      <c r="E73">
        <v>7384696</v>
      </c>
      <c r="F73">
        <v>6523103</v>
      </c>
      <c r="G73">
        <v>5742934</v>
      </c>
      <c r="H73">
        <v>6022629</v>
      </c>
      <c r="I73">
        <v>6147836</v>
      </c>
      <c r="J73">
        <v>6153411</v>
      </c>
      <c r="K73">
        <v>6143707</v>
      </c>
      <c r="L73">
        <v>34234117</v>
      </c>
      <c r="M73">
        <v>40569206</v>
      </c>
      <c r="N73">
        <v>64411197</v>
      </c>
      <c r="O73">
        <v>58488589</v>
      </c>
      <c r="P73">
        <v>64605498</v>
      </c>
      <c r="Q73">
        <v>91927909</v>
      </c>
      <c r="R73">
        <v>82263896</v>
      </c>
      <c r="S73">
        <v>110279405</v>
      </c>
      <c r="T73">
        <v>128669168</v>
      </c>
      <c r="U73">
        <v>0</v>
      </c>
      <c r="V73">
        <v>0</v>
      </c>
      <c r="W73">
        <v>0</v>
      </c>
      <c r="X73">
        <v>203814958</v>
      </c>
      <c r="Y73">
        <v>162888364</v>
      </c>
      <c r="Z73">
        <v>200626702</v>
      </c>
      <c r="AA73">
        <v>135430426</v>
      </c>
      <c r="AB73">
        <v>103891578</v>
      </c>
      <c r="AC73">
        <v>58173562</v>
      </c>
      <c r="AD73">
        <v>4210518</v>
      </c>
      <c r="AE73">
        <v>23662381</v>
      </c>
      <c r="AF73">
        <v>248681244</v>
      </c>
      <c r="AG73">
        <v>20314807</v>
      </c>
      <c r="AH73">
        <v>18391900</v>
      </c>
      <c r="AI73">
        <v>23941852</v>
      </c>
      <c r="AJ73">
        <v>27201036</v>
      </c>
      <c r="AK73">
        <v>27802174</v>
      </c>
      <c r="AL73">
        <v>30503595</v>
      </c>
      <c r="AM73">
        <v>4210518</v>
      </c>
      <c r="AN73">
        <v>16731958</v>
      </c>
      <c r="AO73">
        <v>14038816</v>
      </c>
      <c r="AP73">
        <v>14208827</v>
      </c>
      <c r="AQ73">
        <v>10136362</v>
      </c>
      <c r="AR73">
        <v>10091561</v>
      </c>
      <c r="AS73">
        <v>19711311</v>
      </c>
      <c r="AT73">
        <v>22435730</v>
      </c>
      <c r="AU73">
        <v>22654696</v>
      </c>
      <c r="AV73">
        <v>425861118</v>
      </c>
      <c r="AW73">
        <v>456799630</v>
      </c>
      <c r="AX73">
        <v>0</v>
      </c>
      <c r="AY73">
        <v>0</v>
      </c>
      <c r="AZ73">
        <v>0</v>
      </c>
      <c r="BA73">
        <v>58512561</v>
      </c>
      <c r="BB73">
        <v>9754088</v>
      </c>
      <c r="BC73">
        <v>778595</v>
      </c>
      <c r="BD73">
        <v>595862</v>
      </c>
      <c r="BE73">
        <v>11933745</v>
      </c>
      <c r="BF73">
        <v>8289007</v>
      </c>
      <c r="BG73">
        <v>11624616</v>
      </c>
      <c r="BH73">
        <v>8351347</v>
      </c>
      <c r="BI73">
        <v>9285805</v>
      </c>
      <c r="BJ73">
        <v>8452751</v>
      </c>
      <c r="BK73">
        <v>9479258</v>
      </c>
      <c r="BL73">
        <v>14432110</v>
      </c>
      <c r="BM73">
        <v>9421545</v>
      </c>
      <c r="BN73">
        <v>37230859</v>
      </c>
      <c r="BO73">
        <v>31595675</v>
      </c>
      <c r="BP73">
        <v>38599927</v>
      </c>
      <c r="BQ73">
        <v>37510695</v>
      </c>
      <c r="BR73">
        <v>38413476</v>
      </c>
      <c r="BS73">
        <v>30775692</v>
      </c>
      <c r="BT73">
        <v>30781000</v>
      </c>
      <c r="BU73">
        <v>28369077</v>
      </c>
      <c r="BV73">
        <v>31403956</v>
      </c>
    </row>
    <row r="74" spans="2:74" x14ac:dyDescent="0.25">
      <c r="B74" t="s">
        <v>142</v>
      </c>
      <c r="C74">
        <v>2299220</v>
      </c>
      <c r="D74">
        <v>2356835</v>
      </c>
      <c r="E74">
        <v>2015914</v>
      </c>
      <c r="F74">
        <v>1727309</v>
      </c>
      <c r="G74">
        <v>1801725</v>
      </c>
      <c r="H74">
        <v>1815688</v>
      </c>
      <c r="I74">
        <v>1921416</v>
      </c>
      <c r="J74">
        <v>1893055</v>
      </c>
      <c r="K74">
        <v>1934924</v>
      </c>
      <c r="L74">
        <v>512053</v>
      </c>
      <c r="M74">
        <v>840992</v>
      </c>
      <c r="N74">
        <v>1360710</v>
      </c>
      <c r="O74">
        <v>482741</v>
      </c>
      <c r="P74">
        <v>882317</v>
      </c>
      <c r="Q74">
        <v>888022</v>
      </c>
      <c r="R74">
        <v>1410796</v>
      </c>
      <c r="S74">
        <v>1421858</v>
      </c>
      <c r="T74">
        <v>1905954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98288</v>
      </c>
      <c r="AB74">
        <v>223199</v>
      </c>
      <c r="AC74">
        <v>165368</v>
      </c>
      <c r="AD74">
        <v>909361</v>
      </c>
      <c r="AE74">
        <v>846873</v>
      </c>
      <c r="AF74">
        <v>670294</v>
      </c>
      <c r="AG74">
        <v>837255</v>
      </c>
      <c r="AH74">
        <v>820499</v>
      </c>
      <c r="AI74">
        <v>732845</v>
      </c>
      <c r="AJ74">
        <v>652059</v>
      </c>
      <c r="AK74">
        <v>560949</v>
      </c>
      <c r="AL74">
        <v>449028</v>
      </c>
      <c r="AM74">
        <v>909361</v>
      </c>
      <c r="AN74">
        <v>846873</v>
      </c>
      <c r="AO74">
        <v>670294</v>
      </c>
      <c r="AP74">
        <v>837255</v>
      </c>
      <c r="AQ74">
        <v>820499</v>
      </c>
      <c r="AR74">
        <v>732845</v>
      </c>
      <c r="AS74">
        <v>652059</v>
      </c>
      <c r="AT74">
        <v>560949</v>
      </c>
      <c r="AU74">
        <v>449028</v>
      </c>
      <c r="AV74">
        <v>9957070</v>
      </c>
      <c r="AW74">
        <v>8874521</v>
      </c>
      <c r="AX74">
        <v>8515129</v>
      </c>
      <c r="AY74">
        <v>6651703</v>
      </c>
      <c r="AZ74">
        <v>6870834</v>
      </c>
      <c r="BA74">
        <v>7838153</v>
      </c>
      <c r="BB74">
        <v>8187892</v>
      </c>
      <c r="BC74">
        <v>8352823</v>
      </c>
      <c r="BD74">
        <v>10314362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290070</v>
      </c>
      <c r="BL74">
        <v>597558</v>
      </c>
      <c r="BM74">
        <v>648193</v>
      </c>
      <c r="BN74">
        <v>509185</v>
      </c>
      <c r="BO74">
        <v>526355</v>
      </c>
      <c r="BP74">
        <v>384822</v>
      </c>
      <c r="BQ74">
        <v>169175</v>
      </c>
      <c r="BR74">
        <v>221422</v>
      </c>
      <c r="BS74">
        <v>726049</v>
      </c>
      <c r="BT74">
        <v>249317</v>
      </c>
      <c r="BU74">
        <v>598739</v>
      </c>
      <c r="BV74">
        <v>929439</v>
      </c>
    </row>
    <row r="75" spans="2:74" x14ac:dyDescent="0.25">
      <c r="B75" t="s">
        <v>143</v>
      </c>
      <c r="C75">
        <v>7185958</v>
      </c>
      <c r="D75">
        <v>7366029</v>
      </c>
      <c r="E75">
        <v>6300517</v>
      </c>
      <c r="F75">
        <v>5398515</v>
      </c>
      <c r="G75">
        <v>5631094</v>
      </c>
      <c r="H75">
        <v>5674732</v>
      </c>
      <c r="I75">
        <v>6005173</v>
      </c>
      <c r="J75">
        <v>5916534</v>
      </c>
      <c r="K75">
        <v>6047391</v>
      </c>
      <c r="L75">
        <v>-699950</v>
      </c>
      <c r="M75">
        <v>798354</v>
      </c>
      <c r="N75">
        <v>1716608</v>
      </c>
      <c r="O75">
        <v>343738</v>
      </c>
      <c r="P75">
        <v>1556700</v>
      </c>
      <c r="Q75">
        <v>2328792</v>
      </c>
      <c r="R75">
        <v>3637864</v>
      </c>
      <c r="S75">
        <v>2433927</v>
      </c>
      <c r="T75">
        <v>1710410</v>
      </c>
      <c r="U75">
        <v>0</v>
      </c>
      <c r="V75">
        <v>0</v>
      </c>
      <c r="W75">
        <v>0</v>
      </c>
      <c r="X75">
        <v>0</v>
      </c>
      <c r="Y75">
        <v>0</v>
      </c>
      <c r="Z75">
        <v>47573</v>
      </c>
      <c r="AA75">
        <v>432708</v>
      </c>
      <c r="AB75">
        <v>3962070</v>
      </c>
      <c r="AC75">
        <v>3409956</v>
      </c>
      <c r="AD75">
        <v>2983392</v>
      </c>
      <c r="AE75">
        <v>2925828</v>
      </c>
      <c r="AF75">
        <v>2446009</v>
      </c>
      <c r="AG75">
        <v>2122769</v>
      </c>
      <c r="AH75">
        <v>1904007</v>
      </c>
      <c r="AI75">
        <v>1514395</v>
      </c>
      <c r="AJ75">
        <v>1501893</v>
      </c>
      <c r="AK75">
        <v>1471457</v>
      </c>
      <c r="AL75">
        <v>1324149</v>
      </c>
      <c r="AM75">
        <v>2983392</v>
      </c>
      <c r="AN75">
        <v>2925828</v>
      </c>
      <c r="AO75">
        <v>2446009</v>
      </c>
      <c r="AP75">
        <v>2122769</v>
      </c>
      <c r="AQ75">
        <v>1904007</v>
      </c>
      <c r="AR75">
        <v>1514395</v>
      </c>
      <c r="AS75">
        <v>1501893</v>
      </c>
      <c r="AT75">
        <v>1471457</v>
      </c>
      <c r="AU75">
        <v>1324149</v>
      </c>
      <c r="AV75">
        <v>24121009</v>
      </c>
      <c r="AW75">
        <v>24896003</v>
      </c>
      <c r="AX75">
        <v>20966510</v>
      </c>
      <c r="AY75">
        <v>20283761</v>
      </c>
      <c r="AZ75">
        <v>23606760</v>
      </c>
      <c r="BA75">
        <v>16806722</v>
      </c>
      <c r="BB75">
        <v>25151007</v>
      </c>
      <c r="BC75">
        <v>21323141</v>
      </c>
      <c r="BD75">
        <v>23897454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7192</v>
      </c>
      <c r="BL75">
        <v>1023879</v>
      </c>
      <c r="BM75">
        <v>1753864</v>
      </c>
      <c r="BN75">
        <v>6232133</v>
      </c>
      <c r="BO75">
        <v>5698748</v>
      </c>
      <c r="BP75">
        <v>5339719</v>
      </c>
      <c r="BQ75">
        <v>4035417</v>
      </c>
      <c r="BR75">
        <v>5898599</v>
      </c>
      <c r="BS75">
        <v>5892207</v>
      </c>
      <c r="BT75">
        <v>4909619</v>
      </c>
      <c r="BU75">
        <v>4793455</v>
      </c>
      <c r="BV75">
        <v>5407647</v>
      </c>
    </row>
    <row r="76" spans="2:74" x14ac:dyDescent="0.25">
      <c r="B76" t="s">
        <v>144</v>
      </c>
      <c r="C76">
        <v>14596</v>
      </c>
      <c r="D76">
        <v>14917</v>
      </c>
      <c r="E76">
        <v>13609</v>
      </c>
      <c r="F76">
        <v>10475</v>
      </c>
      <c r="G76">
        <v>11242</v>
      </c>
      <c r="H76">
        <v>11706</v>
      </c>
      <c r="I76">
        <v>11949</v>
      </c>
      <c r="J76">
        <v>11960</v>
      </c>
      <c r="K76">
        <v>11941</v>
      </c>
      <c r="L76">
        <v>3250557</v>
      </c>
      <c r="M76">
        <v>4170929</v>
      </c>
      <c r="N76">
        <v>5081656</v>
      </c>
      <c r="O76">
        <v>3783558</v>
      </c>
      <c r="P76">
        <v>4268524</v>
      </c>
      <c r="Q76">
        <v>4798203</v>
      </c>
      <c r="R76">
        <v>5384285</v>
      </c>
      <c r="S76">
        <v>5572156</v>
      </c>
      <c r="T76">
        <v>4942430</v>
      </c>
      <c r="U76">
        <v>2233207</v>
      </c>
      <c r="V76">
        <v>29835</v>
      </c>
      <c r="W76">
        <v>140174</v>
      </c>
      <c r="X76">
        <v>364529</v>
      </c>
      <c r="Y76">
        <v>2880157</v>
      </c>
      <c r="Z76">
        <v>1121415</v>
      </c>
      <c r="AA76">
        <v>1141143</v>
      </c>
      <c r="AB76">
        <v>1438786</v>
      </c>
      <c r="AC76">
        <v>1319494</v>
      </c>
      <c r="AD76">
        <v>0</v>
      </c>
      <c r="AE76">
        <v>2249557</v>
      </c>
      <c r="AF76">
        <v>2025041</v>
      </c>
      <c r="AG76">
        <v>1553437</v>
      </c>
      <c r="AH76">
        <v>0</v>
      </c>
      <c r="AI76">
        <v>0</v>
      </c>
      <c r="AJ76">
        <v>0</v>
      </c>
      <c r="AK76">
        <v>171028</v>
      </c>
      <c r="AL76">
        <v>170758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171028</v>
      </c>
      <c r="AU76">
        <v>170758</v>
      </c>
      <c r="AV76">
        <v>2979069</v>
      </c>
      <c r="AW76">
        <v>2682164</v>
      </c>
      <c r="AX76">
        <v>2451008</v>
      </c>
      <c r="AY76">
        <v>4617365</v>
      </c>
      <c r="AZ76">
        <v>321516</v>
      </c>
      <c r="BA76">
        <v>107693</v>
      </c>
      <c r="BB76">
        <v>2390</v>
      </c>
      <c r="BC76">
        <v>105248</v>
      </c>
      <c r="BD76">
        <v>261511</v>
      </c>
      <c r="BE76">
        <v>1912093</v>
      </c>
      <c r="BF76">
        <v>1121795</v>
      </c>
      <c r="BG76">
        <v>530757</v>
      </c>
      <c r="BH76">
        <v>270254</v>
      </c>
      <c r="BI76">
        <v>376601</v>
      </c>
      <c r="BJ76">
        <v>498667</v>
      </c>
      <c r="BK76">
        <v>960711</v>
      </c>
      <c r="BL76">
        <v>1211546</v>
      </c>
      <c r="BM76">
        <v>545709</v>
      </c>
      <c r="BN76">
        <v>680179</v>
      </c>
      <c r="BO76">
        <v>4236566</v>
      </c>
      <c r="BP76">
        <v>10536203</v>
      </c>
      <c r="BQ76">
        <v>1194146</v>
      </c>
      <c r="BR76">
        <v>4640628</v>
      </c>
      <c r="BS76">
        <v>4543017</v>
      </c>
      <c r="BT76">
        <v>4543065</v>
      </c>
      <c r="BU76">
        <v>2559436</v>
      </c>
      <c r="BV76">
        <v>2868257</v>
      </c>
    </row>
    <row r="77" spans="2:74" x14ac:dyDescent="0.25">
      <c r="B77" t="s">
        <v>9</v>
      </c>
      <c r="C77">
        <v>512324</v>
      </c>
      <c r="D77">
        <v>523604</v>
      </c>
      <c r="E77">
        <v>477681</v>
      </c>
      <c r="F77">
        <v>367671</v>
      </c>
      <c r="G77">
        <v>394588</v>
      </c>
      <c r="H77">
        <v>410873</v>
      </c>
      <c r="I77">
        <v>419415</v>
      </c>
      <c r="J77">
        <v>419795</v>
      </c>
      <c r="K77">
        <v>419133</v>
      </c>
      <c r="L77">
        <v>8858389</v>
      </c>
      <c r="M77">
        <v>13804641</v>
      </c>
      <c r="N77">
        <v>19533210</v>
      </c>
      <c r="O77">
        <v>12023166</v>
      </c>
      <c r="P77">
        <v>10823636</v>
      </c>
      <c r="Q77">
        <v>18705852</v>
      </c>
      <c r="R77">
        <v>23486047</v>
      </c>
      <c r="S77">
        <v>23744152</v>
      </c>
      <c r="T77">
        <v>19726733</v>
      </c>
      <c r="U77">
        <v>108205463</v>
      </c>
      <c r="V77">
        <v>221593274</v>
      </c>
      <c r="W77">
        <v>87200617</v>
      </c>
      <c r="X77">
        <v>57370340</v>
      </c>
      <c r="Y77">
        <v>61671565</v>
      </c>
      <c r="Z77">
        <v>91525229</v>
      </c>
      <c r="AA77">
        <v>103483189</v>
      </c>
      <c r="AB77">
        <v>46586521</v>
      </c>
      <c r="AC77">
        <v>71493883</v>
      </c>
      <c r="AD77">
        <v>23072097</v>
      </c>
      <c r="AE77">
        <v>23117627</v>
      </c>
      <c r="AF77">
        <v>16392219</v>
      </c>
      <c r="AG77">
        <v>12094395</v>
      </c>
      <c r="AH77">
        <v>10106407</v>
      </c>
      <c r="AI77">
        <v>9814134</v>
      </c>
      <c r="AJ77">
        <v>9121978</v>
      </c>
      <c r="AK77">
        <v>9572769</v>
      </c>
      <c r="AL77">
        <v>7860840</v>
      </c>
      <c r="AM77">
        <v>21594969</v>
      </c>
      <c r="AN77">
        <v>21693007</v>
      </c>
      <c r="AO77">
        <v>12627929</v>
      </c>
      <c r="AP77">
        <v>8978093</v>
      </c>
      <c r="AQ77">
        <v>8058145</v>
      </c>
      <c r="AR77">
        <v>7100732</v>
      </c>
      <c r="AS77">
        <v>6912581</v>
      </c>
      <c r="AT77">
        <v>5133224</v>
      </c>
      <c r="AU77">
        <v>3033045</v>
      </c>
      <c r="AV77">
        <v>130997315</v>
      </c>
      <c r="AW77">
        <v>14754884</v>
      </c>
      <c r="AX77">
        <v>115642376</v>
      </c>
      <c r="AY77">
        <v>122676514</v>
      </c>
      <c r="AZ77">
        <v>141851682</v>
      </c>
      <c r="BA77">
        <v>142026348</v>
      </c>
      <c r="BB77">
        <v>158237761</v>
      </c>
      <c r="BC77">
        <v>164984362</v>
      </c>
      <c r="BD77">
        <v>173527185</v>
      </c>
      <c r="BE77">
        <v>51314142</v>
      </c>
      <c r="BF77">
        <v>51374327</v>
      </c>
      <c r="BG77">
        <v>57743616</v>
      </c>
      <c r="BH77">
        <v>50607702</v>
      </c>
      <c r="BI77">
        <v>58042702</v>
      </c>
      <c r="BJ77">
        <v>68894426</v>
      </c>
      <c r="BK77">
        <v>67353751</v>
      </c>
      <c r="BL77">
        <v>63460860</v>
      </c>
      <c r="BM77">
        <v>80028203</v>
      </c>
      <c r="BN77">
        <v>19847813</v>
      </c>
      <c r="BO77">
        <v>22963977</v>
      </c>
      <c r="BP77">
        <v>19025589</v>
      </c>
      <c r="BQ77">
        <v>7130309</v>
      </c>
      <c r="BR77">
        <v>6168393</v>
      </c>
      <c r="BS77">
        <v>10854779</v>
      </c>
      <c r="BT77">
        <v>9245054</v>
      </c>
      <c r="BU77">
        <v>14466794</v>
      </c>
      <c r="BV77">
        <v>10321906</v>
      </c>
    </row>
    <row r="78" spans="2:74" x14ac:dyDescent="0.25">
      <c r="B78" t="s">
        <v>145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28542776</v>
      </c>
      <c r="M78">
        <v>28350794</v>
      </c>
      <c r="N78">
        <v>12877075</v>
      </c>
      <c r="O78">
        <v>12613001</v>
      </c>
      <c r="P78">
        <v>11742203</v>
      </c>
      <c r="Q78">
        <v>12870015</v>
      </c>
      <c r="R78">
        <v>12017353</v>
      </c>
      <c r="S78">
        <v>13861760</v>
      </c>
      <c r="T78">
        <v>14367010</v>
      </c>
      <c r="U78">
        <v>7243968</v>
      </c>
      <c r="V78">
        <v>6838368</v>
      </c>
      <c r="W78">
        <v>7016032</v>
      </c>
      <c r="X78">
        <v>5940732</v>
      </c>
      <c r="Y78">
        <v>4917384</v>
      </c>
      <c r="Z78">
        <v>4422652</v>
      </c>
      <c r="AA78">
        <v>3491124</v>
      </c>
      <c r="AB78">
        <v>4302909</v>
      </c>
      <c r="AC78">
        <v>3407410</v>
      </c>
      <c r="AD78">
        <v>526537</v>
      </c>
      <c r="AE78">
        <v>611960</v>
      </c>
      <c r="AF78">
        <v>626484</v>
      </c>
      <c r="AG78">
        <v>934951</v>
      </c>
      <c r="AH78">
        <v>1257173</v>
      </c>
      <c r="AI78">
        <v>1584416</v>
      </c>
      <c r="AJ78">
        <v>1343507</v>
      </c>
      <c r="AK78">
        <v>2561668</v>
      </c>
      <c r="AL78">
        <v>2362408</v>
      </c>
      <c r="AM78">
        <v>526537</v>
      </c>
      <c r="AN78">
        <v>480620</v>
      </c>
      <c r="AO78">
        <v>626484</v>
      </c>
      <c r="AP78">
        <v>934951</v>
      </c>
      <c r="AQ78">
        <v>1257173</v>
      </c>
      <c r="AR78">
        <v>307333</v>
      </c>
      <c r="AS78">
        <v>210442</v>
      </c>
      <c r="AT78">
        <v>2561668</v>
      </c>
      <c r="AU78">
        <v>0</v>
      </c>
      <c r="AV78">
        <v>4301291</v>
      </c>
      <c r="AW78">
        <v>7294452</v>
      </c>
      <c r="AX78">
        <v>5213776</v>
      </c>
      <c r="AY78">
        <v>14987019</v>
      </c>
      <c r="AZ78">
        <v>10773255</v>
      </c>
      <c r="BA78">
        <v>7391902</v>
      </c>
      <c r="BB78">
        <v>8243794</v>
      </c>
      <c r="BC78">
        <v>13383384</v>
      </c>
      <c r="BD78">
        <v>13192851</v>
      </c>
      <c r="BE78">
        <v>6914697</v>
      </c>
      <c r="BF78">
        <v>7633628</v>
      </c>
      <c r="BG78">
        <v>9201304</v>
      </c>
      <c r="BH78">
        <v>7531413</v>
      </c>
      <c r="BI78">
        <v>7031028</v>
      </c>
      <c r="BJ78">
        <v>9163657</v>
      </c>
      <c r="BK78">
        <v>8887303</v>
      </c>
      <c r="BL78">
        <v>10236758</v>
      </c>
      <c r="BM78">
        <v>10466454</v>
      </c>
      <c r="BN78">
        <v>17176984</v>
      </c>
      <c r="BO78">
        <v>14026015</v>
      </c>
      <c r="BP78">
        <v>18196255</v>
      </c>
      <c r="BQ78">
        <v>10073470</v>
      </c>
      <c r="BR78">
        <v>14460414</v>
      </c>
      <c r="BS78">
        <v>15982524</v>
      </c>
      <c r="BT78">
        <v>16087747</v>
      </c>
      <c r="BU78">
        <v>12905008</v>
      </c>
      <c r="BV78">
        <v>8861378</v>
      </c>
    </row>
    <row r="79" spans="2:74" x14ac:dyDescent="0.25">
      <c r="B79" t="s">
        <v>53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11960</v>
      </c>
      <c r="K79">
        <v>11941</v>
      </c>
      <c r="L79">
        <v>3850458</v>
      </c>
      <c r="M79">
        <v>10842028</v>
      </c>
      <c r="N79">
        <v>8224008</v>
      </c>
      <c r="O79">
        <v>6430581</v>
      </c>
      <c r="P79">
        <v>8567400</v>
      </c>
      <c r="Q79">
        <v>12543924</v>
      </c>
      <c r="R79">
        <v>11634883</v>
      </c>
      <c r="S79">
        <v>21069900</v>
      </c>
      <c r="T79">
        <v>21686271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24813</v>
      </c>
      <c r="AE79">
        <v>101439</v>
      </c>
      <c r="AF79">
        <v>5242244</v>
      </c>
      <c r="AG79">
        <v>0</v>
      </c>
      <c r="AH79">
        <v>475529</v>
      </c>
      <c r="AI79">
        <v>433114</v>
      </c>
      <c r="AJ79">
        <v>648839</v>
      </c>
      <c r="AK79">
        <v>898195</v>
      </c>
      <c r="AL79">
        <v>0</v>
      </c>
      <c r="AM79">
        <v>24813</v>
      </c>
      <c r="AN79">
        <v>101439</v>
      </c>
      <c r="AO79">
        <v>4292325</v>
      </c>
      <c r="AP79">
        <v>0</v>
      </c>
      <c r="AQ79">
        <v>475529</v>
      </c>
      <c r="AR79">
        <v>433114</v>
      </c>
      <c r="AS79">
        <v>0</v>
      </c>
      <c r="AT79">
        <v>898195</v>
      </c>
      <c r="AU79">
        <v>0</v>
      </c>
      <c r="AV79">
        <v>5731899</v>
      </c>
      <c r="AW79">
        <v>13364575</v>
      </c>
      <c r="AX79">
        <v>45310298</v>
      </c>
      <c r="AY79">
        <v>34120106</v>
      </c>
      <c r="AZ79">
        <v>22710749</v>
      </c>
      <c r="BA79">
        <v>18100663</v>
      </c>
      <c r="BB79">
        <v>20695921</v>
      </c>
      <c r="BC79">
        <v>5136812</v>
      </c>
      <c r="BD79">
        <v>2227019</v>
      </c>
      <c r="BE79">
        <v>2006967</v>
      </c>
      <c r="BF79">
        <v>4560275</v>
      </c>
      <c r="BG79">
        <v>6831792</v>
      </c>
      <c r="BH79">
        <v>2143178</v>
      </c>
      <c r="BI79">
        <v>6640550</v>
      </c>
      <c r="BJ79">
        <v>8011443</v>
      </c>
      <c r="BK79">
        <v>7309293</v>
      </c>
      <c r="BL79">
        <v>6229955</v>
      </c>
      <c r="BM79">
        <v>0</v>
      </c>
      <c r="BN79">
        <v>3376084</v>
      </c>
      <c r="BO79">
        <v>6208657</v>
      </c>
      <c r="BP79">
        <v>9485576</v>
      </c>
      <c r="BQ79">
        <v>5340138</v>
      </c>
      <c r="BR79">
        <v>6533753</v>
      </c>
      <c r="BS79">
        <v>6110422</v>
      </c>
      <c r="BT79">
        <v>7480165</v>
      </c>
      <c r="BU79">
        <v>6617458</v>
      </c>
      <c r="BV79">
        <v>253152</v>
      </c>
    </row>
    <row r="80" spans="2:74" x14ac:dyDescent="0.25">
      <c r="B80" t="s">
        <v>146</v>
      </c>
      <c r="C80">
        <v>1760131</v>
      </c>
      <c r="D80">
        <v>1771716</v>
      </c>
      <c r="E80">
        <v>1719132</v>
      </c>
      <c r="F80">
        <v>1510006</v>
      </c>
      <c r="G80">
        <v>1320467</v>
      </c>
      <c r="H80">
        <v>1399237</v>
      </c>
      <c r="I80">
        <v>1385914</v>
      </c>
      <c r="J80">
        <v>1502645</v>
      </c>
      <c r="K80">
        <v>1435291</v>
      </c>
      <c r="L80">
        <v>1616387</v>
      </c>
      <c r="M80">
        <v>2189546</v>
      </c>
      <c r="N80">
        <v>2214814</v>
      </c>
      <c r="O80">
        <v>2126591</v>
      </c>
      <c r="P80">
        <v>2180971</v>
      </c>
      <c r="Q80">
        <v>2877764</v>
      </c>
      <c r="R80">
        <v>3273068</v>
      </c>
      <c r="S80">
        <v>4251233</v>
      </c>
      <c r="T80">
        <v>5127576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1211557</v>
      </c>
      <c r="AE80">
        <v>812036</v>
      </c>
      <c r="AF80">
        <v>683355</v>
      </c>
      <c r="AG80">
        <v>739903</v>
      </c>
      <c r="AH80">
        <v>794481</v>
      </c>
      <c r="AI80">
        <v>1187019</v>
      </c>
      <c r="AJ80">
        <v>1060224</v>
      </c>
      <c r="AK80">
        <v>1065626</v>
      </c>
      <c r="AL80">
        <v>843233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1814402</v>
      </c>
      <c r="AW80">
        <v>5028720</v>
      </c>
      <c r="AX80">
        <v>8591360</v>
      </c>
      <c r="AY80">
        <v>6554683</v>
      </c>
      <c r="AZ80">
        <v>3991110</v>
      </c>
      <c r="BA80">
        <v>3773275</v>
      </c>
      <c r="BB80">
        <v>7091261</v>
      </c>
      <c r="BC80">
        <v>2166313</v>
      </c>
      <c r="BD80">
        <v>2594288</v>
      </c>
      <c r="BE80">
        <v>9869937</v>
      </c>
      <c r="BF80">
        <v>11553064</v>
      </c>
      <c r="BG80">
        <v>11419331</v>
      </c>
      <c r="BH80">
        <v>11068342</v>
      </c>
      <c r="BI80">
        <v>10780509</v>
      </c>
      <c r="BJ80">
        <v>9890272</v>
      </c>
      <c r="BK80">
        <v>14259903</v>
      </c>
      <c r="BL80">
        <v>14665815</v>
      </c>
      <c r="BM80">
        <v>16404177</v>
      </c>
      <c r="BN80">
        <v>2203098</v>
      </c>
      <c r="BO80">
        <v>2960242</v>
      </c>
      <c r="BP80">
        <v>4696094</v>
      </c>
      <c r="BQ80">
        <v>4377758</v>
      </c>
      <c r="BR80">
        <v>3504738</v>
      </c>
      <c r="BS80">
        <v>5988733</v>
      </c>
      <c r="BT80">
        <v>4373714</v>
      </c>
      <c r="BU80">
        <v>7276558</v>
      </c>
      <c r="BV80">
        <v>8882057</v>
      </c>
    </row>
    <row r="81" spans="2:74" x14ac:dyDescent="0.25">
      <c r="B81" t="s">
        <v>147</v>
      </c>
      <c r="C81">
        <v>8988326</v>
      </c>
      <c r="D81">
        <v>9276121</v>
      </c>
      <c r="E81">
        <v>8253069</v>
      </c>
      <c r="F81">
        <v>6867552</v>
      </c>
      <c r="G81">
        <v>7111083</v>
      </c>
      <c r="H81">
        <v>7142162</v>
      </c>
      <c r="I81">
        <v>7374431</v>
      </c>
      <c r="J81">
        <v>7168161</v>
      </c>
      <c r="K81">
        <v>7494439</v>
      </c>
      <c r="L81">
        <v>-8074011</v>
      </c>
      <c r="M81">
        <v>-8602344</v>
      </c>
      <c r="N81">
        <v>-7494012</v>
      </c>
      <c r="O81">
        <v>-8126342</v>
      </c>
      <c r="P81">
        <v>-5398599</v>
      </c>
      <c r="Q81">
        <v>-5699571</v>
      </c>
      <c r="R81">
        <v>-4331909</v>
      </c>
      <c r="S81">
        <v>-6800085</v>
      </c>
      <c r="T81">
        <v>-4065069</v>
      </c>
      <c r="U81">
        <v>8772162</v>
      </c>
      <c r="V81">
        <v>11253741</v>
      </c>
      <c r="W81">
        <v>11544104</v>
      </c>
      <c r="X81">
        <v>5551847</v>
      </c>
      <c r="Y81">
        <v>7062551</v>
      </c>
      <c r="Z81">
        <v>8653227</v>
      </c>
      <c r="AA81">
        <v>11186271</v>
      </c>
      <c r="AB81">
        <v>3775107</v>
      </c>
      <c r="AC81">
        <v>11480350</v>
      </c>
      <c r="AD81">
        <v>0</v>
      </c>
      <c r="AE81">
        <v>0</v>
      </c>
      <c r="AF81">
        <v>0</v>
      </c>
      <c r="AG81">
        <v>4790770</v>
      </c>
      <c r="AH81">
        <v>226482</v>
      </c>
      <c r="AI81">
        <v>0</v>
      </c>
      <c r="AJ81">
        <v>0</v>
      </c>
      <c r="AK81">
        <v>273727</v>
      </c>
      <c r="AL81">
        <v>836640</v>
      </c>
      <c r="AM81">
        <v>0</v>
      </c>
      <c r="AN81">
        <v>0</v>
      </c>
      <c r="AO81">
        <v>0</v>
      </c>
      <c r="AP81">
        <v>1249863</v>
      </c>
      <c r="AQ81">
        <v>226482</v>
      </c>
      <c r="AR81">
        <v>0</v>
      </c>
      <c r="AS81">
        <v>0</v>
      </c>
      <c r="AT81">
        <v>273727</v>
      </c>
      <c r="AU81">
        <v>836640</v>
      </c>
      <c r="AV81">
        <v>661637</v>
      </c>
      <c r="AW81">
        <v>1175719</v>
      </c>
      <c r="AX81">
        <v>167636</v>
      </c>
      <c r="AY81">
        <v>1641561</v>
      </c>
      <c r="AZ81">
        <v>1881190</v>
      </c>
      <c r="BA81">
        <v>1160572</v>
      </c>
      <c r="BB81">
        <v>1518265</v>
      </c>
      <c r="BC81">
        <v>10225753</v>
      </c>
      <c r="BD81">
        <v>1551497</v>
      </c>
      <c r="BE81">
        <v>2840802</v>
      </c>
      <c r="BF81">
        <v>1743983</v>
      </c>
      <c r="BG81">
        <v>3063050</v>
      </c>
      <c r="BH81">
        <v>2369160</v>
      </c>
      <c r="BI81">
        <v>2701610</v>
      </c>
      <c r="BJ81">
        <v>3034897</v>
      </c>
      <c r="BK81">
        <v>4801649</v>
      </c>
      <c r="BL81">
        <v>8061560</v>
      </c>
      <c r="BM81">
        <v>3827595</v>
      </c>
      <c r="BN81">
        <v>2456673</v>
      </c>
      <c r="BO81">
        <v>2566986</v>
      </c>
      <c r="BP81">
        <v>2431396</v>
      </c>
      <c r="BQ81">
        <v>1763200</v>
      </c>
      <c r="BR81">
        <v>2336466</v>
      </c>
      <c r="BS81">
        <v>1995024</v>
      </c>
      <c r="BT81">
        <v>2691416</v>
      </c>
      <c r="BU81">
        <v>3595728</v>
      </c>
      <c r="BV81">
        <v>4082119</v>
      </c>
    </row>
    <row r="82" spans="2:74" x14ac:dyDescent="0.25">
      <c r="B82" t="s">
        <v>6</v>
      </c>
      <c r="C82">
        <v>1461</v>
      </c>
      <c r="D82">
        <v>1507</v>
      </c>
      <c r="E82">
        <v>1341</v>
      </c>
      <c r="F82">
        <v>1116</v>
      </c>
      <c r="G82">
        <v>1156</v>
      </c>
      <c r="H82">
        <v>1161</v>
      </c>
      <c r="I82">
        <v>1198</v>
      </c>
      <c r="J82">
        <v>1165</v>
      </c>
      <c r="K82">
        <v>1218</v>
      </c>
      <c r="L82">
        <v>82808272</v>
      </c>
      <c r="M82">
        <v>117665354</v>
      </c>
      <c r="N82">
        <v>136581982</v>
      </c>
      <c r="O82">
        <v>94206202</v>
      </c>
      <c r="P82">
        <v>102107704</v>
      </c>
      <c r="Q82">
        <v>113543435</v>
      </c>
      <c r="R82">
        <v>114966350</v>
      </c>
      <c r="S82">
        <v>115946226</v>
      </c>
      <c r="T82">
        <v>126076826</v>
      </c>
      <c r="U82">
        <v>52256144</v>
      </c>
      <c r="V82">
        <v>55738125</v>
      </c>
      <c r="W82">
        <v>696026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3109546</v>
      </c>
      <c r="AE82">
        <v>2823233</v>
      </c>
      <c r="AF82">
        <v>4491311</v>
      </c>
      <c r="AG82">
        <v>2943874</v>
      </c>
      <c r="AH82">
        <v>2975469</v>
      </c>
      <c r="AI82">
        <v>2958299</v>
      </c>
      <c r="AJ82">
        <v>3831013</v>
      </c>
      <c r="AK82">
        <v>3302200</v>
      </c>
      <c r="AL82">
        <v>3832467</v>
      </c>
      <c r="AM82">
        <v>1999515</v>
      </c>
      <c r="AN82">
        <v>2357467</v>
      </c>
      <c r="AO82">
        <v>3765781</v>
      </c>
      <c r="AP82">
        <v>2815540</v>
      </c>
      <c r="AQ82">
        <v>2975469</v>
      </c>
      <c r="AR82">
        <v>2958299</v>
      </c>
      <c r="AS82">
        <v>3831013</v>
      </c>
      <c r="AT82">
        <v>3302200</v>
      </c>
      <c r="AU82">
        <v>3832467</v>
      </c>
      <c r="AV82">
        <v>351364073</v>
      </c>
      <c r="AW82">
        <v>507972408</v>
      </c>
      <c r="AX82">
        <v>611040889</v>
      </c>
      <c r="AY82">
        <v>488459904</v>
      </c>
      <c r="AZ82">
        <v>484442209</v>
      </c>
      <c r="BA82">
        <v>470226776</v>
      </c>
      <c r="BB82">
        <v>449842692</v>
      </c>
      <c r="BC82">
        <v>408133232</v>
      </c>
      <c r="BD82">
        <v>410013038</v>
      </c>
      <c r="BE82">
        <v>2177704</v>
      </c>
      <c r="BF82">
        <v>3385468</v>
      </c>
      <c r="BG82">
        <v>6836877</v>
      </c>
      <c r="BH82">
        <v>10095993</v>
      </c>
      <c r="BI82">
        <v>11148476</v>
      </c>
      <c r="BJ82">
        <v>13528792</v>
      </c>
      <c r="BK82">
        <v>18020262</v>
      </c>
      <c r="BL82">
        <v>15490636</v>
      </c>
      <c r="BM82">
        <v>13014798</v>
      </c>
      <c r="BN82">
        <v>14205469</v>
      </c>
      <c r="BO82">
        <v>20317329</v>
      </c>
      <c r="BP82">
        <v>15763173</v>
      </c>
      <c r="BQ82">
        <v>14731646</v>
      </c>
      <c r="BR82">
        <v>15772876</v>
      </c>
      <c r="BS82">
        <v>14418951</v>
      </c>
      <c r="BT82">
        <v>13975949</v>
      </c>
      <c r="BU82">
        <v>16777736</v>
      </c>
      <c r="BV82">
        <v>17836132</v>
      </c>
    </row>
    <row r="83" spans="2:74" x14ac:dyDescent="0.25">
      <c r="B83" t="s">
        <v>49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2301809</v>
      </c>
      <c r="M83">
        <v>2107841</v>
      </c>
      <c r="N83">
        <v>1426239</v>
      </c>
      <c r="O83">
        <v>1602670</v>
      </c>
      <c r="P83">
        <v>1657046</v>
      </c>
      <c r="Q83">
        <v>2660726</v>
      </c>
      <c r="R83">
        <v>4209684</v>
      </c>
      <c r="S83">
        <v>6357926</v>
      </c>
      <c r="T83">
        <v>7820241</v>
      </c>
      <c r="U83">
        <v>24813</v>
      </c>
      <c r="V83">
        <v>138733</v>
      </c>
      <c r="W83">
        <v>176919</v>
      </c>
      <c r="X83">
        <v>76467</v>
      </c>
      <c r="Y83">
        <v>37098</v>
      </c>
      <c r="Z83">
        <v>16388</v>
      </c>
      <c r="AA83">
        <v>26288</v>
      </c>
      <c r="AB83">
        <v>102856</v>
      </c>
      <c r="AC83">
        <v>69259</v>
      </c>
      <c r="AD83">
        <v>27733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27733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650987</v>
      </c>
      <c r="AW83">
        <v>1564844</v>
      </c>
      <c r="AX83">
        <v>4518237</v>
      </c>
      <c r="AY83">
        <v>3344657</v>
      </c>
      <c r="AZ83">
        <v>9909675</v>
      </c>
      <c r="BA83">
        <v>15164851</v>
      </c>
      <c r="BB83">
        <v>16635601</v>
      </c>
      <c r="BC83">
        <v>16937726</v>
      </c>
      <c r="BD83">
        <v>20523206</v>
      </c>
      <c r="BE83">
        <v>5958139</v>
      </c>
      <c r="BF83">
        <v>10264721</v>
      </c>
      <c r="BG83">
        <v>8142353</v>
      </c>
      <c r="BH83">
        <v>5287763</v>
      </c>
      <c r="BI83">
        <v>5937936</v>
      </c>
      <c r="BJ83">
        <v>8258435</v>
      </c>
      <c r="BK83">
        <v>9504351</v>
      </c>
      <c r="BL83">
        <v>9900473</v>
      </c>
      <c r="BM83">
        <v>12099939</v>
      </c>
      <c r="BN83">
        <v>7087879</v>
      </c>
      <c r="BO83">
        <v>7892841</v>
      </c>
      <c r="BP83">
        <v>10242245</v>
      </c>
      <c r="BQ83">
        <v>11618832</v>
      </c>
      <c r="BR83">
        <v>1019634</v>
      </c>
      <c r="BS83">
        <v>360538</v>
      </c>
      <c r="BT83">
        <v>730093</v>
      </c>
      <c r="BU83">
        <v>900587</v>
      </c>
      <c r="BV83">
        <v>605415</v>
      </c>
    </row>
    <row r="84" spans="2:74" x14ac:dyDescent="0.25">
      <c r="B84" t="s">
        <v>65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2468470</v>
      </c>
      <c r="M84">
        <v>3369848</v>
      </c>
      <c r="N84">
        <v>3332609</v>
      </c>
      <c r="O84">
        <v>2573184</v>
      </c>
      <c r="P84">
        <v>2587381</v>
      </c>
      <c r="Q84">
        <v>2075072</v>
      </c>
      <c r="R84">
        <v>2049670</v>
      </c>
      <c r="S84">
        <v>2115072</v>
      </c>
      <c r="T84">
        <v>1166024</v>
      </c>
      <c r="U84">
        <v>3047936</v>
      </c>
      <c r="V84">
        <v>8339345</v>
      </c>
      <c r="W84">
        <v>8163005</v>
      </c>
      <c r="X84">
        <v>10094469</v>
      </c>
      <c r="Y84">
        <v>9768431</v>
      </c>
      <c r="Z84">
        <v>9095429</v>
      </c>
      <c r="AA84">
        <v>7640114</v>
      </c>
      <c r="AB84">
        <v>8013892</v>
      </c>
      <c r="AC84">
        <v>7335328</v>
      </c>
      <c r="AD84">
        <v>708556</v>
      </c>
      <c r="AE84">
        <v>948321</v>
      </c>
      <c r="AF84">
        <v>1033737</v>
      </c>
      <c r="AG84">
        <v>975181</v>
      </c>
      <c r="AH84">
        <v>995838</v>
      </c>
      <c r="AI84">
        <v>844980</v>
      </c>
      <c r="AJ84">
        <v>841443</v>
      </c>
      <c r="AK84">
        <v>860909</v>
      </c>
      <c r="AL84">
        <v>654229</v>
      </c>
      <c r="AM84">
        <v>708556</v>
      </c>
      <c r="AN84">
        <v>948321</v>
      </c>
      <c r="AO84">
        <v>1033737</v>
      </c>
      <c r="AP84">
        <v>975181</v>
      </c>
      <c r="AQ84">
        <v>995838</v>
      </c>
      <c r="AR84">
        <v>844980</v>
      </c>
      <c r="AS84">
        <v>841443</v>
      </c>
      <c r="AT84">
        <v>860909</v>
      </c>
      <c r="AU84">
        <v>654229</v>
      </c>
      <c r="AV84">
        <v>639708</v>
      </c>
      <c r="AW84">
        <v>1302655</v>
      </c>
      <c r="AX84">
        <v>943191</v>
      </c>
      <c r="AY84">
        <v>768292</v>
      </c>
      <c r="AZ84">
        <v>900301</v>
      </c>
      <c r="BA84">
        <v>907278</v>
      </c>
      <c r="BB84">
        <v>2151554</v>
      </c>
      <c r="BC84">
        <v>927042</v>
      </c>
      <c r="BD84">
        <v>986171</v>
      </c>
      <c r="BE84">
        <v>1617916</v>
      </c>
      <c r="BF84">
        <v>1774610</v>
      </c>
      <c r="BG84">
        <v>1813442</v>
      </c>
      <c r="BH84">
        <v>1340470</v>
      </c>
      <c r="BI84">
        <v>2482852</v>
      </c>
      <c r="BJ84">
        <v>3220212</v>
      </c>
      <c r="BK84">
        <v>3974681</v>
      </c>
      <c r="BL84">
        <v>3735329</v>
      </c>
      <c r="BM84">
        <v>4502349</v>
      </c>
      <c r="BN84">
        <v>1371213</v>
      </c>
      <c r="BO84">
        <v>1739324</v>
      </c>
      <c r="BP84">
        <v>2033520</v>
      </c>
      <c r="BQ84">
        <v>2100141</v>
      </c>
      <c r="BR84">
        <v>2086090</v>
      </c>
      <c r="BS84">
        <v>2209861</v>
      </c>
      <c r="BT84">
        <v>2378096</v>
      </c>
      <c r="BU84">
        <v>3369236</v>
      </c>
      <c r="BV84">
        <v>4516834</v>
      </c>
    </row>
    <row r="85" spans="2:74" x14ac:dyDescent="0.25">
      <c r="B85" t="s">
        <v>148</v>
      </c>
      <c r="C85">
        <v>2919225</v>
      </c>
      <c r="D85">
        <v>2983497</v>
      </c>
      <c r="E85">
        <v>2721830</v>
      </c>
      <c r="F85">
        <v>2094993</v>
      </c>
      <c r="G85">
        <v>2248366</v>
      </c>
      <c r="H85">
        <v>2341158</v>
      </c>
      <c r="I85">
        <v>2389829</v>
      </c>
      <c r="J85">
        <v>2391996</v>
      </c>
      <c r="K85">
        <v>2388224</v>
      </c>
      <c r="L85">
        <v>-221861</v>
      </c>
      <c r="M85">
        <v>-23868</v>
      </c>
      <c r="N85">
        <v>771639</v>
      </c>
      <c r="O85">
        <v>622213</v>
      </c>
      <c r="P85">
        <v>1344523</v>
      </c>
      <c r="Q85">
        <v>1539311</v>
      </c>
      <c r="R85">
        <v>1248686</v>
      </c>
      <c r="S85">
        <v>1058458</v>
      </c>
      <c r="T85">
        <v>1424576</v>
      </c>
      <c r="U85">
        <v>8758</v>
      </c>
      <c r="V85">
        <v>2983</v>
      </c>
      <c r="W85">
        <v>13609</v>
      </c>
      <c r="X85">
        <v>7332</v>
      </c>
      <c r="Y85">
        <v>4497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2466745</v>
      </c>
      <c r="AW85">
        <v>4719892</v>
      </c>
      <c r="AX85">
        <v>3101525</v>
      </c>
      <c r="AY85">
        <v>2561129</v>
      </c>
      <c r="AZ85">
        <v>1116314</v>
      </c>
      <c r="BA85">
        <v>4668269</v>
      </c>
      <c r="BB85">
        <v>8641622</v>
      </c>
      <c r="BC85">
        <v>8737963</v>
      </c>
      <c r="BD85">
        <v>3605025</v>
      </c>
      <c r="BE85">
        <v>6359532</v>
      </c>
      <c r="BF85">
        <v>3407154</v>
      </c>
      <c r="BG85">
        <v>2431955</v>
      </c>
      <c r="BH85">
        <v>2295065</v>
      </c>
      <c r="BI85">
        <v>3203922</v>
      </c>
      <c r="BJ85">
        <v>3659230</v>
      </c>
      <c r="BK85">
        <v>4727082</v>
      </c>
      <c r="BL85">
        <v>4799541</v>
      </c>
      <c r="BM85">
        <v>5408134</v>
      </c>
      <c r="BN85">
        <v>5213736</v>
      </c>
      <c r="BO85">
        <v>10199085</v>
      </c>
      <c r="BP85">
        <v>11577302</v>
      </c>
      <c r="BQ85">
        <v>8177806</v>
      </c>
      <c r="BR85">
        <v>7037387</v>
      </c>
      <c r="BS85">
        <v>8599073</v>
      </c>
      <c r="BT85">
        <v>4785633</v>
      </c>
      <c r="BU85">
        <v>4285261</v>
      </c>
      <c r="BV85">
        <v>13169863</v>
      </c>
    </row>
    <row r="86" spans="2:74" x14ac:dyDescent="0.25">
      <c r="B86" t="s">
        <v>52</v>
      </c>
      <c r="C86">
        <v>10655172</v>
      </c>
      <c r="D86">
        <v>10889764</v>
      </c>
      <c r="E86">
        <v>9934678</v>
      </c>
      <c r="F86">
        <v>7646725</v>
      </c>
      <c r="G86">
        <v>8206537</v>
      </c>
      <c r="H86">
        <v>8545227</v>
      </c>
      <c r="I86">
        <v>8722877</v>
      </c>
      <c r="J86">
        <v>8730787</v>
      </c>
      <c r="K86">
        <v>8717019</v>
      </c>
      <c r="L86">
        <v>-4656164</v>
      </c>
      <c r="M86">
        <v>-2048171</v>
      </c>
      <c r="N86">
        <v>868264</v>
      </c>
      <c r="O86">
        <v>949032</v>
      </c>
      <c r="P86">
        <v>2012288</v>
      </c>
      <c r="Q86">
        <v>3823111</v>
      </c>
      <c r="R86">
        <v>4999523</v>
      </c>
      <c r="S86">
        <v>5090168</v>
      </c>
      <c r="T86">
        <v>6652399</v>
      </c>
      <c r="U86">
        <v>3908843</v>
      </c>
      <c r="V86">
        <v>2782111</v>
      </c>
      <c r="W86">
        <v>1562330</v>
      </c>
      <c r="X86">
        <v>591836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66685</v>
      </c>
      <c r="AG86">
        <v>65992</v>
      </c>
      <c r="AH86">
        <v>164131</v>
      </c>
      <c r="AI86">
        <v>161540</v>
      </c>
      <c r="AJ86">
        <v>103958</v>
      </c>
      <c r="AK86">
        <v>16744</v>
      </c>
      <c r="AL86">
        <v>0</v>
      </c>
      <c r="AM86">
        <v>0</v>
      </c>
      <c r="AN86">
        <v>0</v>
      </c>
      <c r="AO86">
        <v>66685</v>
      </c>
      <c r="AP86">
        <v>65992</v>
      </c>
      <c r="AQ86">
        <v>164131</v>
      </c>
      <c r="AR86">
        <v>161540</v>
      </c>
      <c r="AS86">
        <v>103958</v>
      </c>
      <c r="AT86">
        <v>16744</v>
      </c>
      <c r="AU86">
        <v>0</v>
      </c>
      <c r="AV86">
        <v>3125031</v>
      </c>
      <c r="AW86">
        <v>2637411</v>
      </c>
      <c r="AX86">
        <v>3124660</v>
      </c>
      <c r="AY86">
        <v>3178105</v>
      </c>
      <c r="AZ86">
        <v>3184811</v>
      </c>
      <c r="BA86">
        <v>1753527</v>
      </c>
      <c r="BB86">
        <v>1404025</v>
      </c>
      <c r="BC86">
        <v>1529682</v>
      </c>
      <c r="BD86">
        <v>2099249</v>
      </c>
      <c r="BE86">
        <v>1046542</v>
      </c>
      <c r="BF86">
        <v>1934798</v>
      </c>
      <c r="BG86">
        <v>2030485</v>
      </c>
      <c r="BH86">
        <v>1767127</v>
      </c>
      <c r="BI86">
        <v>2083111</v>
      </c>
      <c r="BJ86">
        <v>2198347</v>
      </c>
      <c r="BK86">
        <v>2283482</v>
      </c>
      <c r="BL86">
        <v>2494852</v>
      </c>
      <c r="BM86">
        <v>3024686</v>
      </c>
      <c r="BN86">
        <v>1074275</v>
      </c>
      <c r="BO86">
        <v>1627498</v>
      </c>
      <c r="BP86">
        <v>2328525</v>
      </c>
      <c r="BQ86">
        <v>1159579</v>
      </c>
      <c r="BR86">
        <v>1834667</v>
      </c>
      <c r="BS86">
        <v>2805878</v>
      </c>
      <c r="BT86">
        <v>2828363</v>
      </c>
      <c r="BU86">
        <v>3909718</v>
      </c>
      <c r="BV86">
        <v>4696443</v>
      </c>
    </row>
    <row r="87" spans="2:74" x14ac:dyDescent="0.25">
      <c r="B87" t="s">
        <v>149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133150381</v>
      </c>
      <c r="M87">
        <v>154183857</v>
      </c>
      <c r="N87">
        <v>202312624</v>
      </c>
      <c r="O87">
        <v>275951704</v>
      </c>
      <c r="P87">
        <v>309732538</v>
      </c>
      <c r="Q87">
        <v>280045120</v>
      </c>
      <c r="R87">
        <v>312384600</v>
      </c>
      <c r="S87">
        <v>336725728</v>
      </c>
      <c r="T87">
        <v>308437448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15947412</v>
      </c>
      <c r="AD87">
        <v>84357967</v>
      </c>
      <c r="AE87">
        <v>84867771</v>
      </c>
      <c r="AF87">
        <v>75589332</v>
      </c>
      <c r="AG87">
        <v>84312339</v>
      </c>
      <c r="AH87">
        <v>70898574</v>
      </c>
      <c r="AI87">
        <v>69248374</v>
      </c>
      <c r="AJ87">
        <v>70683835</v>
      </c>
      <c r="AK87">
        <v>67923712</v>
      </c>
      <c r="AL87">
        <v>54124550</v>
      </c>
      <c r="AM87">
        <v>25571927</v>
      </c>
      <c r="AN87">
        <v>22068583</v>
      </c>
      <c r="AO87">
        <v>21709047</v>
      </c>
      <c r="AP87">
        <v>42324570</v>
      </c>
      <c r="AQ87">
        <v>30737673</v>
      </c>
      <c r="AR87">
        <v>21948213</v>
      </c>
      <c r="AS87">
        <v>22414840</v>
      </c>
      <c r="AT87">
        <v>22564095</v>
      </c>
      <c r="AU87">
        <v>4349294</v>
      </c>
      <c r="AV87">
        <v>223680882</v>
      </c>
      <c r="AW87">
        <v>108565578</v>
      </c>
      <c r="AX87">
        <v>106191242</v>
      </c>
      <c r="AY87">
        <v>93630481</v>
      </c>
      <c r="AZ87">
        <v>93895738</v>
      </c>
      <c r="BA87">
        <v>168191390</v>
      </c>
      <c r="BB87">
        <v>171372721</v>
      </c>
      <c r="BC87">
        <v>165701458</v>
      </c>
      <c r="BD87">
        <v>204658456</v>
      </c>
      <c r="BE87">
        <v>93469804</v>
      </c>
      <c r="BF87">
        <v>79980099</v>
      </c>
      <c r="BG87">
        <v>100698591</v>
      </c>
      <c r="BH87">
        <v>89476610</v>
      </c>
      <c r="BI87">
        <v>80209621</v>
      </c>
      <c r="BJ87">
        <v>94600321</v>
      </c>
      <c r="BK87">
        <v>95233422</v>
      </c>
      <c r="BL87">
        <v>107729090</v>
      </c>
      <c r="BM87">
        <v>73333933</v>
      </c>
      <c r="BN87">
        <v>85386723</v>
      </c>
      <c r="BO87">
        <v>115378698</v>
      </c>
      <c r="BP87">
        <v>90759509</v>
      </c>
      <c r="BQ87">
        <v>77800867</v>
      </c>
      <c r="BR87">
        <v>104777323</v>
      </c>
      <c r="BS87">
        <v>99647237</v>
      </c>
      <c r="BT87">
        <v>75664911</v>
      </c>
      <c r="BU87">
        <v>77990770</v>
      </c>
      <c r="BV87">
        <v>82032522</v>
      </c>
    </row>
    <row r="88" spans="2:74" x14ac:dyDescent="0.25">
      <c r="B88" t="s">
        <v>15</v>
      </c>
      <c r="C88">
        <v>5737292</v>
      </c>
      <c r="D88">
        <v>5881061</v>
      </c>
      <c r="E88">
        <v>5030353</v>
      </c>
      <c r="F88">
        <v>4310192</v>
      </c>
      <c r="G88">
        <v>4495884</v>
      </c>
      <c r="H88">
        <v>4530724</v>
      </c>
      <c r="I88">
        <v>4794549</v>
      </c>
      <c r="J88">
        <v>4723780</v>
      </c>
      <c r="K88">
        <v>4828256</v>
      </c>
      <c r="L88">
        <v>8965953</v>
      </c>
      <c r="M88">
        <v>4728373</v>
      </c>
      <c r="N88">
        <v>6113136</v>
      </c>
      <c r="O88">
        <v>7155995</v>
      </c>
      <c r="P88">
        <v>8436525</v>
      </c>
      <c r="Q88">
        <v>867634</v>
      </c>
      <c r="R88">
        <v>1455146</v>
      </c>
      <c r="S88">
        <v>1958007</v>
      </c>
      <c r="T88">
        <v>3141988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35858</v>
      </c>
      <c r="AE88">
        <v>36757</v>
      </c>
      <c r="AF88">
        <v>31440</v>
      </c>
      <c r="AG88">
        <v>841565</v>
      </c>
      <c r="AH88">
        <v>914912</v>
      </c>
      <c r="AI88">
        <v>234465</v>
      </c>
      <c r="AJ88">
        <v>336817</v>
      </c>
      <c r="AK88">
        <v>82666</v>
      </c>
      <c r="AL88">
        <v>30177</v>
      </c>
      <c r="AM88">
        <v>35858</v>
      </c>
      <c r="AN88">
        <v>36757</v>
      </c>
      <c r="AO88">
        <v>31440</v>
      </c>
      <c r="AP88">
        <v>841565</v>
      </c>
      <c r="AQ88">
        <v>914912</v>
      </c>
      <c r="AR88">
        <v>234465</v>
      </c>
      <c r="AS88">
        <v>336817</v>
      </c>
      <c r="AT88">
        <v>82666</v>
      </c>
      <c r="AU88">
        <v>30177</v>
      </c>
      <c r="AV88">
        <v>10766028</v>
      </c>
      <c r="AW88">
        <v>10894666</v>
      </c>
      <c r="AX88">
        <v>23161001</v>
      </c>
      <c r="AY88">
        <v>5227185</v>
      </c>
      <c r="AZ88">
        <v>33487588</v>
      </c>
      <c r="BA88">
        <v>29183529</v>
      </c>
      <c r="BB88">
        <v>44413109</v>
      </c>
      <c r="BC88">
        <v>11570898</v>
      </c>
      <c r="BD88">
        <v>14702040</v>
      </c>
      <c r="BE88">
        <v>11795872</v>
      </c>
      <c r="BF88">
        <v>20027954</v>
      </c>
      <c r="BG88">
        <v>13415951</v>
      </c>
      <c r="BH88">
        <v>10336917</v>
      </c>
      <c r="BI88">
        <v>8365715</v>
      </c>
      <c r="BJ88">
        <v>10675519</v>
      </c>
      <c r="BK88">
        <v>5538903</v>
      </c>
      <c r="BL88">
        <v>2836630</v>
      </c>
      <c r="BM88">
        <v>5828912</v>
      </c>
      <c r="BN88">
        <v>108503664</v>
      </c>
      <c r="BO88">
        <v>103974223</v>
      </c>
      <c r="BP88">
        <v>100677479</v>
      </c>
      <c r="BQ88">
        <v>46284992</v>
      </c>
      <c r="BR88">
        <v>76236697</v>
      </c>
      <c r="BS88">
        <v>81910967</v>
      </c>
      <c r="BT88">
        <v>62910481</v>
      </c>
      <c r="BU88">
        <v>64610676</v>
      </c>
      <c r="BV88">
        <v>74655705</v>
      </c>
    </row>
    <row r="89" spans="2:74" x14ac:dyDescent="0.25">
      <c r="B89" t="s">
        <v>150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238822432</v>
      </c>
      <c r="L89">
        <v>105016210</v>
      </c>
      <c r="M89">
        <v>111632016</v>
      </c>
      <c r="N89">
        <v>111389517</v>
      </c>
      <c r="O89">
        <v>71591154</v>
      </c>
      <c r="P89">
        <v>58182100</v>
      </c>
      <c r="Q89">
        <v>72516197</v>
      </c>
      <c r="R89">
        <v>46796441</v>
      </c>
      <c r="S89">
        <v>72190450</v>
      </c>
      <c r="T89">
        <v>74901879</v>
      </c>
      <c r="U89">
        <v>347295851</v>
      </c>
      <c r="V89">
        <v>327565596</v>
      </c>
      <c r="W89">
        <v>309840837</v>
      </c>
      <c r="X89">
        <v>209499316</v>
      </c>
      <c r="Y89">
        <v>224836635</v>
      </c>
      <c r="Z89">
        <v>234115796</v>
      </c>
      <c r="AA89">
        <v>240299717</v>
      </c>
      <c r="AB89">
        <v>215279673</v>
      </c>
      <c r="AC89">
        <v>0</v>
      </c>
      <c r="AD89">
        <v>64173329</v>
      </c>
      <c r="AE89">
        <v>76207464</v>
      </c>
      <c r="AF89">
        <v>41456187</v>
      </c>
      <c r="AG89">
        <v>36381651</v>
      </c>
      <c r="AH89">
        <v>57202937</v>
      </c>
      <c r="AI89">
        <v>55940799</v>
      </c>
      <c r="AJ89">
        <v>88898062</v>
      </c>
      <c r="AK89">
        <v>82642279</v>
      </c>
      <c r="AL89">
        <v>107612194</v>
      </c>
      <c r="AM89">
        <v>63954387</v>
      </c>
      <c r="AN89">
        <v>76006078</v>
      </c>
      <c r="AO89">
        <v>41292877</v>
      </c>
      <c r="AP89">
        <v>36287376</v>
      </c>
      <c r="AQ89">
        <v>17619323</v>
      </c>
      <c r="AR89">
        <v>14806654</v>
      </c>
      <c r="AS89">
        <v>12330324</v>
      </c>
      <c r="AT89">
        <v>23629336</v>
      </c>
      <c r="AU89">
        <v>10058007</v>
      </c>
      <c r="AV89">
        <v>23834015</v>
      </c>
      <c r="AW89">
        <v>665320</v>
      </c>
      <c r="AX89">
        <v>9281439</v>
      </c>
      <c r="AY89">
        <v>49829412</v>
      </c>
      <c r="AZ89">
        <v>35930019</v>
      </c>
      <c r="BA89">
        <v>12876369</v>
      </c>
      <c r="BB89">
        <v>8381131</v>
      </c>
      <c r="BC89">
        <v>8607599</v>
      </c>
      <c r="BD89">
        <v>14521598</v>
      </c>
      <c r="BE89">
        <v>34087793</v>
      </c>
      <c r="BF89">
        <v>33850757</v>
      </c>
      <c r="BG89">
        <v>31032941</v>
      </c>
      <c r="BH89">
        <v>24173079</v>
      </c>
      <c r="BI89">
        <v>20574801</v>
      </c>
      <c r="BJ89">
        <v>24591523</v>
      </c>
      <c r="BK89">
        <v>27413731</v>
      </c>
      <c r="BL89">
        <v>26382524</v>
      </c>
      <c r="BM89">
        <v>26026869</v>
      </c>
      <c r="BN89">
        <v>34032328</v>
      </c>
      <c r="BO89">
        <v>54787447</v>
      </c>
      <c r="BP89">
        <v>48712585</v>
      </c>
      <c r="BQ89">
        <v>37803104</v>
      </c>
      <c r="BR89">
        <v>41862333</v>
      </c>
      <c r="BS89">
        <v>39723598</v>
      </c>
      <c r="BT89">
        <v>35424438</v>
      </c>
      <c r="BU89">
        <v>35707722</v>
      </c>
      <c r="BV89">
        <v>27858637</v>
      </c>
    </row>
    <row r="90" spans="2:74" x14ac:dyDescent="0.25">
      <c r="B90" t="s">
        <v>151</v>
      </c>
      <c r="C90">
        <v>55465</v>
      </c>
      <c r="D90">
        <v>56686</v>
      </c>
      <c r="E90">
        <v>51715</v>
      </c>
      <c r="F90">
        <v>39805</v>
      </c>
      <c r="G90">
        <v>42719</v>
      </c>
      <c r="H90">
        <v>44482</v>
      </c>
      <c r="I90">
        <v>45407</v>
      </c>
      <c r="J90">
        <v>45448</v>
      </c>
      <c r="K90">
        <v>45376</v>
      </c>
      <c r="L90">
        <v>16096608</v>
      </c>
      <c r="M90">
        <v>20378776</v>
      </c>
      <c r="N90">
        <v>8795592</v>
      </c>
      <c r="O90">
        <v>6824440</v>
      </c>
      <c r="P90">
        <v>8128969</v>
      </c>
      <c r="Q90">
        <v>9296738</v>
      </c>
      <c r="R90">
        <v>8211453</v>
      </c>
      <c r="S90">
        <v>8553779</v>
      </c>
      <c r="T90">
        <v>3546513</v>
      </c>
      <c r="U90">
        <v>0</v>
      </c>
      <c r="V90">
        <v>0</v>
      </c>
      <c r="W90">
        <v>73489</v>
      </c>
      <c r="X90">
        <v>8380</v>
      </c>
      <c r="Y90">
        <v>21547219</v>
      </c>
      <c r="Z90">
        <v>21265908</v>
      </c>
      <c r="AA90">
        <v>11949146</v>
      </c>
      <c r="AB90">
        <v>10763984</v>
      </c>
      <c r="AC90">
        <v>9552897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57158</v>
      </c>
      <c r="AY90">
        <v>20118219</v>
      </c>
      <c r="AZ90">
        <v>8993</v>
      </c>
      <c r="BA90">
        <v>1342654</v>
      </c>
      <c r="BB90">
        <v>2097075</v>
      </c>
      <c r="BC90">
        <v>2237713</v>
      </c>
      <c r="BD90">
        <v>1370841</v>
      </c>
      <c r="BE90">
        <v>4399272</v>
      </c>
      <c r="BF90">
        <v>6754637</v>
      </c>
      <c r="BG90">
        <v>4310017</v>
      </c>
      <c r="BH90">
        <v>1635142</v>
      </c>
      <c r="BI90">
        <v>1316419</v>
      </c>
      <c r="BJ90">
        <v>826429</v>
      </c>
      <c r="BK90">
        <v>1236737</v>
      </c>
      <c r="BL90">
        <v>1429218</v>
      </c>
      <c r="BM90">
        <v>1992973</v>
      </c>
      <c r="BN90">
        <v>2142711</v>
      </c>
      <c r="BO90">
        <v>2725425</v>
      </c>
      <c r="BP90">
        <v>2698694</v>
      </c>
      <c r="BQ90">
        <v>2344297</v>
      </c>
      <c r="BR90">
        <v>2288837</v>
      </c>
      <c r="BS90">
        <v>2091825</v>
      </c>
      <c r="BT90">
        <v>2148456</v>
      </c>
      <c r="BU90">
        <v>1630146</v>
      </c>
      <c r="BV90">
        <v>1432935</v>
      </c>
    </row>
    <row r="91" spans="2:74" x14ac:dyDescent="0.25">
      <c r="B91" t="s">
        <v>152</v>
      </c>
      <c r="C91">
        <v>72981</v>
      </c>
      <c r="D91">
        <v>74587</v>
      </c>
      <c r="E91">
        <v>68046</v>
      </c>
      <c r="F91">
        <v>52375</v>
      </c>
      <c r="G91">
        <v>56209</v>
      </c>
      <c r="H91">
        <v>58529</v>
      </c>
      <c r="I91">
        <v>59746</v>
      </c>
      <c r="J91">
        <v>59800</v>
      </c>
      <c r="K91">
        <v>59706</v>
      </c>
      <c r="L91">
        <v>1675635</v>
      </c>
      <c r="M91">
        <v>1815458</v>
      </c>
      <c r="N91">
        <v>2026402</v>
      </c>
      <c r="O91">
        <v>1508395</v>
      </c>
      <c r="P91">
        <v>1711007</v>
      </c>
      <c r="Q91">
        <v>2108213</v>
      </c>
      <c r="R91">
        <v>2877354</v>
      </c>
      <c r="S91">
        <v>3082087</v>
      </c>
      <c r="T91">
        <v>3607413</v>
      </c>
      <c r="U91">
        <v>81738</v>
      </c>
      <c r="V91">
        <v>61162</v>
      </c>
      <c r="W91">
        <v>27218</v>
      </c>
      <c r="X91">
        <v>3142</v>
      </c>
      <c r="Y91">
        <v>0</v>
      </c>
      <c r="Z91">
        <v>0</v>
      </c>
      <c r="AA91">
        <v>0</v>
      </c>
      <c r="AB91">
        <v>204516</v>
      </c>
      <c r="AC91">
        <v>144488</v>
      </c>
      <c r="AD91">
        <v>30652</v>
      </c>
      <c r="AE91">
        <v>55195</v>
      </c>
      <c r="AF91">
        <v>46271</v>
      </c>
      <c r="AG91">
        <v>31425</v>
      </c>
      <c r="AH91">
        <v>28105</v>
      </c>
      <c r="AI91">
        <v>28094</v>
      </c>
      <c r="AJ91">
        <v>16729</v>
      </c>
      <c r="AK91">
        <v>8372</v>
      </c>
      <c r="AL91">
        <v>16718</v>
      </c>
      <c r="AM91">
        <v>30652</v>
      </c>
      <c r="AN91">
        <v>55195</v>
      </c>
      <c r="AO91">
        <v>46271</v>
      </c>
      <c r="AP91">
        <v>31425</v>
      </c>
      <c r="AQ91">
        <v>28105</v>
      </c>
      <c r="AR91">
        <v>28094</v>
      </c>
      <c r="AS91">
        <v>16729</v>
      </c>
      <c r="AT91">
        <v>8372</v>
      </c>
      <c r="AU91">
        <v>16718</v>
      </c>
      <c r="AV91">
        <v>1627468</v>
      </c>
      <c r="AW91">
        <v>2410666</v>
      </c>
      <c r="AX91">
        <v>2208765</v>
      </c>
      <c r="AY91">
        <v>2537037</v>
      </c>
      <c r="AZ91">
        <v>861124</v>
      </c>
      <c r="BA91">
        <v>2502698</v>
      </c>
      <c r="BB91">
        <v>2163990</v>
      </c>
      <c r="BC91">
        <v>3434907</v>
      </c>
      <c r="BD91">
        <v>1232324</v>
      </c>
      <c r="BE91">
        <v>2935281</v>
      </c>
      <c r="BF91">
        <v>3150573</v>
      </c>
      <c r="BG91">
        <v>4993196</v>
      </c>
      <c r="BH91">
        <v>2881663</v>
      </c>
      <c r="BI91">
        <v>2484445</v>
      </c>
      <c r="BJ91">
        <v>4589840</v>
      </c>
      <c r="BK91">
        <v>4078244</v>
      </c>
      <c r="BL91">
        <v>2592924</v>
      </c>
      <c r="BM91">
        <v>3605025</v>
      </c>
      <c r="BN91">
        <v>321115</v>
      </c>
      <c r="BO91">
        <v>726482</v>
      </c>
      <c r="BP91">
        <v>760751</v>
      </c>
      <c r="BQ91">
        <v>255589</v>
      </c>
      <c r="BR91">
        <v>340628</v>
      </c>
      <c r="BS91">
        <v>540807</v>
      </c>
      <c r="BT91">
        <v>965491</v>
      </c>
      <c r="BU91">
        <v>562119</v>
      </c>
      <c r="BV91">
        <v>617356</v>
      </c>
    </row>
    <row r="92" spans="2:74" x14ac:dyDescent="0.25">
      <c r="B92" t="s">
        <v>35</v>
      </c>
      <c r="C92">
        <v>1460</v>
      </c>
      <c r="D92">
        <v>1492</v>
      </c>
      <c r="E92">
        <v>1361</v>
      </c>
      <c r="F92">
        <v>1047</v>
      </c>
      <c r="G92">
        <v>1124</v>
      </c>
      <c r="H92">
        <v>1171</v>
      </c>
      <c r="I92">
        <v>1195</v>
      </c>
      <c r="J92">
        <v>1196</v>
      </c>
      <c r="K92">
        <v>1194</v>
      </c>
      <c r="L92">
        <v>3732230</v>
      </c>
      <c r="M92">
        <v>7688472</v>
      </c>
      <c r="N92">
        <v>7340775</v>
      </c>
      <c r="O92">
        <v>2930895</v>
      </c>
      <c r="P92">
        <v>2868915</v>
      </c>
      <c r="Q92">
        <v>7200231</v>
      </c>
      <c r="R92">
        <v>5722446</v>
      </c>
      <c r="S92">
        <v>4581869</v>
      </c>
      <c r="T92">
        <v>8510437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2933821</v>
      </c>
      <c r="AE92">
        <v>772726</v>
      </c>
      <c r="AF92">
        <v>1008438</v>
      </c>
      <c r="AG92">
        <v>2391435</v>
      </c>
      <c r="AH92">
        <v>3369177</v>
      </c>
      <c r="AI92">
        <v>-668401</v>
      </c>
      <c r="AJ92">
        <v>1789982</v>
      </c>
      <c r="AK92">
        <v>2798636</v>
      </c>
      <c r="AL92">
        <v>-1202471</v>
      </c>
      <c r="AM92">
        <v>2933821</v>
      </c>
      <c r="AN92">
        <v>772726</v>
      </c>
      <c r="AO92">
        <v>1008438</v>
      </c>
      <c r="AP92">
        <v>2391435</v>
      </c>
      <c r="AQ92">
        <v>130405</v>
      </c>
      <c r="AR92">
        <v>184951</v>
      </c>
      <c r="AS92">
        <v>207915</v>
      </c>
      <c r="AT92">
        <v>117208</v>
      </c>
      <c r="AU92">
        <v>140905</v>
      </c>
      <c r="AV92">
        <v>14931837</v>
      </c>
      <c r="AW92">
        <v>15928891</v>
      </c>
      <c r="AX92">
        <v>15425969</v>
      </c>
      <c r="AY92">
        <v>12575196</v>
      </c>
      <c r="AZ92">
        <v>14849336</v>
      </c>
      <c r="BA92">
        <v>16196131</v>
      </c>
      <c r="BB92">
        <v>15065483</v>
      </c>
      <c r="BC92">
        <v>15115025</v>
      </c>
      <c r="BD92">
        <v>18613820</v>
      </c>
      <c r="BE92">
        <v>462697</v>
      </c>
      <c r="BF92">
        <v>608633</v>
      </c>
      <c r="BG92">
        <v>649156</v>
      </c>
      <c r="BH92">
        <v>313201</v>
      </c>
      <c r="BI92">
        <v>777935</v>
      </c>
      <c r="BJ92">
        <v>424920</v>
      </c>
      <c r="BK92">
        <v>988194</v>
      </c>
      <c r="BL92">
        <v>590823</v>
      </c>
      <c r="BM92">
        <v>968425</v>
      </c>
      <c r="BN92">
        <v>3920520</v>
      </c>
      <c r="BO92">
        <v>2717966</v>
      </c>
      <c r="BP92">
        <v>2181546</v>
      </c>
      <c r="BQ92">
        <v>2198695</v>
      </c>
      <c r="BR92">
        <v>2228131</v>
      </c>
      <c r="BS92">
        <v>1004357</v>
      </c>
      <c r="BT92">
        <v>856754</v>
      </c>
      <c r="BU92">
        <v>1004638</v>
      </c>
      <c r="BV92">
        <v>1093807</v>
      </c>
    </row>
    <row r="93" spans="2:74" x14ac:dyDescent="0.25">
      <c r="B93" t="s">
        <v>7</v>
      </c>
      <c r="C93">
        <v>43788379</v>
      </c>
      <c r="D93">
        <v>44752455</v>
      </c>
      <c r="E93">
        <v>40827445</v>
      </c>
      <c r="F93">
        <v>31424897</v>
      </c>
      <c r="G93">
        <v>33725495</v>
      </c>
      <c r="H93">
        <v>35117369</v>
      </c>
      <c r="I93">
        <v>35847438</v>
      </c>
      <c r="J93">
        <v>35879946</v>
      </c>
      <c r="K93">
        <v>35823365</v>
      </c>
      <c r="L93">
        <v>122849757</v>
      </c>
      <c r="M93">
        <v>147360884</v>
      </c>
      <c r="N93">
        <v>144086856</v>
      </c>
      <c r="O93">
        <v>56660137</v>
      </c>
      <c r="P93">
        <v>38475169</v>
      </c>
      <c r="Q93">
        <v>58540655</v>
      </c>
      <c r="R93">
        <v>43568976</v>
      </c>
      <c r="S93">
        <v>46685789</v>
      </c>
      <c r="T93">
        <v>52901557</v>
      </c>
      <c r="U93">
        <v>24813415</v>
      </c>
      <c r="V93">
        <v>13425737</v>
      </c>
      <c r="W93">
        <v>74850315</v>
      </c>
      <c r="X93">
        <v>52374829</v>
      </c>
      <c r="Y93">
        <v>50588243</v>
      </c>
      <c r="Z93">
        <v>0</v>
      </c>
      <c r="AA93">
        <v>0</v>
      </c>
      <c r="AB93">
        <v>0</v>
      </c>
      <c r="AC93">
        <v>0</v>
      </c>
      <c r="AD93">
        <v>51394420</v>
      </c>
      <c r="AE93">
        <v>29612700</v>
      </c>
      <c r="AF93">
        <v>30975782</v>
      </c>
      <c r="AG93">
        <v>32802355</v>
      </c>
      <c r="AH93">
        <v>59111800</v>
      </c>
      <c r="AI93">
        <v>59419760</v>
      </c>
      <c r="AJ93">
        <v>75948772</v>
      </c>
      <c r="AK93">
        <v>75945885</v>
      </c>
      <c r="AL93">
        <v>74832621</v>
      </c>
      <c r="AM93">
        <v>41616475</v>
      </c>
      <c r="AN93">
        <v>2218230</v>
      </c>
      <c r="AO93">
        <v>9007895</v>
      </c>
      <c r="AP93">
        <v>21917818</v>
      </c>
      <c r="AQ93">
        <v>27533494</v>
      </c>
      <c r="AR93">
        <v>39192155</v>
      </c>
      <c r="AS93">
        <v>39453690</v>
      </c>
      <c r="AT93">
        <v>35272378</v>
      </c>
      <c r="AU93">
        <v>30196708</v>
      </c>
      <c r="AV93">
        <v>135303172</v>
      </c>
      <c r="AW93">
        <v>150122111</v>
      </c>
      <c r="AX93">
        <v>128346516</v>
      </c>
      <c r="AY93">
        <v>116218698</v>
      </c>
      <c r="AZ93">
        <v>135278583</v>
      </c>
      <c r="BA93">
        <v>99873799</v>
      </c>
      <c r="BB93">
        <v>94913262</v>
      </c>
      <c r="BC93">
        <v>73291965</v>
      </c>
      <c r="BD93">
        <v>72655755</v>
      </c>
      <c r="BE93">
        <v>30543854</v>
      </c>
      <c r="BF93">
        <v>24792860</v>
      </c>
      <c r="BG93">
        <v>31198972</v>
      </c>
      <c r="BH93">
        <v>34477302</v>
      </c>
      <c r="BI93">
        <v>33328659</v>
      </c>
      <c r="BJ93">
        <v>27086027</v>
      </c>
      <c r="BK93">
        <v>28899010</v>
      </c>
      <c r="BL93">
        <v>25214034</v>
      </c>
      <c r="BM93">
        <v>25963581</v>
      </c>
      <c r="BN93">
        <v>31945082</v>
      </c>
      <c r="BO93">
        <v>42417869</v>
      </c>
      <c r="BP93">
        <v>40832888</v>
      </c>
      <c r="BQ93">
        <v>35950083</v>
      </c>
      <c r="BR93">
        <v>46171327</v>
      </c>
      <c r="BS93">
        <v>18594647</v>
      </c>
      <c r="BT93">
        <v>34320337</v>
      </c>
      <c r="BU93">
        <v>29211060</v>
      </c>
      <c r="BV93">
        <v>21041450</v>
      </c>
    </row>
    <row r="94" spans="2:74" x14ac:dyDescent="0.25">
      <c r="B94" t="s">
        <v>153</v>
      </c>
      <c r="C94">
        <v>72981</v>
      </c>
      <c r="D94">
        <v>74587</v>
      </c>
      <c r="E94">
        <v>68046</v>
      </c>
      <c r="F94">
        <v>52375</v>
      </c>
      <c r="G94">
        <v>56209</v>
      </c>
      <c r="H94">
        <v>83111</v>
      </c>
      <c r="I94">
        <v>78864</v>
      </c>
      <c r="J94">
        <v>78936</v>
      </c>
      <c r="K94">
        <v>78811</v>
      </c>
      <c r="L94">
        <v>2006967</v>
      </c>
      <c r="M94">
        <v>2461385</v>
      </c>
      <c r="N94">
        <v>2553076</v>
      </c>
      <c r="O94">
        <v>1937869</v>
      </c>
      <c r="P94">
        <v>2137072</v>
      </c>
      <c r="Q94">
        <v>2689990</v>
      </c>
      <c r="R94">
        <v>3748447</v>
      </c>
      <c r="S94">
        <v>5136812</v>
      </c>
      <c r="T94">
        <v>4750178</v>
      </c>
      <c r="U94">
        <v>3076863</v>
      </c>
      <c r="V94">
        <v>3663734</v>
      </c>
      <c r="W94">
        <v>3140991</v>
      </c>
      <c r="X94">
        <v>2459522</v>
      </c>
      <c r="Y94">
        <v>2429360</v>
      </c>
      <c r="Z94">
        <v>1877609</v>
      </c>
      <c r="AA94">
        <v>966686</v>
      </c>
      <c r="AB94">
        <v>790555</v>
      </c>
      <c r="AC94">
        <v>138517</v>
      </c>
      <c r="AD94">
        <v>208725</v>
      </c>
      <c r="AE94">
        <v>1879603</v>
      </c>
      <c r="AF94">
        <v>1408547</v>
      </c>
      <c r="AG94">
        <v>1028642</v>
      </c>
      <c r="AH94">
        <v>1197255</v>
      </c>
      <c r="AI94">
        <v>1190479</v>
      </c>
      <c r="AJ94">
        <v>1082593</v>
      </c>
      <c r="AK94">
        <v>1084770</v>
      </c>
      <c r="AL94">
        <v>810802</v>
      </c>
      <c r="AM94">
        <v>208725</v>
      </c>
      <c r="AN94">
        <v>628026</v>
      </c>
      <c r="AO94">
        <v>321176</v>
      </c>
      <c r="AP94">
        <v>231497</v>
      </c>
      <c r="AQ94">
        <v>347373</v>
      </c>
      <c r="AR94">
        <v>350003</v>
      </c>
      <c r="AS94">
        <v>265271</v>
      </c>
      <c r="AT94">
        <v>312156</v>
      </c>
      <c r="AU94">
        <v>62094</v>
      </c>
      <c r="AV94">
        <v>3136708</v>
      </c>
      <c r="AW94">
        <v>2151101</v>
      </c>
      <c r="AX94">
        <v>3349211</v>
      </c>
      <c r="AY94">
        <v>2399815</v>
      </c>
      <c r="AZ94">
        <v>710484</v>
      </c>
      <c r="BA94">
        <v>568901</v>
      </c>
      <c r="BB94">
        <v>262881</v>
      </c>
      <c r="BC94">
        <v>204516</v>
      </c>
      <c r="BD94">
        <v>77617</v>
      </c>
      <c r="BE94">
        <v>1769051</v>
      </c>
      <c r="BF94">
        <v>1636448</v>
      </c>
      <c r="BG94">
        <v>1727001</v>
      </c>
      <c r="BH94">
        <v>1380600</v>
      </c>
      <c r="BI94">
        <v>2369778</v>
      </c>
      <c r="BJ94">
        <v>2530792</v>
      </c>
      <c r="BK94">
        <v>3421041</v>
      </c>
      <c r="BL94">
        <v>4518481</v>
      </c>
      <c r="BM94">
        <v>3781753</v>
      </c>
      <c r="BN94">
        <v>3168819</v>
      </c>
      <c r="BO94">
        <v>1705069</v>
      </c>
      <c r="BP94">
        <v>1452096</v>
      </c>
      <c r="BQ94">
        <v>1404693</v>
      </c>
      <c r="BR94">
        <v>2478824</v>
      </c>
      <c r="BS94">
        <v>2969759</v>
      </c>
      <c r="BT94">
        <v>3703040</v>
      </c>
      <c r="BU94">
        <v>3840350</v>
      </c>
      <c r="BV94">
        <v>5280364</v>
      </c>
    </row>
    <row r="95" spans="2:74" x14ac:dyDescent="0.25">
      <c r="B95" t="s">
        <v>154</v>
      </c>
      <c r="C95">
        <v>729806</v>
      </c>
      <c r="D95">
        <v>745874</v>
      </c>
      <c r="E95">
        <v>680457</v>
      </c>
      <c r="F95">
        <v>523748</v>
      </c>
      <c r="G95">
        <v>562092</v>
      </c>
      <c r="H95">
        <v>585289</v>
      </c>
      <c r="I95">
        <v>597457</v>
      </c>
      <c r="J95">
        <v>597999</v>
      </c>
      <c r="K95">
        <v>597056</v>
      </c>
      <c r="L95">
        <v>-340090</v>
      </c>
      <c r="M95">
        <v>-283432</v>
      </c>
      <c r="N95">
        <v>-9526</v>
      </c>
      <c r="O95">
        <v>-503846</v>
      </c>
      <c r="P95">
        <v>-40471</v>
      </c>
      <c r="Q95">
        <v>97158</v>
      </c>
      <c r="R95">
        <v>249737</v>
      </c>
      <c r="S95">
        <v>730755</v>
      </c>
      <c r="T95">
        <v>1818633</v>
      </c>
      <c r="U95">
        <v>72981</v>
      </c>
      <c r="V95">
        <v>43261</v>
      </c>
      <c r="W95">
        <v>9526</v>
      </c>
      <c r="X95">
        <v>0</v>
      </c>
      <c r="Y95">
        <v>0</v>
      </c>
      <c r="Z95">
        <v>0</v>
      </c>
      <c r="AA95">
        <v>0</v>
      </c>
      <c r="AB95">
        <v>0</v>
      </c>
      <c r="AC95">
        <v>737961</v>
      </c>
      <c r="AD95">
        <v>0</v>
      </c>
      <c r="AE95">
        <v>0</v>
      </c>
      <c r="AF95">
        <v>9526</v>
      </c>
      <c r="AG95">
        <v>14665</v>
      </c>
      <c r="AH95">
        <v>26980</v>
      </c>
      <c r="AI95">
        <v>19900</v>
      </c>
      <c r="AJ95">
        <v>0</v>
      </c>
      <c r="AK95">
        <v>0</v>
      </c>
      <c r="AL95">
        <v>10747</v>
      </c>
      <c r="AM95">
        <v>0</v>
      </c>
      <c r="AN95">
        <v>0</v>
      </c>
      <c r="AO95">
        <v>9526</v>
      </c>
      <c r="AP95">
        <v>14665</v>
      </c>
      <c r="AQ95">
        <v>26980</v>
      </c>
      <c r="AR95">
        <v>19900</v>
      </c>
      <c r="AS95">
        <v>0</v>
      </c>
      <c r="AT95">
        <v>0</v>
      </c>
      <c r="AU95">
        <v>10747</v>
      </c>
      <c r="AV95">
        <v>748781</v>
      </c>
      <c r="AW95">
        <v>2568791</v>
      </c>
      <c r="AX95">
        <v>1786881</v>
      </c>
      <c r="AY95">
        <v>5459552</v>
      </c>
      <c r="AZ95">
        <v>4452890</v>
      </c>
      <c r="BA95">
        <v>4724457</v>
      </c>
      <c r="BB95">
        <v>5993692</v>
      </c>
      <c r="BC95">
        <v>3438495</v>
      </c>
      <c r="BD95">
        <v>4234322</v>
      </c>
      <c r="BE95">
        <v>2909008</v>
      </c>
      <c r="BF95">
        <v>2873108</v>
      </c>
      <c r="BG95">
        <v>3248504</v>
      </c>
      <c r="BH95">
        <v>2740251</v>
      </c>
      <c r="BI95">
        <v>3609752</v>
      </c>
      <c r="BJ95">
        <v>4299537</v>
      </c>
      <c r="BK95">
        <v>5384285</v>
      </c>
      <c r="BL95">
        <v>3876230</v>
      </c>
      <c r="BM95">
        <v>5759203</v>
      </c>
      <c r="BN95">
        <v>1522376</v>
      </c>
      <c r="BO95">
        <v>299841</v>
      </c>
      <c r="BP95">
        <v>443658</v>
      </c>
      <c r="BQ95">
        <v>279682</v>
      </c>
      <c r="BR95">
        <v>1085961</v>
      </c>
      <c r="BS95">
        <v>929440</v>
      </c>
      <c r="BT95">
        <v>757576</v>
      </c>
      <c r="BU95">
        <v>4250578</v>
      </c>
      <c r="BV95">
        <v>6382530</v>
      </c>
    </row>
    <row r="96" spans="2:74" x14ac:dyDescent="0.25">
      <c r="B96" t="s">
        <v>16</v>
      </c>
      <c r="C96">
        <v>27733</v>
      </c>
      <c r="D96">
        <v>28343</v>
      </c>
      <c r="E96">
        <v>25857</v>
      </c>
      <c r="F96">
        <v>19902</v>
      </c>
      <c r="G96">
        <v>44988687</v>
      </c>
      <c r="H96">
        <v>46444945</v>
      </c>
      <c r="I96">
        <v>85347596</v>
      </c>
      <c r="J96">
        <v>82960339</v>
      </c>
      <c r="K96">
        <v>86736502</v>
      </c>
      <c r="L96">
        <v>22802069</v>
      </c>
      <c r="M96">
        <v>13565961</v>
      </c>
      <c r="N96">
        <v>17255039</v>
      </c>
      <c r="O96">
        <v>9380332</v>
      </c>
      <c r="P96">
        <v>10571819</v>
      </c>
      <c r="Q96">
        <v>3990048</v>
      </c>
      <c r="R96">
        <v>-836424</v>
      </c>
      <c r="S96">
        <v>2479853</v>
      </c>
      <c r="T96">
        <v>5880833</v>
      </c>
      <c r="U96">
        <v>89954467</v>
      </c>
      <c r="V96">
        <v>93150744</v>
      </c>
      <c r="W96">
        <v>84214770</v>
      </c>
      <c r="X96">
        <v>72175657</v>
      </c>
      <c r="Y96">
        <v>30417024</v>
      </c>
      <c r="Z96">
        <v>0</v>
      </c>
      <c r="AA96">
        <v>26449211</v>
      </c>
      <c r="AB96">
        <v>26721609</v>
      </c>
      <c r="AC96">
        <v>18578999</v>
      </c>
      <c r="AD96">
        <v>0</v>
      </c>
      <c r="AE96">
        <v>8767006</v>
      </c>
      <c r="AF96">
        <v>6558249</v>
      </c>
      <c r="AG96">
        <v>6221082</v>
      </c>
      <c r="AH96">
        <v>5488262</v>
      </c>
      <c r="AI96">
        <v>2813227</v>
      </c>
      <c r="AJ96">
        <v>2248039</v>
      </c>
      <c r="AK96">
        <v>1340681</v>
      </c>
      <c r="AL96">
        <v>595512</v>
      </c>
      <c r="AM96">
        <v>0</v>
      </c>
      <c r="AN96">
        <v>8767006</v>
      </c>
      <c r="AO96">
        <v>6558249</v>
      </c>
      <c r="AP96">
        <v>6221082</v>
      </c>
      <c r="AQ96">
        <v>5488262</v>
      </c>
      <c r="AR96">
        <v>2813227</v>
      </c>
      <c r="AS96">
        <v>1931684</v>
      </c>
      <c r="AT96">
        <v>1044823</v>
      </c>
      <c r="AU96">
        <v>351949</v>
      </c>
      <c r="AV96">
        <v>233538</v>
      </c>
      <c r="AW96">
        <v>1135221</v>
      </c>
      <c r="AX96">
        <v>410996</v>
      </c>
      <c r="AY96">
        <v>0</v>
      </c>
      <c r="AZ96">
        <v>0</v>
      </c>
      <c r="BA96">
        <v>49541352</v>
      </c>
      <c r="BB96">
        <v>16138908</v>
      </c>
      <c r="BC96">
        <v>16205821</v>
      </c>
      <c r="BD96">
        <v>8700077</v>
      </c>
      <c r="BE96">
        <v>13282475</v>
      </c>
      <c r="BF96">
        <v>0</v>
      </c>
      <c r="BG96">
        <v>0</v>
      </c>
      <c r="BH96">
        <v>9295485</v>
      </c>
      <c r="BI96">
        <v>7072236</v>
      </c>
      <c r="BJ96">
        <v>13463800</v>
      </c>
      <c r="BK96">
        <v>12763254</v>
      </c>
      <c r="BL96">
        <v>13842448</v>
      </c>
      <c r="BM96">
        <v>16094655</v>
      </c>
      <c r="BN96">
        <v>19373438</v>
      </c>
      <c r="BO96">
        <v>27145348</v>
      </c>
      <c r="BP96">
        <v>26746059</v>
      </c>
      <c r="BQ96">
        <v>13587078</v>
      </c>
      <c r="BR96">
        <v>8600001</v>
      </c>
      <c r="BS96">
        <v>10314006</v>
      </c>
      <c r="BT96">
        <v>14763242</v>
      </c>
      <c r="BU96">
        <v>14330498</v>
      </c>
      <c r="BV96">
        <v>14653979</v>
      </c>
    </row>
    <row r="97" spans="2:74" x14ac:dyDescent="0.25">
      <c r="B97" t="s">
        <v>155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1958610</v>
      </c>
      <c r="M97">
        <v>1985471</v>
      </c>
      <c r="N97">
        <v>2041272</v>
      </c>
      <c r="O97">
        <v>812982</v>
      </c>
      <c r="P97">
        <v>1004300</v>
      </c>
      <c r="Q97">
        <v>1308369</v>
      </c>
      <c r="R97">
        <v>1692842</v>
      </c>
      <c r="S97">
        <v>2596084</v>
      </c>
      <c r="T97">
        <v>3491711</v>
      </c>
      <c r="U97">
        <v>720593</v>
      </c>
      <c r="V97">
        <v>1101884</v>
      </c>
      <c r="W97">
        <v>1599119</v>
      </c>
      <c r="X97">
        <v>1674370</v>
      </c>
      <c r="Y97">
        <v>1417230</v>
      </c>
      <c r="Z97">
        <v>962143</v>
      </c>
      <c r="AA97">
        <v>2267642</v>
      </c>
      <c r="AB97">
        <v>2074857</v>
      </c>
      <c r="AC97">
        <v>3721137</v>
      </c>
      <c r="AD97">
        <v>252865</v>
      </c>
      <c r="AE97">
        <v>421745</v>
      </c>
      <c r="AF97">
        <v>448048</v>
      </c>
      <c r="AG97">
        <v>575914</v>
      </c>
      <c r="AH97">
        <v>442670</v>
      </c>
      <c r="AI97">
        <v>376596</v>
      </c>
      <c r="AJ97">
        <v>451951</v>
      </c>
      <c r="AK97">
        <v>497363</v>
      </c>
      <c r="AL97">
        <v>482261</v>
      </c>
      <c r="AM97">
        <v>252865</v>
      </c>
      <c r="AN97">
        <v>421745</v>
      </c>
      <c r="AO97">
        <v>424467</v>
      </c>
      <c r="AP97">
        <v>322710</v>
      </c>
      <c r="AQ97">
        <v>228770</v>
      </c>
      <c r="AR97">
        <v>168861</v>
      </c>
      <c r="AS97">
        <v>277256</v>
      </c>
      <c r="AT97">
        <v>322784</v>
      </c>
      <c r="AU97">
        <v>342967</v>
      </c>
      <c r="AV97">
        <v>589045</v>
      </c>
      <c r="AW97">
        <v>751420</v>
      </c>
      <c r="AX97">
        <v>969788</v>
      </c>
      <c r="AY97">
        <v>1546527</v>
      </c>
      <c r="AZ97">
        <v>1277680</v>
      </c>
      <c r="BA97">
        <v>1779722</v>
      </c>
      <c r="BB97">
        <v>1930652</v>
      </c>
      <c r="BC97">
        <v>1475761</v>
      </c>
      <c r="BD97">
        <v>3314960</v>
      </c>
      <c r="BE97">
        <v>2115007</v>
      </c>
      <c r="BF97">
        <v>1590455</v>
      </c>
      <c r="BG97">
        <v>2190130</v>
      </c>
      <c r="BH97">
        <v>1802213</v>
      </c>
      <c r="BI97">
        <v>1732932</v>
      </c>
      <c r="BJ97">
        <v>1482089</v>
      </c>
      <c r="BK97">
        <v>1266814</v>
      </c>
      <c r="BL97">
        <v>1154234</v>
      </c>
      <c r="BM97">
        <v>1933727</v>
      </c>
      <c r="BN97">
        <v>1799291</v>
      </c>
      <c r="BO97">
        <v>3056169</v>
      </c>
      <c r="BP97">
        <v>1724395</v>
      </c>
      <c r="BQ97">
        <v>2476181</v>
      </c>
      <c r="BR97">
        <v>1695185</v>
      </c>
      <c r="BS97">
        <v>1252487</v>
      </c>
      <c r="BT97">
        <v>1511386</v>
      </c>
      <c r="BU97">
        <v>1775937</v>
      </c>
      <c r="BV97">
        <v>1802627</v>
      </c>
    </row>
    <row r="98" spans="2:74" x14ac:dyDescent="0.25">
      <c r="B98" t="s">
        <v>8</v>
      </c>
      <c r="C98">
        <v>656826</v>
      </c>
      <c r="D98">
        <v>671287</v>
      </c>
      <c r="E98">
        <v>612412</v>
      </c>
      <c r="F98">
        <v>471373</v>
      </c>
      <c r="G98">
        <v>505882</v>
      </c>
      <c r="H98">
        <v>526761</v>
      </c>
      <c r="I98">
        <v>537712</v>
      </c>
      <c r="J98">
        <v>538199</v>
      </c>
      <c r="K98">
        <v>540126</v>
      </c>
      <c r="L98">
        <v>19872626</v>
      </c>
      <c r="M98">
        <v>21827264</v>
      </c>
      <c r="N98">
        <v>30902293</v>
      </c>
      <c r="O98">
        <v>33002427</v>
      </c>
      <c r="P98">
        <v>18352290</v>
      </c>
      <c r="Q98">
        <v>35323391</v>
      </c>
      <c r="R98">
        <v>48238703</v>
      </c>
      <c r="S98">
        <v>40440287</v>
      </c>
      <c r="T98">
        <v>61030612</v>
      </c>
      <c r="U98">
        <v>213033383</v>
      </c>
      <c r="V98">
        <v>155777330</v>
      </c>
      <c r="W98">
        <v>36154063</v>
      </c>
      <c r="X98">
        <v>29701765</v>
      </c>
      <c r="Y98">
        <v>30292240</v>
      </c>
      <c r="Z98">
        <v>26691542</v>
      </c>
      <c r="AA98">
        <v>13083120</v>
      </c>
      <c r="AB98">
        <v>27271151</v>
      </c>
      <c r="AC98">
        <v>27368773</v>
      </c>
      <c r="AD98">
        <v>52692016</v>
      </c>
      <c r="AE98">
        <v>48317734</v>
      </c>
      <c r="AF98">
        <v>35636915</v>
      </c>
      <c r="AG98">
        <v>21578430</v>
      </c>
      <c r="AH98">
        <v>29942619</v>
      </c>
      <c r="AI98">
        <v>24249714</v>
      </c>
      <c r="AJ98">
        <v>31632974</v>
      </c>
      <c r="AK98">
        <v>37687099</v>
      </c>
      <c r="AL98">
        <v>30326262</v>
      </c>
      <c r="AM98">
        <v>52619035</v>
      </c>
      <c r="AN98">
        <v>48243147</v>
      </c>
      <c r="AO98">
        <v>35568870</v>
      </c>
      <c r="AP98">
        <v>21526055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28223070</v>
      </c>
      <c r="AW98">
        <v>43096614</v>
      </c>
      <c r="AX98">
        <v>28297502</v>
      </c>
      <c r="AY98">
        <v>25276092</v>
      </c>
      <c r="AZ98">
        <v>19744029</v>
      </c>
      <c r="BA98">
        <v>18074910</v>
      </c>
      <c r="BB98">
        <v>34178142</v>
      </c>
      <c r="BC98">
        <v>16106508</v>
      </c>
      <c r="BD98">
        <v>19275289</v>
      </c>
      <c r="BE98">
        <v>11579107</v>
      </c>
      <c r="BF98">
        <v>12396430</v>
      </c>
      <c r="BG98">
        <v>10149703</v>
      </c>
      <c r="BH98">
        <v>8203993</v>
      </c>
      <c r="BI98">
        <v>6331400</v>
      </c>
      <c r="BJ98">
        <v>8997070</v>
      </c>
      <c r="BK98">
        <v>2330083</v>
      </c>
      <c r="BL98">
        <v>1138590</v>
      </c>
      <c r="BM98">
        <v>1235088</v>
      </c>
      <c r="BN98">
        <v>19776292</v>
      </c>
      <c r="BO98">
        <v>20750222</v>
      </c>
      <c r="BP98">
        <v>15917260</v>
      </c>
      <c r="BQ98">
        <v>10364979</v>
      </c>
      <c r="BR98">
        <v>13848813</v>
      </c>
      <c r="BS98">
        <v>11259799</v>
      </c>
      <c r="BT98">
        <v>6738123</v>
      </c>
      <c r="BU98">
        <v>7874452</v>
      </c>
      <c r="BV98">
        <v>11186605</v>
      </c>
    </row>
    <row r="99" spans="2:74" x14ac:dyDescent="0.25">
      <c r="B99" t="s">
        <v>156</v>
      </c>
      <c r="C99">
        <v>1461</v>
      </c>
      <c r="D99">
        <v>1507</v>
      </c>
      <c r="E99">
        <v>1341</v>
      </c>
      <c r="F99">
        <v>1116</v>
      </c>
      <c r="G99">
        <v>1156</v>
      </c>
      <c r="H99">
        <v>1161</v>
      </c>
      <c r="I99">
        <v>1198</v>
      </c>
      <c r="J99">
        <v>1165</v>
      </c>
      <c r="K99">
        <v>1218</v>
      </c>
      <c r="L99">
        <v>332264247</v>
      </c>
      <c r="M99">
        <v>80000141</v>
      </c>
      <c r="N99">
        <v>346911850</v>
      </c>
      <c r="O99">
        <v>543966102</v>
      </c>
      <c r="P99">
        <v>774036827</v>
      </c>
      <c r="Q99">
        <v>1103816876</v>
      </c>
      <c r="R99">
        <v>1568236159</v>
      </c>
      <c r="S99">
        <v>1979112459</v>
      </c>
      <c r="T99">
        <v>2612402642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7355412</v>
      </c>
      <c r="AE99">
        <v>0</v>
      </c>
      <c r="AF99">
        <v>17027821</v>
      </c>
      <c r="AG99">
        <v>35016255</v>
      </c>
      <c r="AH99">
        <v>152173006</v>
      </c>
      <c r="AI99">
        <v>9370461</v>
      </c>
      <c r="AJ99">
        <v>6457720</v>
      </c>
      <c r="AK99">
        <v>8238609</v>
      </c>
      <c r="AL99">
        <v>9857002</v>
      </c>
      <c r="AM99">
        <v>7355412</v>
      </c>
      <c r="AN99">
        <v>0</v>
      </c>
      <c r="AO99">
        <v>17027821</v>
      </c>
      <c r="AP99">
        <v>35016255</v>
      </c>
      <c r="AQ99">
        <v>140638585</v>
      </c>
      <c r="AR99">
        <v>0</v>
      </c>
      <c r="AS99">
        <v>0</v>
      </c>
      <c r="AT99">
        <v>0</v>
      </c>
      <c r="AU99">
        <v>0</v>
      </c>
      <c r="AV99">
        <v>4534496303</v>
      </c>
      <c r="AW99">
        <v>4759238154</v>
      </c>
      <c r="AX99">
        <v>4146752558</v>
      </c>
      <c r="AY99">
        <v>3189292497</v>
      </c>
      <c r="AZ99">
        <v>2931380268</v>
      </c>
      <c r="BA99">
        <v>2684879669</v>
      </c>
      <c r="BB99">
        <v>2487467262</v>
      </c>
      <c r="BC99">
        <v>2188457935</v>
      </c>
      <c r="BD99">
        <v>1829155823</v>
      </c>
      <c r="BE99">
        <v>210715912</v>
      </c>
      <c r="BF99">
        <v>211034024</v>
      </c>
      <c r="BG99">
        <v>195009255</v>
      </c>
      <c r="BH99">
        <v>191442206</v>
      </c>
      <c r="BI99">
        <v>178657571</v>
      </c>
      <c r="BJ99">
        <v>204930383</v>
      </c>
      <c r="BK99">
        <v>205386414</v>
      </c>
      <c r="BL99">
        <v>200797031</v>
      </c>
      <c r="BM99">
        <v>224492182</v>
      </c>
      <c r="BN99">
        <v>300505691</v>
      </c>
      <c r="BO99">
        <v>402508906</v>
      </c>
      <c r="BP99">
        <v>330341340</v>
      </c>
      <c r="BQ99">
        <v>388194098</v>
      </c>
      <c r="BR99">
        <v>365937648</v>
      </c>
      <c r="BS99">
        <v>392091243</v>
      </c>
      <c r="BT99">
        <v>405824984</v>
      </c>
      <c r="BU99">
        <v>403271369</v>
      </c>
      <c r="BV99">
        <v>502814263</v>
      </c>
    </row>
    <row r="100" spans="2:74" x14ac:dyDescent="0.25">
      <c r="B100" t="s">
        <v>157</v>
      </c>
      <c r="C100">
        <v>145961</v>
      </c>
      <c r="D100">
        <v>149175</v>
      </c>
      <c r="E100">
        <v>136091</v>
      </c>
      <c r="F100">
        <v>104750</v>
      </c>
      <c r="G100">
        <v>112418</v>
      </c>
      <c r="H100">
        <v>117058</v>
      </c>
      <c r="I100">
        <v>119491</v>
      </c>
      <c r="J100">
        <v>119600</v>
      </c>
      <c r="K100">
        <v>119411</v>
      </c>
      <c r="L100">
        <v>4695574</v>
      </c>
      <c r="M100">
        <v>3979985</v>
      </c>
      <c r="N100">
        <v>2067230</v>
      </c>
      <c r="O100">
        <v>2521324</v>
      </c>
      <c r="P100">
        <v>5649020</v>
      </c>
      <c r="Q100">
        <v>7463612</v>
      </c>
      <c r="R100">
        <v>7263886</v>
      </c>
      <c r="S100">
        <v>6575598</v>
      </c>
      <c r="T100">
        <v>6851816</v>
      </c>
      <c r="U100">
        <v>488970</v>
      </c>
      <c r="V100">
        <v>211828</v>
      </c>
      <c r="W100">
        <v>19053</v>
      </c>
      <c r="X100">
        <v>9427</v>
      </c>
      <c r="Y100">
        <v>14614</v>
      </c>
      <c r="Z100">
        <v>2341</v>
      </c>
      <c r="AA100">
        <v>57356</v>
      </c>
      <c r="AB100">
        <v>269100</v>
      </c>
      <c r="AC100">
        <v>223299</v>
      </c>
      <c r="AD100">
        <v>156179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156179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26337250</v>
      </c>
      <c r="AW100">
        <v>31340144</v>
      </c>
      <c r="AX100">
        <v>66252055</v>
      </c>
      <c r="AY100">
        <v>13793435</v>
      </c>
      <c r="AZ100">
        <v>16505257</v>
      </c>
      <c r="BA100">
        <v>15751311</v>
      </c>
      <c r="BB100">
        <v>13932704</v>
      </c>
      <c r="BC100">
        <v>17779709</v>
      </c>
      <c r="BD100">
        <v>17373138</v>
      </c>
      <c r="BE100">
        <v>2881275</v>
      </c>
      <c r="BF100">
        <v>5586598</v>
      </c>
      <c r="BG100">
        <v>7954547</v>
      </c>
      <c r="BH100">
        <v>4742017</v>
      </c>
      <c r="BI100">
        <v>3804236</v>
      </c>
      <c r="BJ100">
        <v>5252388</v>
      </c>
      <c r="BK100">
        <v>5005497</v>
      </c>
      <c r="BL100">
        <v>5383188</v>
      </c>
      <c r="BM100">
        <v>3883253</v>
      </c>
      <c r="BN100">
        <v>2195257</v>
      </c>
      <c r="BO100">
        <v>5680578</v>
      </c>
      <c r="BP100">
        <v>5381057</v>
      </c>
      <c r="BQ100">
        <v>2504564</v>
      </c>
      <c r="BR100">
        <v>396837</v>
      </c>
      <c r="BS100">
        <v>213045</v>
      </c>
      <c r="BT100">
        <v>94398</v>
      </c>
      <c r="BU100">
        <v>411423</v>
      </c>
      <c r="BV100">
        <v>347487</v>
      </c>
    </row>
    <row r="101" spans="2:74" x14ac:dyDescent="0.25">
      <c r="B101" t="s">
        <v>14</v>
      </c>
      <c r="C101">
        <v>36490316</v>
      </c>
      <c r="D101">
        <v>37293713</v>
      </c>
      <c r="E101">
        <v>34022870</v>
      </c>
      <c r="F101">
        <v>26187414</v>
      </c>
      <c r="G101">
        <v>28104579</v>
      </c>
      <c r="H101">
        <v>29264475</v>
      </c>
      <c r="I101">
        <v>29872865</v>
      </c>
      <c r="J101">
        <v>29899955</v>
      </c>
      <c r="K101">
        <v>29852804</v>
      </c>
      <c r="L101">
        <v>30177491</v>
      </c>
      <c r="M101">
        <v>33891034</v>
      </c>
      <c r="N101">
        <v>31528314</v>
      </c>
      <c r="O101">
        <v>16748423</v>
      </c>
      <c r="P101">
        <v>17212369</v>
      </c>
      <c r="Q101">
        <v>18156851</v>
      </c>
      <c r="R101">
        <v>19239320</v>
      </c>
      <c r="S101">
        <v>19534238</v>
      </c>
      <c r="T101">
        <v>-6521047</v>
      </c>
      <c r="U101">
        <v>19005616</v>
      </c>
      <c r="V101">
        <v>27036450</v>
      </c>
      <c r="W101">
        <v>25567507</v>
      </c>
      <c r="X101">
        <v>31987403</v>
      </c>
      <c r="Y101">
        <v>27632423</v>
      </c>
      <c r="Z101">
        <v>44091028</v>
      </c>
      <c r="AA101">
        <v>38774979</v>
      </c>
      <c r="AB101">
        <v>45286471</v>
      </c>
      <c r="AC101">
        <v>48298255</v>
      </c>
      <c r="AD101">
        <v>15921455</v>
      </c>
      <c r="AE101">
        <v>17201352</v>
      </c>
      <c r="AF101">
        <v>16680733</v>
      </c>
      <c r="AG101">
        <v>13853142</v>
      </c>
      <c r="AH101">
        <v>15721702</v>
      </c>
      <c r="AI101">
        <v>10014303</v>
      </c>
      <c r="AJ101">
        <v>15457415</v>
      </c>
      <c r="AK101">
        <v>8373183</v>
      </c>
      <c r="AL101">
        <v>27763108</v>
      </c>
      <c r="AM101">
        <v>7930075</v>
      </c>
      <c r="AN101">
        <v>9029554</v>
      </c>
      <c r="AO101">
        <v>9225642</v>
      </c>
      <c r="AP101">
        <v>8114956</v>
      </c>
      <c r="AQ101">
        <v>9562302</v>
      </c>
      <c r="AR101">
        <v>9992062</v>
      </c>
      <c r="AS101">
        <v>8910478</v>
      </c>
      <c r="AT101">
        <v>8373183</v>
      </c>
      <c r="AU101">
        <v>1380394</v>
      </c>
      <c r="AV101">
        <v>19698932</v>
      </c>
      <c r="AW101">
        <v>12837988</v>
      </c>
      <c r="AX101">
        <v>5898205</v>
      </c>
      <c r="AY101">
        <v>946937</v>
      </c>
      <c r="AZ101">
        <v>2583373</v>
      </c>
      <c r="BA101">
        <v>6149051</v>
      </c>
      <c r="BB101">
        <v>1920228</v>
      </c>
      <c r="BC101">
        <v>7863688</v>
      </c>
      <c r="BD101">
        <v>6079225</v>
      </c>
      <c r="BE101">
        <v>0</v>
      </c>
      <c r="BF101">
        <v>0</v>
      </c>
      <c r="BG101">
        <v>0</v>
      </c>
      <c r="BH101">
        <v>0</v>
      </c>
      <c r="BI101">
        <v>17925101</v>
      </c>
      <c r="BJ101">
        <v>0</v>
      </c>
      <c r="BK101">
        <v>0</v>
      </c>
      <c r="BL101">
        <v>8754707</v>
      </c>
      <c r="BM101">
        <v>0</v>
      </c>
      <c r="BN101">
        <v>27471369</v>
      </c>
      <c r="BO101">
        <v>28213440</v>
      </c>
      <c r="BP101">
        <v>24654333</v>
      </c>
      <c r="BQ101">
        <v>15534374</v>
      </c>
      <c r="BR101">
        <v>1414222</v>
      </c>
      <c r="BS101">
        <v>11466992</v>
      </c>
      <c r="BT101">
        <v>17360914</v>
      </c>
      <c r="BU101">
        <v>3109595</v>
      </c>
      <c r="BV101">
        <v>11868281</v>
      </c>
    </row>
    <row r="102" spans="2:74" x14ac:dyDescent="0.25">
      <c r="B102" t="s">
        <v>158</v>
      </c>
      <c r="C102">
        <v>109471</v>
      </c>
      <c r="D102">
        <v>111881</v>
      </c>
      <c r="E102">
        <v>102069</v>
      </c>
      <c r="F102">
        <v>78562</v>
      </c>
      <c r="G102">
        <v>84314</v>
      </c>
      <c r="H102">
        <v>87793</v>
      </c>
      <c r="I102">
        <v>89619</v>
      </c>
      <c r="J102">
        <v>89700</v>
      </c>
      <c r="K102">
        <v>89558</v>
      </c>
      <c r="L102">
        <v>3672385</v>
      </c>
      <c r="M102">
        <v>3695061</v>
      </c>
      <c r="N102">
        <v>3517965</v>
      </c>
      <c r="O102">
        <v>2311825</v>
      </c>
      <c r="P102">
        <v>2621595</v>
      </c>
      <c r="Q102">
        <v>2855042</v>
      </c>
      <c r="R102">
        <v>2846287</v>
      </c>
      <c r="S102">
        <v>2950528</v>
      </c>
      <c r="T102">
        <v>3077227</v>
      </c>
      <c r="U102">
        <v>742943</v>
      </c>
      <c r="V102">
        <v>717531</v>
      </c>
      <c r="W102">
        <v>809744</v>
      </c>
      <c r="X102">
        <v>574028</v>
      </c>
      <c r="Y102">
        <v>590196</v>
      </c>
      <c r="Z102">
        <v>190804</v>
      </c>
      <c r="AA102">
        <v>138610</v>
      </c>
      <c r="AB102">
        <v>78936</v>
      </c>
      <c r="AC102">
        <v>31047</v>
      </c>
      <c r="AD102">
        <v>83198</v>
      </c>
      <c r="AE102">
        <v>82046</v>
      </c>
      <c r="AF102">
        <v>89820</v>
      </c>
      <c r="AG102">
        <v>24092</v>
      </c>
      <c r="AH102">
        <v>34850</v>
      </c>
      <c r="AI102">
        <v>60870</v>
      </c>
      <c r="AJ102">
        <v>63330</v>
      </c>
      <c r="AK102">
        <v>27508</v>
      </c>
      <c r="AL102">
        <v>47764</v>
      </c>
      <c r="AM102">
        <v>83198</v>
      </c>
      <c r="AN102">
        <v>82046</v>
      </c>
      <c r="AO102">
        <v>89820</v>
      </c>
      <c r="AP102">
        <v>24092</v>
      </c>
      <c r="AQ102">
        <v>34850</v>
      </c>
      <c r="AR102">
        <v>60870</v>
      </c>
      <c r="AS102">
        <v>63330</v>
      </c>
      <c r="AT102">
        <v>27508</v>
      </c>
      <c r="AU102">
        <v>47764</v>
      </c>
      <c r="AV102">
        <v>1716504</v>
      </c>
      <c r="AW102">
        <v>994996</v>
      </c>
      <c r="AX102">
        <v>2026402</v>
      </c>
      <c r="AY102">
        <v>561458</v>
      </c>
      <c r="AZ102">
        <v>673386</v>
      </c>
      <c r="BA102">
        <v>198998</v>
      </c>
      <c r="BB102">
        <v>168483</v>
      </c>
      <c r="BC102">
        <v>6489486</v>
      </c>
      <c r="BD102">
        <v>6749122</v>
      </c>
      <c r="BE102">
        <v>8106689</v>
      </c>
      <c r="BF102">
        <v>6296670</v>
      </c>
      <c r="BG102">
        <v>7471422</v>
      </c>
      <c r="BH102">
        <v>8134858</v>
      </c>
      <c r="BI102">
        <v>8257125</v>
      </c>
      <c r="BJ102">
        <v>14489427</v>
      </c>
      <c r="BK102">
        <v>8615334</v>
      </c>
      <c r="BL102">
        <v>2248477</v>
      </c>
      <c r="BM102">
        <v>2118355</v>
      </c>
      <c r="BN102">
        <v>1499022</v>
      </c>
      <c r="BO102">
        <v>1203841</v>
      </c>
      <c r="BP102">
        <v>609690</v>
      </c>
      <c r="BQ102">
        <v>165504</v>
      </c>
      <c r="BR102">
        <v>294536</v>
      </c>
      <c r="BS102">
        <v>436626</v>
      </c>
      <c r="BT102">
        <v>475576</v>
      </c>
      <c r="BU102">
        <v>432951</v>
      </c>
      <c r="BV102">
        <v>499139</v>
      </c>
    </row>
    <row r="103" spans="2:74" x14ac:dyDescent="0.25">
      <c r="B103" t="s">
        <v>159</v>
      </c>
      <c r="C103">
        <v>291834</v>
      </c>
      <c r="D103">
        <v>1461</v>
      </c>
      <c r="E103">
        <v>1482</v>
      </c>
      <c r="F103">
        <v>1269</v>
      </c>
      <c r="G103">
        <v>1172</v>
      </c>
      <c r="H103">
        <v>1196</v>
      </c>
      <c r="I103">
        <v>1141</v>
      </c>
      <c r="J103">
        <v>1277</v>
      </c>
      <c r="K103">
        <v>1154</v>
      </c>
      <c r="L103">
        <v>2712165</v>
      </c>
      <c r="M103">
        <v>2997177</v>
      </c>
      <c r="N103">
        <v>5206061</v>
      </c>
      <c r="O103">
        <v>4655970</v>
      </c>
      <c r="P103">
        <v>5934845</v>
      </c>
      <c r="Q103">
        <v>8465903</v>
      </c>
      <c r="R103">
        <v>7787304</v>
      </c>
      <c r="S103">
        <v>9291057</v>
      </c>
      <c r="T103">
        <v>9296231</v>
      </c>
      <c r="U103">
        <v>5377869</v>
      </c>
      <c r="V103">
        <v>4926125</v>
      </c>
      <c r="W103">
        <v>4679972</v>
      </c>
      <c r="X103">
        <v>3804702</v>
      </c>
      <c r="Y103">
        <v>0</v>
      </c>
      <c r="Z103">
        <v>3824661</v>
      </c>
      <c r="AA103">
        <v>3650584</v>
      </c>
      <c r="AB103">
        <v>4084949</v>
      </c>
      <c r="AC103">
        <v>3690116</v>
      </c>
      <c r="AD103">
        <v>12492221</v>
      </c>
      <c r="AE103">
        <v>619602</v>
      </c>
      <c r="AF103">
        <v>668356</v>
      </c>
      <c r="AG103">
        <v>558209</v>
      </c>
      <c r="AH103">
        <v>4013197</v>
      </c>
      <c r="AI103">
        <v>408888</v>
      </c>
      <c r="AJ103">
        <v>394843</v>
      </c>
      <c r="AK103">
        <v>394576</v>
      </c>
      <c r="AL103">
        <v>291841</v>
      </c>
      <c r="AM103">
        <v>287478</v>
      </c>
      <c r="AN103">
        <v>327337</v>
      </c>
      <c r="AO103">
        <v>371967</v>
      </c>
      <c r="AP103">
        <v>304478</v>
      </c>
      <c r="AQ103">
        <v>264812</v>
      </c>
      <c r="AR103">
        <v>408888</v>
      </c>
      <c r="AS103">
        <v>394843</v>
      </c>
      <c r="AT103">
        <v>394576</v>
      </c>
      <c r="AU103">
        <v>291841</v>
      </c>
      <c r="AV103">
        <v>2972057</v>
      </c>
      <c r="AW103">
        <v>1996169</v>
      </c>
      <c r="AX103">
        <v>540909</v>
      </c>
      <c r="AY103">
        <v>2797388</v>
      </c>
      <c r="AZ103">
        <v>0</v>
      </c>
      <c r="BA103">
        <v>257050</v>
      </c>
      <c r="BB103">
        <v>112975</v>
      </c>
      <c r="BC103">
        <v>680612</v>
      </c>
      <c r="BD103">
        <v>93435</v>
      </c>
      <c r="BE103">
        <v>30320205</v>
      </c>
      <c r="BF103">
        <v>37307618</v>
      </c>
      <c r="BG103">
        <v>40169511</v>
      </c>
      <c r="BH103">
        <v>36264555</v>
      </c>
      <c r="BI103">
        <v>20532337</v>
      </c>
      <c r="BJ103">
        <v>38649519</v>
      </c>
      <c r="BK103">
        <v>25268797</v>
      </c>
      <c r="BL103">
        <v>22116699</v>
      </c>
      <c r="BM103">
        <v>41786321</v>
      </c>
      <c r="BN103">
        <v>10998207</v>
      </c>
      <c r="BO103">
        <v>4950968</v>
      </c>
      <c r="BP103">
        <v>4463608</v>
      </c>
      <c r="BQ103">
        <v>3888433</v>
      </c>
      <c r="BR103">
        <v>2027104</v>
      </c>
      <c r="BS103">
        <v>1667834</v>
      </c>
      <c r="BT103">
        <v>1615888</v>
      </c>
      <c r="BU103">
        <v>1307592</v>
      </c>
      <c r="BV103">
        <v>1634540</v>
      </c>
    </row>
    <row r="104" spans="2:74" x14ac:dyDescent="0.25">
      <c r="B104" t="s">
        <v>237</v>
      </c>
      <c r="C104">
        <v>5838451</v>
      </c>
      <c r="D104">
        <v>5966994</v>
      </c>
      <c r="E104">
        <v>5443659</v>
      </c>
      <c r="F104">
        <v>4189986</v>
      </c>
      <c r="G104">
        <v>4496733</v>
      </c>
      <c r="H104">
        <v>4682316</v>
      </c>
      <c r="I104">
        <v>41822</v>
      </c>
      <c r="J104">
        <v>41860</v>
      </c>
      <c r="K104">
        <v>41794</v>
      </c>
      <c r="L104">
        <v>6432513</v>
      </c>
      <c r="M104">
        <v>-14419241</v>
      </c>
      <c r="N104">
        <v>20175562</v>
      </c>
      <c r="O104">
        <v>-9024183</v>
      </c>
      <c r="P104">
        <v>-21371846</v>
      </c>
      <c r="Q104">
        <v>-37867059</v>
      </c>
      <c r="R104">
        <v>445719876</v>
      </c>
      <c r="S104">
        <v>414158624</v>
      </c>
      <c r="T104">
        <v>372853164</v>
      </c>
      <c r="U104">
        <v>1420314022</v>
      </c>
      <c r="V104">
        <v>1451584670</v>
      </c>
      <c r="W104">
        <v>1324273547</v>
      </c>
      <c r="X104">
        <v>1019293780</v>
      </c>
      <c r="Y104">
        <v>1093915670</v>
      </c>
      <c r="Z104">
        <v>1140044428</v>
      </c>
      <c r="AA104">
        <v>199551</v>
      </c>
      <c r="AB104">
        <v>119600</v>
      </c>
      <c r="AC104">
        <v>39406</v>
      </c>
      <c r="AD104">
        <v>32663211</v>
      </c>
      <c r="AE104">
        <v>140275079</v>
      </c>
      <c r="AF104">
        <v>124836716</v>
      </c>
      <c r="AG104">
        <v>111209569</v>
      </c>
      <c r="AH104">
        <v>125604986</v>
      </c>
      <c r="AI104">
        <v>141650592</v>
      </c>
      <c r="AJ104">
        <v>41532842</v>
      </c>
      <c r="AK104">
        <v>29233784</v>
      </c>
      <c r="AL104">
        <v>23555057</v>
      </c>
      <c r="AM104">
        <v>32663211</v>
      </c>
      <c r="AN104">
        <v>140275079</v>
      </c>
      <c r="AO104">
        <v>124836716</v>
      </c>
      <c r="AP104">
        <v>111209569</v>
      </c>
      <c r="AQ104">
        <v>36449391</v>
      </c>
      <c r="AR104">
        <v>0</v>
      </c>
      <c r="AS104">
        <v>10146020</v>
      </c>
      <c r="AT104">
        <v>657799</v>
      </c>
      <c r="AU104">
        <v>0</v>
      </c>
      <c r="AV104">
        <v>72691628</v>
      </c>
      <c r="AW104">
        <v>23841125</v>
      </c>
      <c r="AX104">
        <v>59662506</v>
      </c>
      <c r="AY104">
        <v>82017935</v>
      </c>
      <c r="AZ104">
        <v>166611816</v>
      </c>
      <c r="BA104">
        <v>207448836</v>
      </c>
      <c r="BB104">
        <v>33415787</v>
      </c>
      <c r="BC104">
        <v>146697549</v>
      </c>
      <c r="BD104">
        <v>201336863</v>
      </c>
      <c r="BE104">
        <v>26696315</v>
      </c>
      <c r="BF104">
        <v>34137173</v>
      </c>
      <c r="BG104">
        <v>36697068</v>
      </c>
      <c r="BH104">
        <v>40633440</v>
      </c>
      <c r="BI104">
        <v>35175692</v>
      </c>
      <c r="BJ104">
        <v>48593075</v>
      </c>
      <c r="BK104">
        <v>8523326</v>
      </c>
      <c r="BL104">
        <v>19729186</v>
      </c>
      <c r="BM104">
        <v>24341976</v>
      </c>
      <c r="BN104">
        <v>158481820</v>
      </c>
      <c r="BO104">
        <v>98307718</v>
      </c>
      <c r="BP104">
        <v>88869099</v>
      </c>
      <c r="BQ104">
        <v>67830641</v>
      </c>
      <c r="BR104">
        <v>57829107</v>
      </c>
      <c r="BS104">
        <v>64064617</v>
      </c>
      <c r="BT104">
        <v>39701038</v>
      </c>
      <c r="BU104">
        <v>33324097</v>
      </c>
      <c r="BV104">
        <v>34636417</v>
      </c>
    </row>
    <row r="105" spans="2:74" x14ac:dyDescent="0.25">
      <c r="B105" t="s">
        <v>25</v>
      </c>
      <c r="C105">
        <v>293482</v>
      </c>
      <c r="D105">
        <v>296509</v>
      </c>
      <c r="E105">
        <v>279981</v>
      </c>
      <c r="F105">
        <v>240999</v>
      </c>
      <c r="G105">
        <v>219304</v>
      </c>
      <c r="H105">
        <v>238929</v>
      </c>
      <c r="I105">
        <v>232643</v>
      </c>
      <c r="J105">
        <v>247297</v>
      </c>
      <c r="K105">
        <v>240056</v>
      </c>
      <c r="L105">
        <v>29336493</v>
      </c>
      <c r="M105">
        <v>23782971</v>
      </c>
      <c r="N105">
        <v>20493232</v>
      </c>
      <c r="O105">
        <v>16392768</v>
      </c>
      <c r="P105">
        <v>13313929</v>
      </c>
      <c r="Q105">
        <v>16550617</v>
      </c>
      <c r="R105">
        <v>16747949</v>
      </c>
      <c r="S105">
        <v>17974790</v>
      </c>
      <c r="T105">
        <v>17066774</v>
      </c>
      <c r="U105">
        <v>5108060</v>
      </c>
      <c r="V105">
        <v>3101482</v>
      </c>
      <c r="W105">
        <v>16216518</v>
      </c>
      <c r="X105">
        <v>12909124</v>
      </c>
      <c r="Y105">
        <v>9617564</v>
      </c>
      <c r="Z105">
        <v>160082</v>
      </c>
      <c r="AA105">
        <v>323373</v>
      </c>
      <c r="AB105">
        <v>296757</v>
      </c>
      <c r="AC105">
        <v>322875</v>
      </c>
      <c r="AD105">
        <v>412343</v>
      </c>
      <c r="AE105">
        <v>15904732</v>
      </c>
      <c r="AF105">
        <v>397573</v>
      </c>
      <c r="AG105">
        <v>319324</v>
      </c>
      <c r="AH105">
        <v>279612</v>
      </c>
      <c r="AI105">
        <v>297467</v>
      </c>
      <c r="AJ105">
        <v>223337</v>
      </c>
      <c r="AK105">
        <v>181763</v>
      </c>
      <c r="AL105">
        <v>162038</v>
      </c>
      <c r="AM105">
        <v>412343</v>
      </c>
      <c r="AN105">
        <v>446246</v>
      </c>
      <c r="AO105">
        <v>397573</v>
      </c>
      <c r="AP105">
        <v>319324</v>
      </c>
      <c r="AQ105">
        <v>279612</v>
      </c>
      <c r="AR105">
        <v>297467</v>
      </c>
      <c r="AS105">
        <v>223337</v>
      </c>
      <c r="AT105">
        <v>181763</v>
      </c>
      <c r="AU105">
        <v>162038</v>
      </c>
      <c r="AV105">
        <v>18487919</v>
      </c>
      <c r="AW105">
        <v>9633571</v>
      </c>
      <c r="AX105">
        <v>9986934</v>
      </c>
      <c r="AY105">
        <v>11049815</v>
      </c>
      <c r="AZ105">
        <v>4702968</v>
      </c>
      <c r="BA105">
        <v>16708310</v>
      </c>
      <c r="BB105">
        <v>9479027</v>
      </c>
      <c r="BC105">
        <v>10327127</v>
      </c>
      <c r="BD105">
        <v>7692591</v>
      </c>
      <c r="BE105">
        <v>5483717</v>
      </c>
      <c r="BF105">
        <v>4299378</v>
      </c>
      <c r="BG105">
        <v>3750350</v>
      </c>
      <c r="BH105">
        <v>3353504</v>
      </c>
      <c r="BI105">
        <v>3094375</v>
      </c>
      <c r="BJ105">
        <v>2527870</v>
      </c>
      <c r="BK105">
        <v>2085642</v>
      </c>
      <c r="BL105">
        <v>2393836</v>
      </c>
      <c r="BM105">
        <v>2279331</v>
      </c>
      <c r="BN105">
        <v>4141036</v>
      </c>
      <c r="BO105">
        <v>4331994</v>
      </c>
      <c r="BP105">
        <v>2052263</v>
      </c>
      <c r="BQ105">
        <v>1430330</v>
      </c>
      <c r="BR105">
        <v>3395918</v>
      </c>
      <c r="BS105">
        <v>4465584</v>
      </c>
      <c r="BT105">
        <v>2238023</v>
      </c>
      <c r="BU105">
        <v>2605275</v>
      </c>
      <c r="BV105">
        <v>2276930</v>
      </c>
    </row>
    <row r="106" spans="2:74" x14ac:dyDescent="0.25">
      <c r="B106" t="s">
        <v>160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5045860</v>
      </c>
      <c r="M106">
        <v>5053003</v>
      </c>
      <c r="N106">
        <v>5354809</v>
      </c>
      <c r="O106">
        <v>4948926</v>
      </c>
      <c r="P106">
        <v>4951362</v>
      </c>
      <c r="Q106">
        <v>5538111</v>
      </c>
      <c r="R106">
        <v>5689691</v>
      </c>
      <c r="S106">
        <v>6270944</v>
      </c>
      <c r="T106">
        <v>5512677</v>
      </c>
      <c r="U106">
        <v>599214</v>
      </c>
      <c r="V106">
        <v>330516</v>
      </c>
      <c r="W106">
        <v>282066</v>
      </c>
      <c r="X106">
        <v>189517</v>
      </c>
      <c r="Y106">
        <v>119508</v>
      </c>
      <c r="Z106">
        <v>64895</v>
      </c>
      <c r="AA106">
        <v>0</v>
      </c>
      <c r="AB106">
        <v>0</v>
      </c>
      <c r="AC106">
        <v>0</v>
      </c>
      <c r="AD106">
        <v>35597</v>
      </c>
      <c r="AE106">
        <v>62062</v>
      </c>
      <c r="AF106">
        <v>63836</v>
      </c>
      <c r="AG106">
        <v>37903</v>
      </c>
      <c r="AH106">
        <v>35149</v>
      </c>
      <c r="AI106">
        <v>36733</v>
      </c>
      <c r="AJ106">
        <v>33228</v>
      </c>
      <c r="AK106">
        <v>13632</v>
      </c>
      <c r="AL106">
        <v>12916</v>
      </c>
      <c r="AM106">
        <v>35597</v>
      </c>
      <c r="AN106">
        <v>62062</v>
      </c>
      <c r="AO106">
        <v>63836</v>
      </c>
      <c r="AP106">
        <v>37903</v>
      </c>
      <c r="AQ106">
        <v>35149</v>
      </c>
      <c r="AR106">
        <v>36733</v>
      </c>
      <c r="AS106">
        <v>33228</v>
      </c>
      <c r="AT106">
        <v>13632</v>
      </c>
      <c r="AU106">
        <v>12916</v>
      </c>
      <c r="AV106">
        <v>13218313</v>
      </c>
      <c r="AW106">
        <v>9013425</v>
      </c>
      <c r="AX106">
        <v>11768109</v>
      </c>
      <c r="AY106">
        <v>13177762</v>
      </c>
      <c r="AZ106">
        <v>10506120</v>
      </c>
      <c r="BA106">
        <v>8667761</v>
      </c>
      <c r="BB106">
        <v>6734148</v>
      </c>
      <c r="BC106">
        <v>11507058</v>
      </c>
      <c r="BD106">
        <v>10674280</v>
      </c>
      <c r="BE106">
        <v>11413254</v>
      </c>
      <c r="BF106">
        <v>20522321</v>
      </c>
      <c r="BG106">
        <v>12373809</v>
      </c>
      <c r="BH106">
        <v>9105669</v>
      </c>
      <c r="BI106">
        <v>13471548</v>
      </c>
      <c r="BJ106">
        <v>20384361</v>
      </c>
      <c r="BK106">
        <v>21038675</v>
      </c>
      <c r="BL106">
        <v>23813476</v>
      </c>
      <c r="BM106">
        <v>20029979</v>
      </c>
      <c r="BN106">
        <v>1035276</v>
      </c>
      <c r="BO106">
        <v>838559</v>
      </c>
      <c r="BP106">
        <v>1649346</v>
      </c>
      <c r="BQ106">
        <v>986753</v>
      </c>
      <c r="BR106">
        <v>724075</v>
      </c>
      <c r="BS106">
        <v>475080</v>
      </c>
      <c r="BT106">
        <v>680060</v>
      </c>
      <c r="BU106">
        <v>620898</v>
      </c>
      <c r="BV106">
        <v>1118974</v>
      </c>
    </row>
    <row r="107" spans="2:74" x14ac:dyDescent="0.25">
      <c r="B107" t="s">
        <v>161</v>
      </c>
      <c r="C107">
        <v>9925366</v>
      </c>
      <c r="D107">
        <v>10143890</v>
      </c>
      <c r="E107">
        <v>9254221</v>
      </c>
      <c r="F107">
        <v>7122977</v>
      </c>
      <c r="G107">
        <v>7644446</v>
      </c>
      <c r="H107">
        <v>7959937</v>
      </c>
      <c r="I107">
        <v>1194915</v>
      </c>
      <c r="J107">
        <v>1195998</v>
      </c>
      <c r="K107">
        <v>1194112</v>
      </c>
      <c r="L107">
        <v>89328293</v>
      </c>
      <c r="M107">
        <v>82046168</v>
      </c>
      <c r="N107">
        <v>99482873</v>
      </c>
      <c r="O107">
        <v>42214112</v>
      </c>
      <c r="P107">
        <v>39458830</v>
      </c>
      <c r="Q107">
        <v>33361501</v>
      </c>
      <c r="R107">
        <v>22105920</v>
      </c>
      <c r="S107">
        <v>28823556</v>
      </c>
      <c r="T107">
        <v>66153814</v>
      </c>
      <c r="U107">
        <v>122899384</v>
      </c>
      <c r="V107">
        <v>153202572</v>
      </c>
      <c r="W107">
        <v>198149197</v>
      </c>
      <c r="X107">
        <v>119728859</v>
      </c>
      <c r="Y107">
        <v>133328125</v>
      </c>
      <c r="Z107">
        <v>99382156</v>
      </c>
      <c r="AA107">
        <v>105152485</v>
      </c>
      <c r="AB107">
        <v>116968623</v>
      </c>
      <c r="AC107">
        <v>105559515</v>
      </c>
      <c r="AD107">
        <v>4086915</v>
      </c>
      <c r="AE107">
        <v>3729371</v>
      </c>
      <c r="AF107">
        <v>2313555</v>
      </c>
      <c r="AG107">
        <v>2409242</v>
      </c>
      <c r="AH107">
        <v>2135948</v>
      </c>
      <c r="AI107">
        <v>2341158</v>
      </c>
      <c r="AJ107">
        <v>2031355</v>
      </c>
      <c r="AK107">
        <v>956799</v>
      </c>
      <c r="AL107">
        <v>835879</v>
      </c>
      <c r="AM107">
        <v>4086915</v>
      </c>
      <c r="AN107">
        <v>3729371</v>
      </c>
      <c r="AO107">
        <v>2313555</v>
      </c>
      <c r="AP107">
        <v>104750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36344355</v>
      </c>
      <c r="AW107">
        <v>33564341</v>
      </c>
      <c r="AX107">
        <v>952640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22769957</v>
      </c>
      <c r="BF107">
        <v>26553123</v>
      </c>
      <c r="BG107">
        <v>23543826</v>
      </c>
      <c r="BH107">
        <v>16236197</v>
      </c>
      <c r="BI107">
        <v>26867978</v>
      </c>
      <c r="BJ107">
        <v>22123943</v>
      </c>
      <c r="BK107">
        <v>24256766</v>
      </c>
      <c r="BL107">
        <v>34085948</v>
      </c>
      <c r="BM107">
        <v>38450412</v>
      </c>
      <c r="BN107">
        <v>14304204</v>
      </c>
      <c r="BO107">
        <v>18646856</v>
      </c>
      <c r="BP107">
        <v>32253681</v>
      </c>
      <c r="BQ107">
        <v>32681893</v>
      </c>
      <c r="BR107">
        <v>9105884</v>
      </c>
      <c r="BS107">
        <v>15802816</v>
      </c>
      <c r="BT107">
        <v>21986429</v>
      </c>
      <c r="BU107">
        <v>23441564</v>
      </c>
      <c r="BV107">
        <v>24718122</v>
      </c>
    </row>
    <row r="108" spans="2:74" x14ac:dyDescent="0.25">
      <c r="B108" t="s">
        <v>48</v>
      </c>
      <c r="C108">
        <v>73483</v>
      </c>
      <c r="D108">
        <v>74056</v>
      </c>
      <c r="E108">
        <v>65389</v>
      </c>
      <c r="F108">
        <v>56133</v>
      </c>
      <c r="G108">
        <v>56091</v>
      </c>
      <c r="H108">
        <v>58685</v>
      </c>
      <c r="I108">
        <v>59299</v>
      </c>
      <c r="J108">
        <v>57857</v>
      </c>
      <c r="K108">
        <v>60407</v>
      </c>
      <c r="L108">
        <v>3402242</v>
      </c>
      <c r="M108">
        <v>4390019</v>
      </c>
      <c r="N108">
        <v>6512714</v>
      </c>
      <c r="O108">
        <v>5806437</v>
      </c>
      <c r="P108">
        <v>6540169</v>
      </c>
      <c r="Q108">
        <v>7326243</v>
      </c>
      <c r="R108">
        <v>8103736</v>
      </c>
      <c r="S108">
        <v>8676184</v>
      </c>
      <c r="T108">
        <v>10031164</v>
      </c>
      <c r="U108">
        <v>6548765</v>
      </c>
      <c r="V108">
        <v>9141429</v>
      </c>
      <c r="W108">
        <v>7739406</v>
      </c>
      <c r="X108">
        <v>6304901</v>
      </c>
      <c r="Y108">
        <v>5918685</v>
      </c>
      <c r="Z108">
        <v>5829774</v>
      </c>
      <c r="AA108">
        <v>1979385</v>
      </c>
      <c r="AB108">
        <v>1570230</v>
      </c>
      <c r="AC108">
        <v>1256463</v>
      </c>
      <c r="AD108">
        <v>476167</v>
      </c>
      <c r="AE108">
        <v>999751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476167</v>
      </c>
      <c r="AN108">
        <v>999751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4716110</v>
      </c>
      <c r="AW108">
        <v>10296697</v>
      </c>
      <c r="AX108">
        <v>11987056</v>
      </c>
      <c r="AY108">
        <v>8725373</v>
      </c>
      <c r="AZ108">
        <v>4030674</v>
      </c>
      <c r="BA108">
        <v>9090316</v>
      </c>
      <c r="BB108">
        <v>2803634</v>
      </c>
      <c r="BC108">
        <v>5564653</v>
      </c>
      <c r="BD108">
        <v>6354802</v>
      </c>
      <c r="BE108">
        <v>637829</v>
      </c>
      <c r="BF108">
        <v>742038</v>
      </c>
      <c r="BG108">
        <v>459029</v>
      </c>
      <c r="BH108">
        <v>300875</v>
      </c>
      <c r="BI108">
        <v>307377</v>
      </c>
      <c r="BJ108">
        <v>438964</v>
      </c>
      <c r="BK108">
        <v>703280</v>
      </c>
      <c r="BL108">
        <v>687337</v>
      </c>
      <c r="BM108">
        <v>903687</v>
      </c>
      <c r="BN108">
        <v>282173</v>
      </c>
      <c r="BO108">
        <v>475437</v>
      </c>
      <c r="BP108">
        <v>814743</v>
      </c>
      <c r="BQ108">
        <v>520918</v>
      </c>
      <c r="BR108">
        <v>652895</v>
      </c>
      <c r="BS108">
        <v>309857</v>
      </c>
      <c r="BT108">
        <v>664143</v>
      </c>
      <c r="BU108">
        <v>1660486</v>
      </c>
      <c r="BV108">
        <v>532789</v>
      </c>
    </row>
    <row r="109" spans="2:74" x14ac:dyDescent="0.25">
      <c r="B109" t="s">
        <v>162</v>
      </c>
      <c r="C109">
        <v>222481</v>
      </c>
      <c r="D109">
        <v>216495</v>
      </c>
      <c r="E109">
        <v>222684</v>
      </c>
      <c r="F109">
        <v>189517</v>
      </c>
      <c r="G109">
        <v>175746</v>
      </c>
      <c r="H109">
        <v>183665</v>
      </c>
      <c r="I109">
        <v>166139</v>
      </c>
      <c r="J109">
        <v>185898</v>
      </c>
      <c r="K109">
        <v>176124</v>
      </c>
      <c r="L109">
        <v>6226490</v>
      </c>
      <c r="M109">
        <v>6585790</v>
      </c>
      <c r="N109">
        <v>7262469</v>
      </c>
      <c r="O109">
        <v>6243960</v>
      </c>
      <c r="P109">
        <v>6147609</v>
      </c>
      <c r="Q109">
        <v>6739279</v>
      </c>
      <c r="R109">
        <v>6512630</v>
      </c>
      <c r="S109">
        <v>2893805</v>
      </c>
      <c r="T109">
        <v>2734616</v>
      </c>
      <c r="U109">
        <v>2589674</v>
      </c>
      <c r="V109">
        <v>4034031</v>
      </c>
      <c r="W109">
        <v>3830165</v>
      </c>
      <c r="X109">
        <v>2988054</v>
      </c>
      <c r="Y109">
        <v>2519032</v>
      </c>
      <c r="Z109">
        <v>2369278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6395575</v>
      </c>
      <c r="AW109">
        <v>4859600</v>
      </c>
      <c r="AX109">
        <v>3076009</v>
      </c>
      <c r="AY109">
        <v>3708220</v>
      </c>
      <c r="AZ109">
        <v>1274747</v>
      </c>
      <c r="BA109">
        <v>264478</v>
      </c>
      <c r="BB109">
        <v>2143187</v>
      </c>
      <c r="BC109">
        <v>4266968</v>
      </c>
      <c r="BD109">
        <v>4522861</v>
      </c>
      <c r="BE109">
        <v>2006775</v>
      </c>
      <c r="BF109">
        <v>1749283</v>
      </c>
      <c r="BG109">
        <v>2795427</v>
      </c>
      <c r="BH109">
        <v>2377809</v>
      </c>
      <c r="BI109">
        <v>1634442</v>
      </c>
      <c r="BJ109">
        <v>1725226</v>
      </c>
      <c r="BK109">
        <v>1126419</v>
      </c>
      <c r="BL109">
        <v>1246753</v>
      </c>
      <c r="BM109">
        <v>1299794</v>
      </c>
      <c r="BN109">
        <v>2045338</v>
      </c>
      <c r="BO109">
        <v>2189490</v>
      </c>
      <c r="BP109">
        <v>1428147</v>
      </c>
      <c r="BQ109">
        <v>1863586</v>
      </c>
      <c r="BR109">
        <v>2308136</v>
      </c>
      <c r="BS109">
        <v>2333769</v>
      </c>
      <c r="BT109">
        <v>1632588</v>
      </c>
      <c r="BU109">
        <v>667992</v>
      </c>
      <c r="BV109">
        <v>429742</v>
      </c>
    </row>
    <row r="110" spans="2:74" x14ac:dyDescent="0.25">
      <c r="B110" t="s">
        <v>2</v>
      </c>
      <c r="C110">
        <v>73338812</v>
      </c>
      <c r="D110">
        <v>73821494</v>
      </c>
      <c r="E110">
        <v>71630481</v>
      </c>
      <c r="F110">
        <v>62916905</v>
      </c>
      <c r="G110">
        <v>55019440</v>
      </c>
      <c r="H110">
        <v>58301531</v>
      </c>
      <c r="I110">
        <v>57746428</v>
      </c>
      <c r="J110">
        <v>62610209</v>
      </c>
      <c r="K110">
        <v>59803779</v>
      </c>
      <c r="L110">
        <v>150255092</v>
      </c>
      <c r="M110">
        <v>173961827</v>
      </c>
      <c r="N110">
        <v>153186082</v>
      </c>
      <c r="O110">
        <v>100986666</v>
      </c>
      <c r="P110">
        <v>107474974</v>
      </c>
      <c r="Q110">
        <v>198844367</v>
      </c>
      <c r="R110">
        <v>149006573</v>
      </c>
      <c r="S110">
        <v>173078409</v>
      </c>
      <c r="T110">
        <v>283871794</v>
      </c>
      <c r="U110">
        <v>2584460</v>
      </c>
      <c r="V110">
        <v>18098077</v>
      </c>
      <c r="W110">
        <v>19626752</v>
      </c>
      <c r="X110">
        <v>19825117</v>
      </c>
      <c r="Y110">
        <v>13411539</v>
      </c>
      <c r="Z110">
        <v>14182430</v>
      </c>
      <c r="AA110">
        <v>14017368</v>
      </c>
      <c r="AB110">
        <v>16585444</v>
      </c>
      <c r="AC110">
        <v>15388708</v>
      </c>
      <c r="AD110">
        <v>16602440</v>
      </c>
      <c r="AE110">
        <v>39704152</v>
      </c>
      <c r="AF110">
        <v>50063976</v>
      </c>
      <c r="AG110">
        <v>46303067</v>
      </c>
      <c r="AH110">
        <v>43818582</v>
      </c>
      <c r="AI110">
        <v>42378217</v>
      </c>
      <c r="AJ110">
        <v>39870444</v>
      </c>
      <c r="AK110">
        <v>40573920</v>
      </c>
      <c r="AL110">
        <v>29200989</v>
      </c>
      <c r="AM110">
        <v>16602440</v>
      </c>
      <c r="AN110">
        <v>37172075</v>
      </c>
      <c r="AO110">
        <v>50063976</v>
      </c>
      <c r="AP110">
        <v>46303067</v>
      </c>
      <c r="AQ110">
        <v>40558130</v>
      </c>
      <c r="AR110">
        <v>40204736</v>
      </c>
      <c r="AS110">
        <v>38129966</v>
      </c>
      <c r="AT110">
        <v>40573920</v>
      </c>
      <c r="AU110">
        <v>29200989</v>
      </c>
      <c r="AV110">
        <v>379349407</v>
      </c>
      <c r="AW110">
        <v>1117306027</v>
      </c>
      <c r="AX110">
        <v>1233082918</v>
      </c>
      <c r="AY110">
        <v>1155213525</v>
      </c>
      <c r="AZ110">
        <v>1053526542</v>
      </c>
      <c r="BA110">
        <v>980237630</v>
      </c>
      <c r="BB110">
        <v>1276159099</v>
      </c>
      <c r="BC110">
        <v>1340030017</v>
      </c>
      <c r="BD110">
        <v>1200413749</v>
      </c>
      <c r="BE110">
        <v>64096655</v>
      </c>
      <c r="BF110">
        <v>77698599</v>
      </c>
      <c r="BG110">
        <v>84548322</v>
      </c>
      <c r="BH110">
        <v>109158314</v>
      </c>
      <c r="BI110">
        <v>104156201</v>
      </c>
      <c r="BJ110">
        <v>119529798</v>
      </c>
      <c r="BK110">
        <v>136848640</v>
      </c>
      <c r="BL110">
        <v>147995507</v>
      </c>
      <c r="BM110">
        <v>192449757</v>
      </c>
      <c r="BN110">
        <v>94605601</v>
      </c>
      <c r="BO110">
        <v>168187509</v>
      </c>
      <c r="BP110">
        <v>143485882</v>
      </c>
      <c r="BQ110">
        <v>121510161</v>
      </c>
      <c r="BR110">
        <v>121576457</v>
      </c>
      <c r="BS110">
        <v>214124032</v>
      </c>
      <c r="BT110">
        <v>162816053</v>
      </c>
      <c r="BU110">
        <v>191013729</v>
      </c>
      <c r="BV110">
        <v>197720862</v>
      </c>
    </row>
    <row r="111" spans="2:74" x14ac:dyDescent="0.25">
      <c r="B111" t="s">
        <v>19</v>
      </c>
      <c r="C111">
        <v>2116438</v>
      </c>
      <c r="D111">
        <v>2163035</v>
      </c>
      <c r="E111">
        <v>1973326</v>
      </c>
      <c r="F111">
        <v>1518870</v>
      </c>
      <c r="G111">
        <v>1630066</v>
      </c>
      <c r="H111">
        <v>1697340</v>
      </c>
      <c r="I111">
        <v>1732626</v>
      </c>
      <c r="J111">
        <v>1734197</v>
      </c>
      <c r="K111">
        <v>1731463</v>
      </c>
      <c r="L111">
        <v>15950647</v>
      </c>
      <c r="M111">
        <v>16689682</v>
      </c>
      <c r="N111">
        <v>13772458</v>
      </c>
      <c r="O111">
        <v>11329723</v>
      </c>
      <c r="P111">
        <v>11389100</v>
      </c>
      <c r="Q111">
        <v>12136563</v>
      </c>
      <c r="R111">
        <v>11920468</v>
      </c>
      <c r="S111">
        <v>10643188</v>
      </c>
      <c r="T111">
        <v>12304132</v>
      </c>
      <c r="U111">
        <v>53183905</v>
      </c>
      <c r="V111">
        <v>24217045</v>
      </c>
      <c r="W111">
        <v>23377795</v>
      </c>
      <c r="X111">
        <v>22399667</v>
      </c>
      <c r="Y111">
        <v>78823228</v>
      </c>
      <c r="Z111">
        <v>72609844</v>
      </c>
      <c r="AA111">
        <v>72597037</v>
      </c>
      <c r="AB111">
        <v>78463461</v>
      </c>
      <c r="AC111">
        <v>75138314</v>
      </c>
      <c r="AD111">
        <v>1779268</v>
      </c>
      <c r="AE111">
        <v>1721478</v>
      </c>
      <c r="AF111">
        <v>1709309</v>
      </c>
      <c r="AG111">
        <v>1978721</v>
      </c>
      <c r="AH111">
        <v>2262981</v>
      </c>
      <c r="AI111">
        <v>2137477</v>
      </c>
      <c r="AJ111">
        <v>2978922</v>
      </c>
      <c r="AK111">
        <v>3800882</v>
      </c>
      <c r="AL111">
        <v>3310079</v>
      </c>
      <c r="AM111">
        <v>1779268</v>
      </c>
      <c r="AN111">
        <v>1721478</v>
      </c>
      <c r="AO111">
        <v>1709309</v>
      </c>
      <c r="AP111">
        <v>1498968</v>
      </c>
      <c r="AQ111">
        <v>2262981</v>
      </c>
      <c r="AR111">
        <v>0</v>
      </c>
      <c r="AS111">
        <v>0</v>
      </c>
      <c r="AT111">
        <v>0</v>
      </c>
      <c r="AU111">
        <v>0</v>
      </c>
      <c r="AV111">
        <v>19449338</v>
      </c>
      <c r="AW111">
        <v>27248278</v>
      </c>
      <c r="AX111">
        <v>23836423</v>
      </c>
      <c r="AY111">
        <v>20298389</v>
      </c>
      <c r="AZ111">
        <v>7779348</v>
      </c>
      <c r="BA111">
        <v>23893858</v>
      </c>
      <c r="BB111">
        <v>9487622</v>
      </c>
      <c r="BC111">
        <v>11817658</v>
      </c>
      <c r="BD111">
        <v>15455394</v>
      </c>
      <c r="BE111">
        <v>1728181</v>
      </c>
      <c r="BF111">
        <v>1484290</v>
      </c>
      <c r="BG111">
        <v>1012521</v>
      </c>
      <c r="BH111">
        <v>982552</v>
      </c>
      <c r="BI111">
        <v>519373</v>
      </c>
      <c r="BJ111">
        <v>656695</v>
      </c>
      <c r="BK111">
        <v>897381</v>
      </c>
      <c r="BL111">
        <v>719991</v>
      </c>
      <c r="BM111">
        <v>878867</v>
      </c>
      <c r="BN111">
        <v>1547189</v>
      </c>
      <c r="BO111">
        <v>2180936</v>
      </c>
      <c r="BP111">
        <v>1064235</v>
      </c>
      <c r="BQ111">
        <v>977314</v>
      </c>
      <c r="BR111">
        <v>518248</v>
      </c>
      <c r="BS111">
        <v>1896338</v>
      </c>
      <c r="BT111">
        <v>1099321</v>
      </c>
      <c r="BU111">
        <v>1406494</v>
      </c>
      <c r="BV111">
        <v>3828324</v>
      </c>
    </row>
    <row r="112" spans="2:74" x14ac:dyDescent="0.25">
      <c r="B112" t="s">
        <v>23</v>
      </c>
      <c r="C112">
        <v>32871936</v>
      </c>
      <c r="D112">
        <v>33595668</v>
      </c>
      <c r="E112">
        <v>30649163</v>
      </c>
      <c r="F112">
        <v>23590670</v>
      </c>
      <c r="G112">
        <v>25317729</v>
      </c>
      <c r="H112">
        <v>26362609</v>
      </c>
      <c r="I112">
        <v>26910672</v>
      </c>
      <c r="J112">
        <v>26935075</v>
      </c>
      <c r="K112">
        <v>26892600</v>
      </c>
      <c r="L112">
        <v>-9137175</v>
      </c>
      <c r="M112">
        <v>-14728033</v>
      </c>
      <c r="N112">
        <v>-10097988</v>
      </c>
      <c r="O112">
        <v>-3511209</v>
      </c>
      <c r="P112">
        <v>1562615</v>
      </c>
      <c r="Q112">
        <v>5185665</v>
      </c>
      <c r="R112">
        <v>6000861</v>
      </c>
      <c r="S112">
        <v>6635398</v>
      </c>
      <c r="T112">
        <v>16697270</v>
      </c>
      <c r="U112">
        <v>22245956</v>
      </c>
      <c r="V112">
        <v>16914936</v>
      </c>
      <c r="W112">
        <v>13649976</v>
      </c>
      <c r="X112">
        <v>16565111</v>
      </c>
      <c r="Y112">
        <v>11236211</v>
      </c>
      <c r="Z112">
        <v>8789878</v>
      </c>
      <c r="AA112">
        <v>8370377</v>
      </c>
      <c r="AB112">
        <v>7580236</v>
      </c>
      <c r="AC112">
        <v>7681724</v>
      </c>
      <c r="AD112">
        <v>1360359</v>
      </c>
      <c r="AE112">
        <v>1196382</v>
      </c>
      <c r="AF112">
        <v>602885</v>
      </c>
      <c r="AG112">
        <v>481848</v>
      </c>
      <c r="AH112">
        <v>252941</v>
      </c>
      <c r="AI112">
        <v>332444</v>
      </c>
      <c r="AJ112">
        <v>285585</v>
      </c>
      <c r="AK112">
        <v>120796</v>
      </c>
      <c r="AL112">
        <v>121799</v>
      </c>
      <c r="AM112">
        <v>1360359</v>
      </c>
      <c r="AN112">
        <v>1196382</v>
      </c>
      <c r="AO112">
        <v>602885</v>
      </c>
      <c r="AP112">
        <v>481848</v>
      </c>
      <c r="AQ112">
        <v>252941</v>
      </c>
      <c r="AR112">
        <v>332444</v>
      </c>
      <c r="AS112">
        <v>285585</v>
      </c>
      <c r="AT112">
        <v>120796</v>
      </c>
      <c r="AU112">
        <v>121799</v>
      </c>
      <c r="AV112">
        <v>13037260</v>
      </c>
      <c r="AW112">
        <v>8561145</v>
      </c>
      <c r="AX112">
        <v>6441210</v>
      </c>
      <c r="AY112">
        <v>3096400</v>
      </c>
      <c r="AZ112">
        <v>4884576</v>
      </c>
      <c r="BA112">
        <v>3054041</v>
      </c>
      <c r="BB112">
        <v>7753801</v>
      </c>
      <c r="BC112">
        <v>3278231</v>
      </c>
      <c r="BD112">
        <v>6935403</v>
      </c>
      <c r="BE112">
        <v>5193302</v>
      </c>
      <c r="BF112">
        <v>5620908</v>
      </c>
      <c r="BG112">
        <v>8394123</v>
      </c>
      <c r="BH112">
        <v>6458864</v>
      </c>
      <c r="BI112">
        <v>7159923</v>
      </c>
      <c r="BJ112">
        <v>11626190</v>
      </c>
      <c r="BK112">
        <v>8204284</v>
      </c>
      <c r="BL112">
        <v>7787144</v>
      </c>
      <c r="BM112">
        <v>14260087</v>
      </c>
      <c r="BN112">
        <v>7505328</v>
      </c>
      <c r="BO112">
        <v>8283679</v>
      </c>
      <c r="BP112">
        <v>9859828</v>
      </c>
      <c r="BQ112">
        <v>12260947</v>
      </c>
      <c r="BR112">
        <v>12947218</v>
      </c>
      <c r="BS112">
        <v>13543599</v>
      </c>
      <c r="BT112">
        <v>7854174</v>
      </c>
      <c r="BU112">
        <v>10027249</v>
      </c>
      <c r="BV112">
        <v>9423933</v>
      </c>
    </row>
    <row r="113" spans="2:74" x14ac:dyDescent="0.25">
      <c r="B113" t="s">
        <v>3</v>
      </c>
      <c r="C113">
        <v>292360410</v>
      </c>
      <c r="D113">
        <v>298797226</v>
      </c>
      <c r="E113">
        <v>272591238</v>
      </c>
      <c r="F113">
        <v>209813565</v>
      </c>
      <c r="G113">
        <v>288915077</v>
      </c>
      <c r="H113">
        <v>300838798</v>
      </c>
      <c r="I113">
        <v>307093053</v>
      </c>
      <c r="J113">
        <v>307371534</v>
      </c>
      <c r="K113">
        <v>306886826</v>
      </c>
      <c r="L113">
        <v>263357907</v>
      </c>
      <c r="M113">
        <v>293559697</v>
      </c>
      <c r="N113">
        <v>202686487</v>
      </c>
      <c r="O113">
        <v>128694382</v>
      </c>
      <c r="P113">
        <v>428512771</v>
      </c>
      <c r="Q113">
        <v>464380388</v>
      </c>
      <c r="R113">
        <v>610339676</v>
      </c>
      <c r="S113">
        <v>1517602097</v>
      </c>
      <c r="T113">
        <v>1306418411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1275625568</v>
      </c>
      <c r="AA113">
        <v>1278558625</v>
      </c>
      <c r="AB113">
        <v>1251771169</v>
      </c>
      <c r="AC113">
        <v>1226999205</v>
      </c>
      <c r="AD113">
        <v>337171</v>
      </c>
      <c r="AE113">
        <v>3325107</v>
      </c>
      <c r="AF113">
        <v>1083288</v>
      </c>
      <c r="AG113">
        <v>698680</v>
      </c>
      <c r="AH113">
        <v>3160079</v>
      </c>
      <c r="AI113">
        <v>4009233</v>
      </c>
      <c r="AJ113">
        <v>0</v>
      </c>
      <c r="AK113">
        <v>3503079</v>
      </c>
      <c r="AL113">
        <v>337934</v>
      </c>
      <c r="AM113">
        <v>337171</v>
      </c>
      <c r="AN113">
        <v>3325107</v>
      </c>
      <c r="AO113">
        <v>1083288</v>
      </c>
      <c r="AP113">
        <v>698680</v>
      </c>
      <c r="AQ113">
        <v>3160079</v>
      </c>
      <c r="AR113">
        <v>4009233</v>
      </c>
      <c r="AS113">
        <v>0</v>
      </c>
      <c r="AT113">
        <v>3503079</v>
      </c>
      <c r="AU113">
        <v>337934</v>
      </c>
      <c r="AV113">
        <v>1290298</v>
      </c>
      <c r="AW113">
        <v>2329638283</v>
      </c>
      <c r="AX113">
        <v>2608733531</v>
      </c>
      <c r="AY113">
        <v>1863975118</v>
      </c>
      <c r="AZ113">
        <v>1501780568</v>
      </c>
      <c r="BA113">
        <v>1577160861</v>
      </c>
      <c r="BB113">
        <v>1929635330</v>
      </c>
      <c r="BC113">
        <v>2298295893</v>
      </c>
      <c r="BD113">
        <v>2345481080</v>
      </c>
      <c r="BE113">
        <v>37949928</v>
      </c>
      <c r="BF113">
        <v>43815637</v>
      </c>
      <c r="BG113">
        <v>38957548</v>
      </c>
      <c r="BH113">
        <v>25656334</v>
      </c>
      <c r="BI113">
        <v>41919667</v>
      </c>
      <c r="BJ113">
        <v>82292873</v>
      </c>
      <c r="BK113">
        <v>68427980</v>
      </c>
      <c r="BL113">
        <v>59506890</v>
      </c>
      <c r="BM113">
        <v>67303744</v>
      </c>
      <c r="BN113">
        <v>85150882</v>
      </c>
      <c r="BO113">
        <v>102408535</v>
      </c>
      <c r="BP113">
        <v>67900123</v>
      </c>
      <c r="BQ113">
        <v>66659540</v>
      </c>
      <c r="BR113">
        <v>114634083</v>
      </c>
      <c r="BS113">
        <v>277637923</v>
      </c>
      <c r="BT113">
        <v>289000851</v>
      </c>
      <c r="BU113">
        <v>147947368</v>
      </c>
      <c r="BV113">
        <v>208298537</v>
      </c>
    </row>
    <row r="114" spans="2:74" x14ac:dyDescent="0.25">
      <c r="B114" t="s">
        <v>3</v>
      </c>
      <c r="C114">
        <v>292360410</v>
      </c>
      <c r="D114">
        <v>298797226</v>
      </c>
      <c r="E114">
        <v>272591238</v>
      </c>
      <c r="F114">
        <v>209813565</v>
      </c>
      <c r="G114">
        <v>288915077</v>
      </c>
      <c r="H114">
        <v>300838798</v>
      </c>
      <c r="I114">
        <v>307093053</v>
      </c>
      <c r="J114">
        <v>307371534</v>
      </c>
      <c r="K114">
        <v>306886826</v>
      </c>
      <c r="L114">
        <v>263357907</v>
      </c>
      <c r="M114">
        <v>293559697</v>
      </c>
      <c r="N114">
        <v>202686487</v>
      </c>
      <c r="O114">
        <v>128694382</v>
      </c>
      <c r="P114">
        <v>428512771</v>
      </c>
      <c r="Q114">
        <v>464380388</v>
      </c>
      <c r="R114">
        <v>610339676</v>
      </c>
      <c r="S114">
        <v>1517602097</v>
      </c>
      <c r="T114">
        <v>1306418411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1275625568</v>
      </c>
      <c r="AA114">
        <v>1278558625</v>
      </c>
      <c r="AB114">
        <v>1251771169</v>
      </c>
      <c r="AC114">
        <v>1226999205</v>
      </c>
      <c r="AD114">
        <v>337171</v>
      </c>
      <c r="AE114">
        <v>3325107</v>
      </c>
      <c r="AF114">
        <v>1083288</v>
      </c>
      <c r="AG114">
        <v>698680</v>
      </c>
      <c r="AH114">
        <v>3160079</v>
      </c>
      <c r="AI114">
        <v>4009233</v>
      </c>
      <c r="AJ114">
        <v>0</v>
      </c>
      <c r="AK114">
        <v>3503079</v>
      </c>
      <c r="AL114">
        <v>337934</v>
      </c>
      <c r="AM114">
        <v>337171</v>
      </c>
      <c r="AN114">
        <v>3325107</v>
      </c>
      <c r="AO114">
        <v>1083288</v>
      </c>
      <c r="AP114">
        <v>698680</v>
      </c>
      <c r="AQ114">
        <v>3160079</v>
      </c>
      <c r="AR114">
        <v>4009233</v>
      </c>
      <c r="AS114">
        <v>0</v>
      </c>
      <c r="AT114">
        <v>3503079</v>
      </c>
      <c r="AU114">
        <v>337934</v>
      </c>
      <c r="AV114">
        <v>1290298</v>
      </c>
      <c r="AW114">
        <v>2329638283</v>
      </c>
      <c r="AX114">
        <v>2608733531</v>
      </c>
      <c r="AY114">
        <v>1863975118</v>
      </c>
      <c r="AZ114">
        <v>1501780568</v>
      </c>
      <c r="BA114">
        <v>1577160861</v>
      </c>
      <c r="BB114">
        <v>1929635330</v>
      </c>
      <c r="BC114">
        <v>2298295893</v>
      </c>
      <c r="BD114">
        <v>2345481080</v>
      </c>
      <c r="BE114">
        <v>37949928</v>
      </c>
      <c r="BF114">
        <v>43815637</v>
      </c>
      <c r="BG114">
        <v>38957548</v>
      </c>
      <c r="BH114">
        <v>25656334</v>
      </c>
      <c r="BI114">
        <v>41919667</v>
      </c>
      <c r="BJ114">
        <v>82292873</v>
      </c>
      <c r="BK114">
        <v>68427980</v>
      </c>
      <c r="BL114">
        <v>59506890</v>
      </c>
      <c r="BM114">
        <v>67303744</v>
      </c>
      <c r="BN114">
        <v>85150882</v>
      </c>
      <c r="BO114">
        <v>102408535</v>
      </c>
      <c r="BP114">
        <v>67900123</v>
      </c>
      <c r="BQ114">
        <v>66659540</v>
      </c>
      <c r="BR114">
        <v>114634083</v>
      </c>
      <c r="BS114">
        <v>277637923</v>
      </c>
      <c r="BT114">
        <v>289000851</v>
      </c>
      <c r="BU114">
        <v>147947368</v>
      </c>
      <c r="BV114">
        <v>208298537</v>
      </c>
    </row>
    <row r="115" spans="2:74" x14ac:dyDescent="0.25">
      <c r="B115" t="s">
        <v>163</v>
      </c>
      <c r="C115">
        <v>143432</v>
      </c>
      <c r="D115">
        <v>147027</v>
      </c>
      <c r="E115">
        <v>125759</v>
      </c>
      <c r="F115">
        <v>107755</v>
      </c>
      <c r="G115">
        <v>112397</v>
      </c>
      <c r="H115">
        <v>113268</v>
      </c>
      <c r="I115">
        <v>119864</v>
      </c>
      <c r="J115">
        <v>118094</v>
      </c>
      <c r="K115">
        <v>120706</v>
      </c>
      <c r="L115">
        <v>593810</v>
      </c>
      <c r="M115">
        <v>1076234</v>
      </c>
      <c r="N115">
        <v>1262619</v>
      </c>
      <c r="O115">
        <v>1002120</v>
      </c>
      <c r="P115">
        <v>1217260</v>
      </c>
      <c r="Q115">
        <v>1423780</v>
      </c>
      <c r="R115">
        <v>1693675</v>
      </c>
      <c r="S115">
        <v>1852903</v>
      </c>
      <c r="T115">
        <v>2216170</v>
      </c>
      <c r="U115">
        <v>285430</v>
      </c>
      <c r="V115">
        <v>239653</v>
      </c>
      <c r="W115">
        <v>197441</v>
      </c>
      <c r="X115">
        <v>93747</v>
      </c>
      <c r="Y115">
        <v>24727</v>
      </c>
      <c r="Z115">
        <v>26052</v>
      </c>
      <c r="AA115">
        <v>82706</v>
      </c>
      <c r="AB115">
        <v>88571</v>
      </c>
      <c r="AC115">
        <v>36212</v>
      </c>
      <c r="AD115">
        <v>18646</v>
      </c>
      <c r="AE115">
        <v>1470</v>
      </c>
      <c r="AF115">
        <v>3773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18646</v>
      </c>
      <c r="AN115">
        <v>1470</v>
      </c>
      <c r="AO115">
        <v>3773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3519829</v>
      </c>
      <c r="AW115">
        <v>6923479</v>
      </c>
      <c r="AX115">
        <v>6705460</v>
      </c>
      <c r="AY115">
        <v>3831760</v>
      </c>
      <c r="AZ115">
        <v>2894225</v>
      </c>
      <c r="BA115">
        <v>3827329</v>
      </c>
      <c r="BB115">
        <v>4394204</v>
      </c>
      <c r="BC115">
        <v>3655024</v>
      </c>
      <c r="BD115">
        <v>3657404</v>
      </c>
      <c r="BE115">
        <v>5321338</v>
      </c>
      <c r="BF115">
        <v>7555693</v>
      </c>
      <c r="BG115">
        <v>5372417</v>
      </c>
      <c r="BH115">
        <v>2208973</v>
      </c>
      <c r="BI115">
        <v>4020444</v>
      </c>
      <c r="BJ115">
        <v>5638487</v>
      </c>
      <c r="BK115">
        <v>5610821</v>
      </c>
      <c r="BL115">
        <v>5960229</v>
      </c>
      <c r="BM115">
        <v>6531424</v>
      </c>
      <c r="BN115">
        <v>400176</v>
      </c>
      <c r="BO115">
        <v>933618</v>
      </c>
      <c r="BP115">
        <v>767129</v>
      </c>
      <c r="BQ115">
        <v>421321</v>
      </c>
      <c r="BR115">
        <v>293356</v>
      </c>
      <c r="BS115">
        <v>882359</v>
      </c>
      <c r="BT115">
        <v>925348</v>
      </c>
      <c r="BU115">
        <v>753443</v>
      </c>
      <c r="BV115">
        <v>916162</v>
      </c>
    </row>
    <row r="116" spans="2:74" x14ac:dyDescent="0.25">
      <c r="B116" t="s">
        <v>164</v>
      </c>
      <c r="C116">
        <v>1460</v>
      </c>
      <c r="D116">
        <v>1492</v>
      </c>
      <c r="E116">
        <v>1361</v>
      </c>
      <c r="F116">
        <v>1047</v>
      </c>
      <c r="G116">
        <v>1124</v>
      </c>
      <c r="H116">
        <v>1171</v>
      </c>
      <c r="I116">
        <v>1195</v>
      </c>
      <c r="J116">
        <v>1196</v>
      </c>
      <c r="K116">
        <v>1194</v>
      </c>
      <c r="L116">
        <v>3196552</v>
      </c>
      <c r="M116">
        <v>4572209</v>
      </c>
      <c r="N116">
        <v>6173110</v>
      </c>
      <c r="O116">
        <v>4182654</v>
      </c>
      <c r="P116">
        <v>5926694</v>
      </c>
      <c r="Q116">
        <v>7827662</v>
      </c>
      <c r="R116">
        <v>9386054</v>
      </c>
      <c r="S116">
        <v>11300987</v>
      </c>
      <c r="T116">
        <v>13419432</v>
      </c>
      <c r="U116">
        <v>11847676</v>
      </c>
      <c r="V116">
        <v>11292536</v>
      </c>
      <c r="W116">
        <v>9493742</v>
      </c>
      <c r="X116">
        <v>6659983</v>
      </c>
      <c r="Y116">
        <v>6510145</v>
      </c>
      <c r="Z116">
        <v>6055405</v>
      </c>
      <c r="AA116">
        <v>5442836</v>
      </c>
      <c r="AB116">
        <v>0</v>
      </c>
      <c r="AC116">
        <v>0</v>
      </c>
      <c r="AD116">
        <v>291923</v>
      </c>
      <c r="AE116">
        <v>298350</v>
      </c>
      <c r="AF116">
        <v>136091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291923</v>
      </c>
      <c r="AN116">
        <v>298350</v>
      </c>
      <c r="AO116">
        <v>136091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6407699</v>
      </c>
      <c r="AW116">
        <v>2291326</v>
      </c>
      <c r="AX116">
        <v>3120578</v>
      </c>
      <c r="AY116">
        <v>879897</v>
      </c>
      <c r="AZ116">
        <v>694745</v>
      </c>
      <c r="BA116">
        <v>723418</v>
      </c>
      <c r="BB116">
        <v>738457</v>
      </c>
      <c r="BC116">
        <v>0</v>
      </c>
      <c r="BD116">
        <v>1945209</v>
      </c>
      <c r="BE116">
        <v>26477373</v>
      </c>
      <c r="BF116">
        <v>26735117</v>
      </c>
      <c r="BG116">
        <v>28726190</v>
      </c>
      <c r="BH116">
        <v>20658728</v>
      </c>
      <c r="BI116">
        <v>8673073</v>
      </c>
      <c r="BJ116">
        <v>12780381</v>
      </c>
      <c r="BK116">
        <v>14825305</v>
      </c>
      <c r="BL116">
        <v>18289204</v>
      </c>
      <c r="BM116">
        <v>23057112</v>
      </c>
      <c r="BN116">
        <v>1738399</v>
      </c>
      <c r="BO116">
        <v>1940765</v>
      </c>
      <c r="BP116">
        <v>1578661</v>
      </c>
      <c r="BQ116">
        <v>587646</v>
      </c>
      <c r="BR116">
        <v>1757098</v>
      </c>
      <c r="BS116">
        <v>1510047</v>
      </c>
      <c r="BT116">
        <v>1033601</v>
      </c>
      <c r="BU116">
        <v>1349086</v>
      </c>
      <c r="BV116">
        <v>1268147</v>
      </c>
    </row>
    <row r="117" spans="2:74" x14ac:dyDescent="0.25">
      <c r="B117" t="s">
        <v>64</v>
      </c>
      <c r="C117">
        <v>86117</v>
      </c>
      <c r="D117">
        <v>88013</v>
      </c>
      <c r="E117">
        <v>80294</v>
      </c>
      <c r="F117">
        <v>61802</v>
      </c>
      <c r="G117">
        <v>66327</v>
      </c>
      <c r="H117">
        <v>69064</v>
      </c>
      <c r="I117">
        <v>70500</v>
      </c>
      <c r="J117">
        <v>70564</v>
      </c>
      <c r="K117">
        <v>70453</v>
      </c>
      <c r="L117">
        <v>1468370</v>
      </c>
      <c r="M117">
        <v>2137676</v>
      </c>
      <c r="N117">
        <v>2131193</v>
      </c>
      <c r="O117">
        <v>1856164</v>
      </c>
      <c r="P117">
        <v>1943713</v>
      </c>
      <c r="Q117">
        <v>2434804</v>
      </c>
      <c r="R117">
        <v>3136651</v>
      </c>
      <c r="S117">
        <v>3566467</v>
      </c>
      <c r="T117">
        <v>4230739</v>
      </c>
      <c r="U117">
        <v>2919</v>
      </c>
      <c r="V117">
        <v>71604</v>
      </c>
      <c r="W117">
        <v>247686</v>
      </c>
      <c r="X117">
        <v>229402</v>
      </c>
      <c r="Y117">
        <v>123660</v>
      </c>
      <c r="Z117">
        <v>69064</v>
      </c>
      <c r="AA117">
        <v>22703</v>
      </c>
      <c r="AB117">
        <v>5980</v>
      </c>
      <c r="AC117">
        <v>0</v>
      </c>
      <c r="AD117">
        <v>344469</v>
      </c>
      <c r="AE117">
        <v>159617</v>
      </c>
      <c r="AF117">
        <v>24496</v>
      </c>
      <c r="AG117">
        <v>0</v>
      </c>
      <c r="AH117">
        <v>44967</v>
      </c>
      <c r="AI117">
        <v>33947</v>
      </c>
      <c r="AJ117">
        <v>89619</v>
      </c>
      <c r="AK117">
        <v>166244</v>
      </c>
      <c r="AL117">
        <v>187476</v>
      </c>
      <c r="AM117">
        <v>344469</v>
      </c>
      <c r="AN117">
        <v>159617</v>
      </c>
      <c r="AO117">
        <v>24496</v>
      </c>
      <c r="AP117">
        <v>0</v>
      </c>
      <c r="AQ117">
        <v>20235</v>
      </c>
      <c r="AR117">
        <v>21070</v>
      </c>
      <c r="AS117">
        <v>0</v>
      </c>
      <c r="AT117">
        <v>0</v>
      </c>
      <c r="AU117">
        <v>0</v>
      </c>
      <c r="AV117">
        <v>3387761</v>
      </c>
      <c r="AW117">
        <v>4245516</v>
      </c>
      <c r="AX117">
        <v>8771096</v>
      </c>
      <c r="AY117">
        <v>3480831</v>
      </c>
      <c r="AZ117">
        <v>2432732</v>
      </c>
      <c r="BA117">
        <v>3118422</v>
      </c>
      <c r="BB117">
        <v>1553389</v>
      </c>
      <c r="BC117">
        <v>245180</v>
      </c>
      <c r="BD117">
        <v>5971</v>
      </c>
      <c r="BE117">
        <v>1144336</v>
      </c>
      <c r="BF117">
        <v>1253069</v>
      </c>
      <c r="BG117">
        <v>1096897</v>
      </c>
      <c r="BH117">
        <v>474516</v>
      </c>
      <c r="BI117">
        <v>1280445</v>
      </c>
      <c r="BJ117">
        <v>325421</v>
      </c>
      <c r="BK117">
        <v>218669</v>
      </c>
      <c r="BL117">
        <v>891019</v>
      </c>
      <c r="BM117">
        <v>426298</v>
      </c>
      <c r="BN117">
        <v>3592107</v>
      </c>
      <c r="BO117">
        <v>6782980</v>
      </c>
      <c r="BP117">
        <v>2878335</v>
      </c>
      <c r="BQ117">
        <v>3100590</v>
      </c>
      <c r="BR117">
        <v>3869438</v>
      </c>
      <c r="BS117">
        <v>1471418</v>
      </c>
      <c r="BT117">
        <v>1602380</v>
      </c>
      <c r="BU117">
        <v>2866808</v>
      </c>
      <c r="BV117">
        <v>2339266</v>
      </c>
    </row>
    <row r="118" spans="2:74" x14ac:dyDescent="0.25">
      <c r="B118" t="s">
        <v>47</v>
      </c>
      <c r="C118">
        <v>220402</v>
      </c>
      <c r="D118">
        <v>225254</v>
      </c>
      <c r="E118">
        <v>205498</v>
      </c>
      <c r="F118">
        <v>158172</v>
      </c>
      <c r="G118">
        <v>169752</v>
      </c>
      <c r="H118">
        <v>176757</v>
      </c>
      <c r="I118">
        <v>180432</v>
      </c>
      <c r="J118">
        <v>180596</v>
      </c>
      <c r="K118">
        <v>180311</v>
      </c>
      <c r="L118">
        <v>7563713</v>
      </c>
      <c r="M118">
        <v>7579574</v>
      </c>
      <c r="N118">
        <v>6790965</v>
      </c>
      <c r="O118">
        <v>6375064</v>
      </c>
      <c r="P118">
        <v>7701779</v>
      </c>
      <c r="Q118">
        <v>8666967</v>
      </c>
      <c r="R118">
        <v>9505546</v>
      </c>
      <c r="S118">
        <v>11204111</v>
      </c>
      <c r="T118">
        <v>13165087</v>
      </c>
      <c r="U118">
        <v>0</v>
      </c>
      <c r="V118">
        <v>0</v>
      </c>
      <c r="W118">
        <v>42188</v>
      </c>
      <c r="X118">
        <v>23045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145961</v>
      </c>
      <c r="AE118">
        <v>317742</v>
      </c>
      <c r="AF118">
        <v>612412</v>
      </c>
      <c r="AG118">
        <v>170742</v>
      </c>
      <c r="AH118">
        <v>134902</v>
      </c>
      <c r="AI118">
        <v>213045</v>
      </c>
      <c r="AJ118">
        <v>0</v>
      </c>
      <c r="AK118">
        <v>0</v>
      </c>
      <c r="AL118">
        <v>20300</v>
      </c>
      <c r="AM118">
        <v>145961</v>
      </c>
      <c r="AN118">
        <v>317742</v>
      </c>
      <c r="AO118">
        <v>612412</v>
      </c>
      <c r="AP118">
        <v>170742</v>
      </c>
      <c r="AQ118">
        <v>134902</v>
      </c>
      <c r="AR118">
        <v>213045</v>
      </c>
      <c r="AS118">
        <v>0</v>
      </c>
      <c r="AT118">
        <v>0</v>
      </c>
      <c r="AU118">
        <v>20300</v>
      </c>
      <c r="AV118">
        <v>6333259</v>
      </c>
      <c r="AW118">
        <v>17929325</v>
      </c>
      <c r="AX118">
        <v>20330706</v>
      </c>
      <c r="AY118">
        <v>23556103</v>
      </c>
      <c r="AZ118">
        <v>19285362</v>
      </c>
      <c r="BA118">
        <v>15070034</v>
      </c>
      <c r="BB118">
        <v>18749405</v>
      </c>
      <c r="BC118">
        <v>24332583</v>
      </c>
      <c r="BD118">
        <v>22405126</v>
      </c>
      <c r="BE118">
        <v>1620170</v>
      </c>
      <c r="BF118">
        <v>1044224</v>
      </c>
      <c r="BG118">
        <v>410996</v>
      </c>
      <c r="BH118">
        <v>654685</v>
      </c>
      <c r="BI118">
        <v>731843</v>
      </c>
      <c r="BJ118">
        <v>429602</v>
      </c>
      <c r="BK118">
        <v>364449</v>
      </c>
      <c r="BL118">
        <v>556139</v>
      </c>
      <c r="BM118">
        <v>696167</v>
      </c>
      <c r="BN118">
        <v>271488</v>
      </c>
      <c r="BO118">
        <v>719023</v>
      </c>
      <c r="BP118">
        <v>683179</v>
      </c>
      <c r="BQ118">
        <v>775147</v>
      </c>
      <c r="BR118">
        <v>1322039</v>
      </c>
      <c r="BS118">
        <v>1926773</v>
      </c>
      <c r="BT118">
        <v>2413727</v>
      </c>
      <c r="BU118">
        <v>2595316</v>
      </c>
      <c r="BV118">
        <v>2083726</v>
      </c>
    </row>
    <row r="119" spans="2:74" x14ac:dyDescent="0.25">
      <c r="B119" t="s">
        <v>33</v>
      </c>
      <c r="C119">
        <v>2189419</v>
      </c>
      <c r="D119">
        <v>2237623</v>
      </c>
      <c r="E119">
        <v>2041372</v>
      </c>
      <c r="F119">
        <v>1571245</v>
      </c>
      <c r="G119">
        <v>1686275</v>
      </c>
      <c r="H119">
        <v>7608763</v>
      </c>
      <c r="I119">
        <v>7766945</v>
      </c>
      <c r="J119">
        <v>7773988</v>
      </c>
      <c r="K119">
        <v>7761729</v>
      </c>
      <c r="L119">
        <v>364903</v>
      </c>
      <c r="M119">
        <v>884607</v>
      </c>
      <c r="N119">
        <v>1682091</v>
      </c>
      <c r="O119">
        <v>1125011</v>
      </c>
      <c r="P119">
        <v>1214118</v>
      </c>
      <c r="Q119">
        <v>1775768</v>
      </c>
      <c r="R119">
        <v>3033888</v>
      </c>
      <c r="S119">
        <v>5503984</v>
      </c>
      <c r="T119">
        <v>5744874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309438</v>
      </c>
      <c r="AE119">
        <v>96964</v>
      </c>
      <c r="AF119">
        <v>97986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309438</v>
      </c>
      <c r="AN119">
        <v>96964</v>
      </c>
      <c r="AO119">
        <v>97986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20960037</v>
      </c>
      <c r="AW119">
        <v>51789033</v>
      </c>
      <c r="AX119">
        <v>45605616</v>
      </c>
      <c r="AY119">
        <v>4668692</v>
      </c>
      <c r="AZ119">
        <v>17486669</v>
      </c>
      <c r="BA119">
        <v>43319616</v>
      </c>
      <c r="BB119">
        <v>32893609</v>
      </c>
      <c r="BC119">
        <v>32079063</v>
      </c>
      <c r="BD119">
        <v>30734059</v>
      </c>
      <c r="BE119">
        <v>3173198</v>
      </c>
      <c r="BF119">
        <v>3447431</v>
      </c>
      <c r="BG119">
        <v>947197</v>
      </c>
      <c r="BH119">
        <v>397001</v>
      </c>
      <c r="BI119">
        <v>804915</v>
      </c>
      <c r="BJ119">
        <v>2879624</v>
      </c>
      <c r="BK119">
        <v>2184304</v>
      </c>
      <c r="BL119">
        <v>4244598</v>
      </c>
      <c r="BM119">
        <v>1132018</v>
      </c>
      <c r="BN119">
        <v>2227369</v>
      </c>
      <c r="BO119">
        <v>1772197</v>
      </c>
      <c r="BP119">
        <v>3858194</v>
      </c>
      <c r="BQ119">
        <v>554126</v>
      </c>
      <c r="BR119">
        <v>529490</v>
      </c>
      <c r="BS119">
        <v>1291149</v>
      </c>
      <c r="BT119">
        <v>1358618</v>
      </c>
      <c r="BU119">
        <v>1611010</v>
      </c>
      <c r="BV119">
        <v>1623993</v>
      </c>
    </row>
    <row r="120" spans="2:74" x14ac:dyDescent="0.25">
      <c r="B120" t="s">
        <v>165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24490840</v>
      </c>
      <c r="M120">
        <v>16412217</v>
      </c>
      <c r="N120">
        <v>19912906</v>
      </c>
      <c r="O120">
        <v>1704277</v>
      </c>
      <c r="P120">
        <v>3869438</v>
      </c>
      <c r="Q120">
        <v>4354554</v>
      </c>
      <c r="R120">
        <v>4992353</v>
      </c>
      <c r="S120">
        <v>6709550</v>
      </c>
      <c r="T120">
        <v>9171976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11677</v>
      </c>
      <c r="AE120">
        <v>62653</v>
      </c>
      <c r="AF120">
        <v>157866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11677</v>
      </c>
      <c r="AN120">
        <v>62653</v>
      </c>
      <c r="AO120">
        <v>157866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4247473</v>
      </c>
      <c r="AW120">
        <v>4375298</v>
      </c>
      <c r="AX120">
        <v>30513071</v>
      </c>
      <c r="AY120">
        <v>8060486</v>
      </c>
      <c r="AZ120">
        <v>843137</v>
      </c>
      <c r="BA120">
        <v>1178773</v>
      </c>
      <c r="BB120">
        <v>2385050</v>
      </c>
      <c r="BC120">
        <v>1986553</v>
      </c>
      <c r="BD120">
        <v>9755896</v>
      </c>
      <c r="BE120">
        <v>17294950</v>
      </c>
      <c r="BF120">
        <v>9645646</v>
      </c>
      <c r="BG120">
        <v>24613505</v>
      </c>
      <c r="BH120">
        <v>17000869</v>
      </c>
      <c r="BI120">
        <v>16550225</v>
      </c>
      <c r="BJ120">
        <v>19842484</v>
      </c>
      <c r="BK120">
        <v>25620164</v>
      </c>
      <c r="BL120">
        <v>17734261</v>
      </c>
      <c r="BM120">
        <v>0</v>
      </c>
      <c r="BN120">
        <v>10590949</v>
      </c>
      <c r="BO120">
        <v>7930135</v>
      </c>
      <c r="BP120">
        <v>7240067</v>
      </c>
      <c r="BQ120">
        <v>4548230</v>
      </c>
      <c r="BR120">
        <v>7457831</v>
      </c>
      <c r="BS120">
        <v>3017753</v>
      </c>
      <c r="BT120">
        <v>2373100</v>
      </c>
      <c r="BU120">
        <v>2149209</v>
      </c>
      <c r="BV120">
        <v>858567</v>
      </c>
    </row>
    <row r="121" spans="2:74" x14ac:dyDescent="0.25">
      <c r="B121" t="s">
        <v>166</v>
      </c>
      <c r="C121">
        <v>3836692</v>
      </c>
      <c r="D121">
        <v>3750206</v>
      </c>
      <c r="E121">
        <v>3811803</v>
      </c>
      <c r="F121">
        <v>3290659</v>
      </c>
      <c r="G121">
        <v>2903383</v>
      </c>
      <c r="H121">
        <v>2993076</v>
      </c>
      <c r="I121">
        <v>2914065</v>
      </c>
      <c r="J121">
        <v>3199531</v>
      </c>
      <c r="K121">
        <v>3087301</v>
      </c>
      <c r="L121">
        <v>16668949</v>
      </c>
      <c r="M121">
        <v>17194694</v>
      </c>
      <c r="N121">
        <v>19105927</v>
      </c>
      <c r="O121">
        <v>15490144</v>
      </c>
      <c r="P121">
        <v>14895469</v>
      </c>
      <c r="Q121">
        <v>15479958</v>
      </c>
      <c r="R121">
        <v>15825613</v>
      </c>
      <c r="S121">
        <v>17978901</v>
      </c>
      <c r="T121">
        <v>17449188</v>
      </c>
      <c r="U121">
        <v>0</v>
      </c>
      <c r="V121">
        <v>0</v>
      </c>
      <c r="W121">
        <v>0</v>
      </c>
      <c r="X121">
        <v>425254</v>
      </c>
      <c r="Y121">
        <v>1317689</v>
      </c>
      <c r="Z121">
        <v>1358396</v>
      </c>
      <c r="AA121">
        <v>864132</v>
      </c>
      <c r="AB121">
        <v>483621</v>
      </c>
      <c r="AC121">
        <v>148428</v>
      </c>
      <c r="AD121">
        <v>576979</v>
      </c>
      <c r="AE121">
        <v>600033</v>
      </c>
      <c r="AF121">
        <v>785818</v>
      </c>
      <c r="AG121">
        <v>811274</v>
      </c>
      <c r="AH121">
        <v>831931</v>
      </c>
      <c r="AI121">
        <v>992320</v>
      </c>
      <c r="AJ121">
        <v>925776</v>
      </c>
      <c r="AK121">
        <v>948784</v>
      </c>
      <c r="AL121">
        <v>838321</v>
      </c>
      <c r="AM121">
        <v>576979</v>
      </c>
      <c r="AN121">
        <v>600033</v>
      </c>
      <c r="AO121">
        <v>785818</v>
      </c>
      <c r="AP121">
        <v>811274</v>
      </c>
      <c r="AQ121">
        <v>831931</v>
      </c>
      <c r="AR121">
        <v>992320</v>
      </c>
      <c r="AS121">
        <v>925776</v>
      </c>
      <c r="AT121">
        <v>948784</v>
      </c>
      <c r="AU121">
        <v>838321</v>
      </c>
      <c r="AV121">
        <v>0</v>
      </c>
      <c r="AW121">
        <v>0</v>
      </c>
      <c r="AX121">
        <v>0</v>
      </c>
      <c r="AY121">
        <v>237940</v>
      </c>
      <c r="AZ121">
        <v>390840</v>
      </c>
      <c r="BA121">
        <v>503067</v>
      </c>
      <c r="BB121">
        <v>489787</v>
      </c>
      <c r="BC121">
        <v>489774</v>
      </c>
      <c r="BD121">
        <v>333666</v>
      </c>
      <c r="BE121">
        <v>17811102</v>
      </c>
      <c r="BF121">
        <v>0</v>
      </c>
      <c r="BG121">
        <v>23575999</v>
      </c>
      <c r="BH121">
        <v>17237990</v>
      </c>
      <c r="BI121">
        <v>10745866</v>
      </c>
      <c r="BJ121">
        <v>14577431</v>
      </c>
      <c r="BK121">
        <v>19255244</v>
      </c>
      <c r="BL121">
        <v>15421737</v>
      </c>
      <c r="BM121">
        <v>19138892</v>
      </c>
      <c r="BN121">
        <v>15793888</v>
      </c>
      <c r="BO121">
        <v>29884814</v>
      </c>
      <c r="BP121">
        <v>12979188</v>
      </c>
      <c r="BQ121">
        <v>14316897</v>
      </c>
      <c r="BR121">
        <v>6936851</v>
      </c>
      <c r="BS121">
        <v>10440079</v>
      </c>
      <c r="BT121">
        <v>14949152</v>
      </c>
      <c r="BU121">
        <v>19486372</v>
      </c>
      <c r="BV121">
        <v>18628300</v>
      </c>
    </row>
    <row r="122" spans="2:74" x14ac:dyDescent="0.25">
      <c r="B122" t="s">
        <v>167</v>
      </c>
      <c r="C122">
        <v>65979</v>
      </c>
      <c r="D122">
        <v>67632</v>
      </c>
      <c r="E122">
        <v>57849</v>
      </c>
      <c r="F122">
        <v>49567</v>
      </c>
      <c r="G122">
        <v>51703</v>
      </c>
      <c r="H122">
        <v>52103</v>
      </c>
      <c r="I122">
        <v>55137</v>
      </c>
      <c r="J122">
        <v>54323</v>
      </c>
      <c r="K122">
        <v>55525</v>
      </c>
      <c r="L122">
        <v>7637770</v>
      </c>
      <c r="M122">
        <v>8043822</v>
      </c>
      <c r="N122">
        <v>8161747</v>
      </c>
      <c r="O122">
        <v>7091343</v>
      </c>
      <c r="P122">
        <v>7945350</v>
      </c>
      <c r="Q122">
        <v>8618571</v>
      </c>
      <c r="R122">
        <v>10115301</v>
      </c>
      <c r="S122">
        <v>10140774</v>
      </c>
      <c r="T122">
        <v>10512321</v>
      </c>
      <c r="U122">
        <v>2967614</v>
      </c>
      <c r="V122">
        <v>2975817</v>
      </c>
      <c r="W122">
        <v>1799609</v>
      </c>
      <c r="X122">
        <v>1135735</v>
      </c>
      <c r="Y122">
        <v>676630</v>
      </c>
      <c r="Z122">
        <v>294497</v>
      </c>
      <c r="AA122">
        <v>370379</v>
      </c>
      <c r="AB122">
        <v>225560</v>
      </c>
      <c r="AC122">
        <v>232963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15352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15352</v>
      </c>
      <c r="AU122">
        <v>0</v>
      </c>
      <c r="AV122">
        <v>1814419</v>
      </c>
      <c r="AW122">
        <v>3172833</v>
      </c>
      <c r="AX122">
        <v>3104985</v>
      </c>
      <c r="AY122">
        <v>3033297</v>
      </c>
      <c r="AZ122">
        <v>5513077</v>
      </c>
      <c r="BA122">
        <v>2446591</v>
      </c>
      <c r="BB122">
        <v>1772785</v>
      </c>
      <c r="BC122">
        <v>1535228</v>
      </c>
      <c r="BD122">
        <v>1706789</v>
      </c>
      <c r="BE122">
        <v>10615424</v>
      </c>
      <c r="BF122">
        <v>13388236</v>
      </c>
      <c r="BG122">
        <v>11261702</v>
      </c>
      <c r="BH122">
        <v>9609572</v>
      </c>
      <c r="BI122">
        <v>9208693</v>
      </c>
      <c r="BJ122">
        <v>11510305</v>
      </c>
      <c r="BK122">
        <v>12015141</v>
      </c>
      <c r="BL122">
        <v>8691754</v>
      </c>
      <c r="BM122">
        <v>10497836</v>
      </c>
      <c r="BN122">
        <v>7095596</v>
      </c>
      <c r="BO122">
        <v>4256418</v>
      </c>
      <c r="BP122">
        <v>4678228</v>
      </c>
      <c r="BQ122">
        <v>3701377</v>
      </c>
      <c r="BR122">
        <v>2557034</v>
      </c>
      <c r="BS122">
        <v>2550798</v>
      </c>
      <c r="BT122">
        <v>2091622</v>
      </c>
      <c r="BU122">
        <v>4422639</v>
      </c>
      <c r="BV122">
        <v>2148574</v>
      </c>
    </row>
    <row r="123" spans="2:74" x14ac:dyDescent="0.25">
      <c r="B123" t="s">
        <v>27</v>
      </c>
      <c r="C123">
        <v>233538</v>
      </c>
      <c r="D123">
        <v>238680</v>
      </c>
      <c r="E123">
        <v>217746</v>
      </c>
      <c r="F123">
        <v>167599</v>
      </c>
      <c r="G123">
        <v>179869</v>
      </c>
      <c r="H123">
        <v>187293</v>
      </c>
      <c r="I123">
        <v>191186</v>
      </c>
      <c r="J123">
        <v>191360</v>
      </c>
      <c r="K123">
        <v>191058</v>
      </c>
      <c r="L123">
        <v>8084794</v>
      </c>
      <c r="M123">
        <v>8191191</v>
      </c>
      <c r="N123">
        <v>7980404</v>
      </c>
      <c r="O123">
        <v>6198037</v>
      </c>
      <c r="P123">
        <v>12643688</v>
      </c>
      <c r="Q123">
        <v>31426534</v>
      </c>
      <c r="R123">
        <v>52491404</v>
      </c>
      <c r="S123">
        <v>55782551</v>
      </c>
      <c r="T123">
        <v>60236988</v>
      </c>
      <c r="U123">
        <v>20075512</v>
      </c>
      <c r="V123">
        <v>20517509</v>
      </c>
      <c r="W123">
        <v>18718022</v>
      </c>
      <c r="X123">
        <v>14407268</v>
      </c>
      <c r="Y123">
        <v>15462015</v>
      </c>
      <c r="Z123">
        <v>16100143</v>
      </c>
      <c r="AA123">
        <v>16434855</v>
      </c>
      <c r="AB123">
        <v>16449759</v>
      </c>
      <c r="AC123">
        <v>16423819</v>
      </c>
      <c r="AD123">
        <v>830520</v>
      </c>
      <c r="AE123">
        <v>1056158</v>
      </c>
      <c r="AF123">
        <v>1275177</v>
      </c>
      <c r="AG123">
        <v>1001407</v>
      </c>
      <c r="AH123">
        <v>1080340</v>
      </c>
      <c r="AI123">
        <v>0</v>
      </c>
      <c r="AJ123">
        <v>80059</v>
      </c>
      <c r="AK123">
        <v>0</v>
      </c>
      <c r="AL123">
        <v>0</v>
      </c>
      <c r="AM123">
        <v>830520</v>
      </c>
      <c r="AN123">
        <v>1056158</v>
      </c>
      <c r="AO123">
        <v>1275177</v>
      </c>
      <c r="AP123">
        <v>1001407</v>
      </c>
      <c r="AQ123">
        <v>1080340</v>
      </c>
      <c r="AR123">
        <v>0</v>
      </c>
      <c r="AS123">
        <v>80059</v>
      </c>
      <c r="AT123">
        <v>0</v>
      </c>
      <c r="AU123">
        <v>0</v>
      </c>
      <c r="AV123">
        <v>7728649</v>
      </c>
      <c r="AW123">
        <v>23609904</v>
      </c>
      <c r="AX123">
        <v>34895217</v>
      </c>
      <c r="AY123">
        <v>35896660</v>
      </c>
      <c r="AZ123">
        <v>23865285</v>
      </c>
      <c r="BA123">
        <v>6062429</v>
      </c>
      <c r="BB123">
        <v>6260158</v>
      </c>
      <c r="BC123">
        <v>5895075</v>
      </c>
      <c r="BD123">
        <v>7500218</v>
      </c>
      <c r="BE123">
        <v>5079452</v>
      </c>
      <c r="BF123">
        <v>8474623</v>
      </c>
      <c r="BG123">
        <v>9037835</v>
      </c>
      <c r="BH123">
        <v>18774281</v>
      </c>
      <c r="BI123">
        <v>26347481</v>
      </c>
      <c r="BJ123">
        <v>31941589</v>
      </c>
      <c r="BK123">
        <v>35813980</v>
      </c>
      <c r="BL123">
        <v>40211851</v>
      </c>
      <c r="BM123">
        <v>45390592</v>
      </c>
      <c r="BN123">
        <v>2732395</v>
      </c>
      <c r="BO123">
        <v>5046585</v>
      </c>
      <c r="BP123">
        <v>6844041</v>
      </c>
      <c r="BQ123">
        <v>5666956</v>
      </c>
      <c r="BR123">
        <v>8426877</v>
      </c>
      <c r="BS123">
        <v>9115299</v>
      </c>
      <c r="BT123">
        <v>10450723</v>
      </c>
      <c r="BU123">
        <v>11884634</v>
      </c>
      <c r="BV123">
        <v>14449951</v>
      </c>
    </row>
    <row r="124" spans="2:74" x14ac:dyDescent="0.25">
      <c r="B124" t="s">
        <v>66</v>
      </c>
      <c r="C124">
        <v>1434</v>
      </c>
      <c r="D124">
        <v>1470</v>
      </c>
      <c r="E124">
        <v>1258</v>
      </c>
      <c r="F124">
        <v>1078</v>
      </c>
      <c r="G124">
        <v>1124</v>
      </c>
      <c r="H124">
        <v>1133</v>
      </c>
      <c r="I124">
        <v>1199</v>
      </c>
      <c r="J124">
        <v>1181</v>
      </c>
      <c r="K124">
        <v>1207</v>
      </c>
      <c r="L124">
        <v>5071766</v>
      </c>
      <c r="M124">
        <v>5892823</v>
      </c>
      <c r="N124">
        <v>5630222</v>
      </c>
      <c r="O124">
        <v>4854353</v>
      </c>
      <c r="P124">
        <v>6053707</v>
      </c>
      <c r="Q124">
        <v>6264859</v>
      </c>
      <c r="R124">
        <v>6621273</v>
      </c>
      <c r="S124">
        <v>6762090</v>
      </c>
      <c r="T124">
        <v>7128920</v>
      </c>
      <c r="U124">
        <v>1200528</v>
      </c>
      <c r="V124">
        <v>1199737</v>
      </c>
      <c r="W124">
        <v>754553</v>
      </c>
      <c r="X124">
        <v>348048</v>
      </c>
      <c r="Y124">
        <v>65190</v>
      </c>
      <c r="Z124">
        <v>56634</v>
      </c>
      <c r="AA124">
        <v>1235795</v>
      </c>
      <c r="AB124">
        <v>909328</v>
      </c>
      <c r="AC124">
        <v>686819</v>
      </c>
      <c r="AD124">
        <v>43030</v>
      </c>
      <c r="AE124">
        <v>22054</v>
      </c>
      <c r="AF124">
        <v>0</v>
      </c>
      <c r="AG124">
        <v>20473</v>
      </c>
      <c r="AH124">
        <v>600200</v>
      </c>
      <c r="AI124">
        <v>439480</v>
      </c>
      <c r="AJ124">
        <v>221748</v>
      </c>
      <c r="AK124">
        <v>409788</v>
      </c>
      <c r="AL124">
        <v>411609</v>
      </c>
      <c r="AM124">
        <v>43030</v>
      </c>
      <c r="AN124">
        <v>22054</v>
      </c>
      <c r="AO124">
        <v>0</v>
      </c>
      <c r="AP124">
        <v>20473</v>
      </c>
      <c r="AQ124">
        <v>91042</v>
      </c>
      <c r="AR124">
        <v>131391</v>
      </c>
      <c r="AS124">
        <v>221748</v>
      </c>
      <c r="AT124">
        <v>409788</v>
      </c>
      <c r="AU124">
        <v>411609</v>
      </c>
      <c r="AV124">
        <v>1220609</v>
      </c>
      <c r="AW124">
        <v>4628395</v>
      </c>
      <c r="AX124">
        <v>5739632</v>
      </c>
      <c r="AY124">
        <v>3000971</v>
      </c>
      <c r="AZ124">
        <v>2253562</v>
      </c>
      <c r="BA124">
        <v>2782997</v>
      </c>
      <c r="BB124">
        <v>408735</v>
      </c>
      <c r="BC124">
        <v>877442</v>
      </c>
      <c r="BD124">
        <v>697683</v>
      </c>
      <c r="BE124">
        <v>890715</v>
      </c>
      <c r="BF124">
        <v>646917</v>
      </c>
      <c r="BG124">
        <v>504293</v>
      </c>
      <c r="BH124">
        <v>373909</v>
      </c>
      <c r="BI124">
        <v>907045</v>
      </c>
      <c r="BJ124">
        <v>989963</v>
      </c>
      <c r="BK124">
        <v>1124322</v>
      </c>
      <c r="BL124">
        <v>1583647</v>
      </c>
      <c r="BM124">
        <v>1041696</v>
      </c>
      <c r="BN124">
        <v>933744</v>
      </c>
      <c r="BO124">
        <v>255826</v>
      </c>
      <c r="BP124">
        <v>379792</v>
      </c>
      <c r="BQ124">
        <v>292015</v>
      </c>
      <c r="BR124">
        <v>645159</v>
      </c>
      <c r="BS124">
        <v>923135</v>
      </c>
      <c r="BT124">
        <v>822265</v>
      </c>
      <c r="BU124">
        <v>517254</v>
      </c>
      <c r="BV124">
        <v>637330</v>
      </c>
    </row>
    <row r="125" spans="2:74" x14ac:dyDescent="0.25">
      <c r="B125" t="s">
        <v>168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4352565</v>
      </c>
      <c r="M125">
        <v>4573701</v>
      </c>
      <c r="N125">
        <v>4354927</v>
      </c>
      <c r="O125">
        <v>3359322</v>
      </c>
      <c r="P125">
        <v>3111739</v>
      </c>
      <c r="Q125">
        <v>2883136</v>
      </c>
      <c r="R125">
        <v>2925151</v>
      </c>
      <c r="S125">
        <v>2377644</v>
      </c>
      <c r="T125">
        <v>2271201</v>
      </c>
      <c r="U125">
        <v>6588691</v>
      </c>
      <c r="V125">
        <v>6493581</v>
      </c>
      <c r="W125">
        <v>5446381</v>
      </c>
      <c r="X125">
        <v>4169036</v>
      </c>
      <c r="Y125">
        <v>9620760</v>
      </c>
      <c r="Z125">
        <v>2659555</v>
      </c>
      <c r="AA125">
        <v>4837014</v>
      </c>
      <c r="AB125">
        <v>3359559</v>
      </c>
      <c r="AC125">
        <v>1221577</v>
      </c>
      <c r="AD125">
        <v>896202</v>
      </c>
      <c r="AE125">
        <v>854772</v>
      </c>
      <c r="AF125">
        <v>704954</v>
      </c>
      <c r="AG125">
        <v>659923</v>
      </c>
      <c r="AH125">
        <v>888105</v>
      </c>
      <c r="AI125">
        <v>4107562</v>
      </c>
      <c r="AJ125">
        <v>673932</v>
      </c>
      <c r="AK125">
        <v>356407</v>
      </c>
      <c r="AL125">
        <v>386892</v>
      </c>
      <c r="AM125">
        <v>896202</v>
      </c>
      <c r="AN125">
        <v>854772</v>
      </c>
      <c r="AO125">
        <v>704954</v>
      </c>
      <c r="AP125">
        <v>659923</v>
      </c>
      <c r="AQ125">
        <v>888105</v>
      </c>
      <c r="AR125">
        <v>829940</v>
      </c>
      <c r="AS125">
        <v>673932</v>
      </c>
      <c r="AT125">
        <v>356407</v>
      </c>
      <c r="AU125">
        <v>386892</v>
      </c>
      <c r="AV125">
        <v>669962</v>
      </c>
      <c r="AW125">
        <v>620567</v>
      </c>
      <c r="AX125">
        <v>353838</v>
      </c>
      <c r="AY125">
        <v>590788</v>
      </c>
      <c r="AZ125">
        <v>725098</v>
      </c>
      <c r="BA125">
        <v>1639981</v>
      </c>
      <c r="BB125">
        <v>2885719</v>
      </c>
      <c r="BC125">
        <v>3848722</v>
      </c>
      <c r="BD125">
        <v>4235516</v>
      </c>
      <c r="BE125">
        <v>2072650</v>
      </c>
      <c r="BF125">
        <v>2667246</v>
      </c>
      <c r="BG125">
        <v>3493468</v>
      </c>
      <c r="BH125">
        <v>2951845</v>
      </c>
      <c r="BI125">
        <v>3908785</v>
      </c>
      <c r="BJ125">
        <v>3032970</v>
      </c>
      <c r="BK125">
        <v>4002964</v>
      </c>
      <c r="BL125">
        <v>2541496</v>
      </c>
      <c r="BM125">
        <v>2596000</v>
      </c>
      <c r="BN125">
        <v>1309273</v>
      </c>
      <c r="BO125">
        <v>989029</v>
      </c>
      <c r="BP125">
        <v>1254763</v>
      </c>
      <c r="BQ125">
        <v>378146</v>
      </c>
      <c r="BR125">
        <v>323765</v>
      </c>
      <c r="BS125">
        <v>359368</v>
      </c>
      <c r="BT125">
        <v>461237</v>
      </c>
      <c r="BU125">
        <v>1021382</v>
      </c>
      <c r="BV125">
        <v>339128</v>
      </c>
    </row>
    <row r="126" spans="2:74" x14ac:dyDescent="0.25">
      <c r="B126" t="s">
        <v>169</v>
      </c>
      <c r="C126">
        <v>73371</v>
      </c>
      <c r="D126">
        <v>74127</v>
      </c>
      <c r="E126">
        <v>69995</v>
      </c>
      <c r="F126">
        <v>60250</v>
      </c>
      <c r="G126">
        <v>0</v>
      </c>
      <c r="H126">
        <v>59732</v>
      </c>
      <c r="I126">
        <v>58161</v>
      </c>
      <c r="J126">
        <v>61824</v>
      </c>
      <c r="K126">
        <v>60014</v>
      </c>
      <c r="L126">
        <v>2978846</v>
      </c>
      <c r="M126">
        <v>3390578</v>
      </c>
      <c r="N126">
        <v>2836211</v>
      </c>
      <c r="O126">
        <v>2923321</v>
      </c>
      <c r="P126">
        <v>3066962</v>
      </c>
      <c r="Q126">
        <v>3691454</v>
      </c>
      <c r="R126">
        <v>3737405</v>
      </c>
      <c r="S126">
        <v>2830315</v>
      </c>
      <c r="T126">
        <v>2156902</v>
      </c>
      <c r="U126">
        <v>594302</v>
      </c>
      <c r="V126">
        <v>351363</v>
      </c>
      <c r="W126">
        <v>209986</v>
      </c>
      <c r="X126">
        <v>180749</v>
      </c>
      <c r="Y126">
        <v>164478</v>
      </c>
      <c r="Z126">
        <v>179197</v>
      </c>
      <c r="AA126">
        <v>0</v>
      </c>
      <c r="AB126">
        <v>0</v>
      </c>
      <c r="AC126">
        <v>0</v>
      </c>
      <c r="AD126">
        <v>1008112</v>
      </c>
      <c r="AE126">
        <v>1018508</v>
      </c>
      <c r="AF126">
        <v>961736</v>
      </c>
      <c r="AG126">
        <v>0</v>
      </c>
      <c r="AH126">
        <v>0</v>
      </c>
      <c r="AI126">
        <v>0</v>
      </c>
      <c r="AJ126">
        <v>174482</v>
      </c>
      <c r="AK126">
        <v>185473</v>
      </c>
      <c r="AL126">
        <v>180042</v>
      </c>
      <c r="AM126">
        <v>1008112</v>
      </c>
      <c r="AN126">
        <v>1018508</v>
      </c>
      <c r="AO126">
        <v>961736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3355970</v>
      </c>
      <c r="AW126">
        <v>4216355</v>
      </c>
      <c r="AX126">
        <v>3328978</v>
      </c>
      <c r="AY126">
        <v>1494195</v>
      </c>
      <c r="AZ126">
        <v>765370</v>
      </c>
      <c r="BA126">
        <v>1001113</v>
      </c>
      <c r="BB126">
        <v>1121338</v>
      </c>
      <c r="BC126">
        <v>922418</v>
      </c>
      <c r="BD126">
        <v>1442736</v>
      </c>
      <c r="BE126">
        <v>5517468</v>
      </c>
      <c r="BF126">
        <v>6333428</v>
      </c>
      <c r="BG126">
        <v>6279981</v>
      </c>
      <c r="BH126">
        <v>4762145</v>
      </c>
      <c r="BI126">
        <v>6149276</v>
      </c>
      <c r="BJ126">
        <v>5762969</v>
      </c>
      <c r="BK126">
        <v>4993676</v>
      </c>
      <c r="BL126">
        <v>6016738</v>
      </c>
      <c r="BM126">
        <v>7074447</v>
      </c>
      <c r="BN126">
        <v>3157870</v>
      </c>
      <c r="BO126">
        <v>2182305</v>
      </c>
      <c r="BP126">
        <v>1650490</v>
      </c>
      <c r="BQ126">
        <v>1413461</v>
      </c>
      <c r="BR126">
        <v>1487976</v>
      </c>
      <c r="BS126">
        <v>2067931</v>
      </c>
      <c r="BT126">
        <v>2184515</v>
      </c>
      <c r="BU126">
        <v>2059985</v>
      </c>
      <c r="BV126">
        <v>2162904</v>
      </c>
    </row>
    <row r="127" spans="2:74" x14ac:dyDescent="0.25">
      <c r="B127" t="s">
        <v>67</v>
      </c>
      <c r="C127">
        <v>12845</v>
      </c>
      <c r="D127">
        <v>13127</v>
      </c>
      <c r="E127">
        <v>11976</v>
      </c>
      <c r="F127">
        <v>9427</v>
      </c>
      <c r="G127">
        <v>9893</v>
      </c>
      <c r="H127">
        <v>10301</v>
      </c>
      <c r="I127">
        <v>10515</v>
      </c>
      <c r="J127">
        <v>10525</v>
      </c>
      <c r="K127">
        <v>10508</v>
      </c>
      <c r="L127">
        <v>2844004</v>
      </c>
      <c r="M127">
        <v>3358421</v>
      </c>
      <c r="N127">
        <v>4502779</v>
      </c>
      <c r="O127">
        <v>3401221</v>
      </c>
      <c r="P127">
        <v>3691005</v>
      </c>
      <c r="Q127">
        <v>4061279</v>
      </c>
      <c r="R127">
        <v>4026694</v>
      </c>
      <c r="S127">
        <v>3847734</v>
      </c>
      <c r="T127">
        <v>4001097</v>
      </c>
      <c r="U127">
        <v>3640</v>
      </c>
      <c r="V127">
        <v>19500</v>
      </c>
      <c r="W127">
        <v>3620</v>
      </c>
      <c r="X127">
        <v>14665</v>
      </c>
      <c r="Y127">
        <v>552820</v>
      </c>
      <c r="Z127">
        <v>5202</v>
      </c>
      <c r="AA127">
        <v>32748</v>
      </c>
      <c r="AB127">
        <v>17617</v>
      </c>
      <c r="AC127">
        <v>0</v>
      </c>
      <c r="AD127">
        <v>10876</v>
      </c>
      <c r="AE127">
        <v>0</v>
      </c>
      <c r="AF127">
        <v>0</v>
      </c>
      <c r="AG127">
        <v>0</v>
      </c>
      <c r="AH127">
        <v>2482</v>
      </c>
      <c r="AI127">
        <v>4391</v>
      </c>
      <c r="AJ127">
        <v>9825</v>
      </c>
      <c r="AK127">
        <v>0</v>
      </c>
      <c r="AL127">
        <v>0</v>
      </c>
      <c r="AM127">
        <v>10876</v>
      </c>
      <c r="AN127">
        <v>0</v>
      </c>
      <c r="AO127">
        <v>0</v>
      </c>
      <c r="AP127">
        <v>0</v>
      </c>
      <c r="AQ127">
        <v>2482</v>
      </c>
      <c r="AR127">
        <v>4391</v>
      </c>
      <c r="AS127">
        <v>9825</v>
      </c>
      <c r="AT127">
        <v>0</v>
      </c>
      <c r="AU127">
        <v>0</v>
      </c>
      <c r="AV127">
        <v>457110</v>
      </c>
      <c r="AW127">
        <v>615613</v>
      </c>
      <c r="AX127">
        <v>1686941</v>
      </c>
      <c r="AY127">
        <v>2599887</v>
      </c>
      <c r="AZ127">
        <v>1317435</v>
      </c>
      <c r="BA127">
        <v>1057181</v>
      </c>
      <c r="BB127">
        <v>586081</v>
      </c>
      <c r="BC127">
        <v>893170</v>
      </c>
      <c r="BD127">
        <v>785673</v>
      </c>
      <c r="BE127">
        <v>720427</v>
      </c>
      <c r="BF127">
        <v>792154</v>
      </c>
      <c r="BG127">
        <v>2421849</v>
      </c>
      <c r="BH127">
        <v>1368031</v>
      </c>
      <c r="BI127">
        <v>872395</v>
      </c>
      <c r="BJ127">
        <v>513253</v>
      </c>
      <c r="BK127">
        <v>666624</v>
      </c>
      <c r="BL127">
        <v>522889</v>
      </c>
      <c r="BM127">
        <v>2029423</v>
      </c>
      <c r="BN127">
        <v>914792</v>
      </c>
      <c r="BO127">
        <v>740347</v>
      </c>
      <c r="BP127">
        <v>852067</v>
      </c>
      <c r="BQ127">
        <v>250352</v>
      </c>
      <c r="BR127">
        <v>274146</v>
      </c>
      <c r="BS127">
        <v>310133</v>
      </c>
      <c r="BT127">
        <v>91307</v>
      </c>
      <c r="BU127">
        <v>273208</v>
      </c>
      <c r="BV127">
        <v>3290051</v>
      </c>
    </row>
    <row r="128" spans="2:74" x14ac:dyDescent="0.25">
      <c r="B128" t="s">
        <v>170</v>
      </c>
      <c r="C128">
        <v>145961</v>
      </c>
      <c r="D128">
        <v>149175</v>
      </c>
      <c r="E128">
        <v>136091</v>
      </c>
      <c r="F128">
        <v>104750</v>
      </c>
      <c r="G128">
        <v>112418</v>
      </c>
      <c r="H128">
        <v>117058</v>
      </c>
      <c r="I128">
        <v>119491</v>
      </c>
      <c r="J128">
        <v>119600</v>
      </c>
      <c r="K128">
        <v>119411</v>
      </c>
      <c r="L128">
        <v>2060973</v>
      </c>
      <c r="M128">
        <v>2230164</v>
      </c>
      <c r="N128">
        <v>2148884</v>
      </c>
      <c r="O128">
        <v>1282136</v>
      </c>
      <c r="P128">
        <v>1503033</v>
      </c>
      <c r="Q128">
        <v>1876438</v>
      </c>
      <c r="R128">
        <v>2017016</v>
      </c>
      <c r="S128">
        <v>2308276</v>
      </c>
      <c r="T128">
        <v>2173284</v>
      </c>
      <c r="U128">
        <v>1357440</v>
      </c>
      <c r="V128">
        <v>1290362</v>
      </c>
      <c r="W128">
        <v>1842679</v>
      </c>
      <c r="X128">
        <v>1299943</v>
      </c>
      <c r="Y128">
        <v>2232628</v>
      </c>
      <c r="Z128">
        <v>2136307</v>
      </c>
      <c r="AA128">
        <v>2242855</v>
      </c>
      <c r="AB128">
        <v>2146817</v>
      </c>
      <c r="AC128">
        <v>2525547</v>
      </c>
      <c r="AD128">
        <v>164936</v>
      </c>
      <c r="AE128">
        <v>152158</v>
      </c>
      <c r="AF128">
        <v>115678</v>
      </c>
      <c r="AG128">
        <v>83800</v>
      </c>
      <c r="AH128">
        <v>52837</v>
      </c>
      <c r="AI128">
        <v>60870</v>
      </c>
      <c r="AJ128">
        <v>70500</v>
      </c>
      <c r="AK128">
        <v>0</v>
      </c>
      <c r="AL128">
        <v>66870</v>
      </c>
      <c r="AM128">
        <v>164936</v>
      </c>
      <c r="AN128">
        <v>152158</v>
      </c>
      <c r="AO128">
        <v>115678</v>
      </c>
      <c r="AP128">
        <v>83800</v>
      </c>
      <c r="AQ128">
        <v>52837</v>
      </c>
      <c r="AR128">
        <v>60870</v>
      </c>
      <c r="AS128">
        <v>70500</v>
      </c>
      <c r="AT128">
        <v>0</v>
      </c>
      <c r="AU128">
        <v>66870</v>
      </c>
      <c r="AV128">
        <v>4555451</v>
      </c>
      <c r="AW128">
        <v>4385741</v>
      </c>
      <c r="AX128">
        <v>4383507</v>
      </c>
      <c r="AY128">
        <v>482896</v>
      </c>
      <c r="AZ128">
        <v>132654</v>
      </c>
      <c r="BA128">
        <v>188463</v>
      </c>
      <c r="BB128">
        <v>3038668</v>
      </c>
      <c r="BC128">
        <v>137540</v>
      </c>
      <c r="BD128">
        <v>6095943</v>
      </c>
      <c r="BE128">
        <v>1353061</v>
      </c>
      <c r="BF128">
        <v>1075551</v>
      </c>
      <c r="BG128">
        <v>964889</v>
      </c>
      <c r="BH128">
        <v>343579</v>
      </c>
      <c r="BI128">
        <v>1102824</v>
      </c>
      <c r="BJ128">
        <v>1397671</v>
      </c>
      <c r="BK128">
        <v>2429261</v>
      </c>
      <c r="BL128">
        <v>1384966</v>
      </c>
      <c r="BM128">
        <v>1672951</v>
      </c>
      <c r="BN128">
        <v>1809920</v>
      </c>
      <c r="BO128">
        <v>1247102</v>
      </c>
      <c r="BP128">
        <v>812466</v>
      </c>
      <c r="BQ128">
        <v>3405411</v>
      </c>
      <c r="BR128">
        <v>3954876</v>
      </c>
      <c r="BS128">
        <v>3669765</v>
      </c>
      <c r="BT128">
        <v>706195</v>
      </c>
      <c r="BU128">
        <v>4403665</v>
      </c>
      <c r="BV128">
        <v>526603</v>
      </c>
    </row>
    <row r="129" spans="2:74" x14ac:dyDescent="0.25">
      <c r="B129" t="s">
        <v>171</v>
      </c>
      <c r="C129">
        <v>143432</v>
      </c>
      <c r="D129">
        <v>147027</v>
      </c>
      <c r="E129">
        <v>42883757</v>
      </c>
      <c r="F129">
        <v>36744383</v>
      </c>
      <c r="G129">
        <v>38327407</v>
      </c>
      <c r="H129">
        <v>38624426</v>
      </c>
      <c r="I129">
        <v>155508811</v>
      </c>
      <c r="J129">
        <v>153213428</v>
      </c>
      <c r="K129">
        <v>156602077</v>
      </c>
      <c r="L129">
        <v>2269099</v>
      </c>
      <c r="M129">
        <v>4079986</v>
      </c>
      <c r="N129">
        <v>300564</v>
      </c>
      <c r="O129">
        <v>-7676451</v>
      </c>
      <c r="P129">
        <v>-12834623</v>
      </c>
      <c r="Q129">
        <v>-7841551</v>
      </c>
      <c r="R129">
        <v>-11817366</v>
      </c>
      <c r="S129">
        <v>-3352703</v>
      </c>
      <c r="T129">
        <v>7049254</v>
      </c>
      <c r="U129">
        <v>282562</v>
      </c>
      <c r="V129">
        <v>138205</v>
      </c>
      <c r="W129">
        <v>105314206</v>
      </c>
      <c r="X129">
        <v>104591107</v>
      </c>
      <c r="Y129">
        <v>104087571</v>
      </c>
      <c r="Z129">
        <v>105333680</v>
      </c>
      <c r="AA129">
        <v>7860664</v>
      </c>
      <c r="AB129">
        <v>5274100</v>
      </c>
      <c r="AC129">
        <v>3000761</v>
      </c>
      <c r="AD129">
        <v>104706</v>
      </c>
      <c r="AE129">
        <v>199956</v>
      </c>
      <c r="AF129">
        <v>1778230</v>
      </c>
      <c r="AG129">
        <v>6871523</v>
      </c>
      <c r="AH129">
        <v>12535647</v>
      </c>
      <c r="AI129">
        <v>10597364</v>
      </c>
      <c r="AJ129">
        <v>15776465</v>
      </c>
      <c r="AK129">
        <v>13990654</v>
      </c>
      <c r="AL129">
        <v>15068988</v>
      </c>
      <c r="AM129">
        <v>86059</v>
      </c>
      <c r="AN129">
        <v>183783</v>
      </c>
      <c r="AO129">
        <v>1561925</v>
      </c>
      <c r="AP129">
        <v>6462055</v>
      </c>
      <c r="AQ129">
        <v>2579513</v>
      </c>
      <c r="AR129">
        <v>2466979</v>
      </c>
      <c r="AS129">
        <v>1811141</v>
      </c>
      <c r="AT129">
        <v>2234348</v>
      </c>
      <c r="AU129">
        <v>1799733</v>
      </c>
      <c r="AV129">
        <v>3822471</v>
      </c>
      <c r="AW129">
        <v>5932521</v>
      </c>
      <c r="AX129">
        <v>31264899</v>
      </c>
      <c r="AY129">
        <v>39397306</v>
      </c>
      <c r="AZ129">
        <v>27294509</v>
      </c>
      <c r="BA129">
        <v>10468239</v>
      </c>
      <c r="BB129">
        <v>7532237</v>
      </c>
      <c r="BC129">
        <v>8208748</v>
      </c>
      <c r="BD129">
        <v>7954552</v>
      </c>
      <c r="BE129">
        <v>3865500</v>
      </c>
      <c r="BF129">
        <v>4484309</v>
      </c>
      <c r="BG129">
        <v>13629741</v>
      </c>
      <c r="BH129">
        <v>11621354</v>
      </c>
      <c r="BI129">
        <v>9593091</v>
      </c>
      <c r="BJ129">
        <v>12428910</v>
      </c>
      <c r="BK129">
        <v>11009484</v>
      </c>
      <c r="BL129">
        <v>10900121</v>
      </c>
      <c r="BM129">
        <v>10354195</v>
      </c>
      <c r="BN129">
        <v>976774</v>
      </c>
      <c r="BO129">
        <v>1783432</v>
      </c>
      <c r="BP129">
        <v>14594311</v>
      </c>
      <c r="BQ129">
        <v>10767936</v>
      </c>
      <c r="BR129">
        <v>17134936</v>
      </c>
      <c r="BS129">
        <v>25256523</v>
      </c>
      <c r="BT129">
        <v>29678261</v>
      </c>
      <c r="BU129">
        <v>28637914</v>
      </c>
      <c r="BV129">
        <v>30940673</v>
      </c>
    </row>
    <row r="130" spans="2:74" x14ac:dyDescent="0.25">
      <c r="B130" t="s">
        <v>30</v>
      </c>
      <c r="C130">
        <v>8000137</v>
      </c>
      <c r="D130">
        <v>8176274</v>
      </c>
      <c r="E130">
        <v>7459174</v>
      </c>
      <c r="F130">
        <v>5741329</v>
      </c>
      <c r="G130">
        <v>6161648</v>
      </c>
      <c r="H130">
        <v>6415943</v>
      </c>
      <c r="I130">
        <v>6549327</v>
      </c>
      <c r="J130">
        <v>6555266</v>
      </c>
      <c r="K130">
        <v>6547317</v>
      </c>
      <c r="L130">
        <v>9807137</v>
      </c>
      <c r="M130">
        <v>17526553</v>
      </c>
      <c r="N130">
        <v>19680189</v>
      </c>
      <c r="O130">
        <v>11312963</v>
      </c>
      <c r="P130">
        <v>12815688</v>
      </c>
      <c r="Q130">
        <v>18174409</v>
      </c>
      <c r="R130">
        <v>19989726</v>
      </c>
      <c r="S130">
        <v>22954793</v>
      </c>
      <c r="T130">
        <v>26997682</v>
      </c>
      <c r="U130">
        <v>11179173</v>
      </c>
      <c r="V130">
        <v>18809457</v>
      </c>
      <c r="W130">
        <v>16411272</v>
      </c>
      <c r="X130">
        <v>67031401</v>
      </c>
      <c r="Y130">
        <v>68341344</v>
      </c>
      <c r="Z130">
        <v>67586889</v>
      </c>
      <c r="AA130">
        <v>78943228</v>
      </c>
      <c r="AB130">
        <v>73960528</v>
      </c>
      <c r="AC130">
        <v>66304272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820462</v>
      </c>
      <c r="AX130">
        <v>748503</v>
      </c>
      <c r="AY130">
        <v>3941730</v>
      </c>
      <c r="AZ130">
        <v>6042485</v>
      </c>
      <c r="BA130">
        <v>5852895</v>
      </c>
      <c r="BB130">
        <v>3883472</v>
      </c>
      <c r="BC130">
        <v>4664393</v>
      </c>
      <c r="BD130">
        <v>6209383</v>
      </c>
      <c r="BE130">
        <v>4825479</v>
      </c>
      <c r="BF130">
        <v>6784472</v>
      </c>
      <c r="BG130">
        <v>9433862</v>
      </c>
      <c r="BH130">
        <v>14473260</v>
      </c>
      <c r="BI130">
        <v>16993153</v>
      </c>
      <c r="BJ130">
        <v>13757815</v>
      </c>
      <c r="BK130">
        <v>16945084</v>
      </c>
      <c r="BL130">
        <v>15026521</v>
      </c>
      <c r="BM130">
        <v>17923624</v>
      </c>
      <c r="BN130">
        <v>4313155</v>
      </c>
      <c r="BO130">
        <v>7873449</v>
      </c>
      <c r="BP130">
        <v>6291509</v>
      </c>
      <c r="BQ130">
        <v>16642626</v>
      </c>
      <c r="BR130">
        <v>15708212</v>
      </c>
      <c r="BS130">
        <v>15192945</v>
      </c>
      <c r="BT130">
        <v>12889544</v>
      </c>
      <c r="BU130">
        <v>14678486</v>
      </c>
      <c r="BV130">
        <v>15894827</v>
      </c>
    </row>
    <row r="131" spans="2:74" x14ac:dyDescent="0.25">
      <c r="B131" t="s">
        <v>172</v>
      </c>
      <c r="C131">
        <v>65979</v>
      </c>
      <c r="D131">
        <v>67632</v>
      </c>
      <c r="E131">
        <v>57849</v>
      </c>
      <c r="F131">
        <v>49567</v>
      </c>
      <c r="G131">
        <v>51703</v>
      </c>
      <c r="H131">
        <v>52103</v>
      </c>
      <c r="I131">
        <v>55137</v>
      </c>
      <c r="J131">
        <v>54323</v>
      </c>
      <c r="K131">
        <v>55525</v>
      </c>
      <c r="L131">
        <v>2818445</v>
      </c>
      <c r="M131">
        <v>6420649</v>
      </c>
      <c r="N131">
        <v>5950907</v>
      </c>
      <c r="O131">
        <v>5258434</v>
      </c>
      <c r="P131">
        <v>5569276</v>
      </c>
      <c r="Q131">
        <v>5927320</v>
      </c>
      <c r="R131">
        <v>6536169</v>
      </c>
      <c r="S131">
        <v>6581406</v>
      </c>
      <c r="T131">
        <v>7098744</v>
      </c>
      <c r="U131">
        <v>0</v>
      </c>
      <c r="V131">
        <v>0</v>
      </c>
      <c r="W131">
        <v>3722461</v>
      </c>
      <c r="X131">
        <v>3193852</v>
      </c>
      <c r="Y131">
        <v>3371913</v>
      </c>
      <c r="Z131">
        <v>3398043</v>
      </c>
      <c r="AA131">
        <v>3595912</v>
      </c>
      <c r="AB131">
        <v>3542835</v>
      </c>
      <c r="AC131">
        <v>3621192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2322169</v>
      </c>
      <c r="AW131">
        <v>12048824</v>
      </c>
      <c r="AX131">
        <v>9091105</v>
      </c>
      <c r="AY131">
        <v>4235841</v>
      </c>
      <c r="AZ131">
        <v>3586591</v>
      </c>
      <c r="BA131">
        <v>2510021</v>
      </c>
      <c r="BB131">
        <v>835450</v>
      </c>
      <c r="BC131">
        <v>3225160</v>
      </c>
      <c r="BD131">
        <v>3893989</v>
      </c>
      <c r="BE131">
        <v>6890488</v>
      </c>
      <c r="BF131">
        <v>18854682</v>
      </c>
      <c r="BG131">
        <v>13277616</v>
      </c>
      <c r="BH131">
        <v>7508354</v>
      </c>
      <c r="BI131">
        <v>10247243</v>
      </c>
      <c r="BJ131">
        <v>11429885</v>
      </c>
      <c r="BK131">
        <v>13632102</v>
      </c>
      <c r="BL131">
        <v>10408848</v>
      </c>
      <c r="BM131">
        <v>16638171</v>
      </c>
      <c r="BN131">
        <v>1791469</v>
      </c>
      <c r="BO131">
        <v>5315009</v>
      </c>
      <c r="BP131">
        <v>4666910</v>
      </c>
      <c r="BQ131">
        <v>1460077</v>
      </c>
      <c r="BR131">
        <v>1974817</v>
      </c>
      <c r="BS131">
        <v>2947236</v>
      </c>
      <c r="BT131">
        <v>2367309</v>
      </c>
      <c r="BU131">
        <v>2035949</v>
      </c>
      <c r="BV131">
        <v>4964654</v>
      </c>
    </row>
    <row r="132" spans="2:74" x14ac:dyDescent="0.25">
      <c r="B132" t="s">
        <v>173</v>
      </c>
      <c r="C132">
        <v>148</v>
      </c>
      <c r="D132">
        <v>149</v>
      </c>
      <c r="E132">
        <v>144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456957</v>
      </c>
      <c r="M132">
        <v>2205846</v>
      </c>
      <c r="N132">
        <v>2359520</v>
      </c>
      <c r="O132">
        <v>417124</v>
      </c>
      <c r="P132">
        <v>1763622</v>
      </c>
      <c r="Q132">
        <v>2213016</v>
      </c>
      <c r="R132">
        <v>4444053</v>
      </c>
      <c r="S132">
        <v>5526708</v>
      </c>
      <c r="T132">
        <v>7041679</v>
      </c>
      <c r="U132">
        <v>0</v>
      </c>
      <c r="V132">
        <v>512820</v>
      </c>
      <c r="W132">
        <v>0</v>
      </c>
      <c r="X132">
        <v>6417871</v>
      </c>
      <c r="Y132">
        <v>14218366</v>
      </c>
      <c r="Z132">
        <v>25301461</v>
      </c>
      <c r="AA132">
        <v>20725563</v>
      </c>
      <c r="AB132">
        <v>28446817</v>
      </c>
      <c r="AC132">
        <v>39279125</v>
      </c>
      <c r="AD132">
        <v>55100</v>
      </c>
      <c r="AE132">
        <v>29249</v>
      </c>
      <c r="AF132">
        <v>58798</v>
      </c>
      <c r="AG132">
        <v>0</v>
      </c>
      <c r="AH132">
        <v>882927</v>
      </c>
      <c r="AI132">
        <v>1081230</v>
      </c>
      <c r="AJ132">
        <v>1190269</v>
      </c>
      <c r="AK132">
        <v>1211546</v>
      </c>
      <c r="AL132">
        <v>1909385</v>
      </c>
      <c r="AM132">
        <v>55100</v>
      </c>
      <c r="AN132">
        <v>29249</v>
      </c>
      <c r="AO132">
        <v>58798</v>
      </c>
      <c r="AP132">
        <v>0</v>
      </c>
      <c r="AQ132">
        <v>882927</v>
      </c>
      <c r="AR132">
        <v>1081230</v>
      </c>
      <c r="AS132">
        <v>1190269</v>
      </c>
      <c r="AT132">
        <v>1211546</v>
      </c>
      <c r="AU132">
        <v>1909385</v>
      </c>
      <c r="AV132">
        <v>977052</v>
      </c>
      <c r="AW132">
        <v>1197472</v>
      </c>
      <c r="AX132">
        <v>3141273</v>
      </c>
      <c r="AY132">
        <v>12559351</v>
      </c>
      <c r="AZ132">
        <v>29157809</v>
      </c>
      <c r="BA132">
        <v>23240116</v>
      </c>
      <c r="BB132">
        <v>27307523</v>
      </c>
      <c r="BC132">
        <v>22067363</v>
      </c>
      <c r="BD132">
        <v>50005835</v>
      </c>
      <c r="BE132">
        <v>745463</v>
      </c>
      <c r="BF132">
        <v>289792</v>
      </c>
      <c r="BG132">
        <v>561633</v>
      </c>
      <c r="BH132">
        <v>2663759</v>
      </c>
      <c r="BI132">
        <v>805908</v>
      </c>
      <c r="BJ132">
        <v>4989053</v>
      </c>
      <c r="BK132">
        <v>6090974</v>
      </c>
      <c r="BL132">
        <v>11440919</v>
      </c>
      <c r="BM132">
        <v>21132203</v>
      </c>
      <c r="BN132">
        <v>219735</v>
      </c>
      <c r="BO132">
        <v>1059219</v>
      </c>
      <c r="BP132">
        <v>1061529</v>
      </c>
      <c r="BQ132">
        <v>457695</v>
      </c>
      <c r="BR132">
        <v>577084</v>
      </c>
      <c r="BS132">
        <v>3040312</v>
      </c>
      <c r="BT132">
        <v>4890404</v>
      </c>
      <c r="BU132">
        <v>8782215</v>
      </c>
      <c r="BV132">
        <v>10269365</v>
      </c>
    </row>
    <row r="133" spans="2:74" x14ac:dyDescent="0.25">
      <c r="B133" t="s">
        <v>174</v>
      </c>
      <c r="C133">
        <v>1460</v>
      </c>
      <c r="D133">
        <v>1492</v>
      </c>
      <c r="E133">
        <v>1361</v>
      </c>
      <c r="F133">
        <v>1047</v>
      </c>
      <c r="G133">
        <v>1124</v>
      </c>
      <c r="H133">
        <v>1171</v>
      </c>
      <c r="I133">
        <v>1195</v>
      </c>
      <c r="J133">
        <v>1196</v>
      </c>
      <c r="K133">
        <v>1194</v>
      </c>
      <c r="L133">
        <v>967723</v>
      </c>
      <c r="M133">
        <v>1005438</v>
      </c>
      <c r="N133">
        <v>933588</v>
      </c>
      <c r="O133">
        <v>664113</v>
      </c>
      <c r="P133">
        <v>523055</v>
      </c>
      <c r="Q133">
        <v>512714</v>
      </c>
      <c r="R133">
        <v>548466</v>
      </c>
      <c r="S133">
        <v>586039</v>
      </c>
      <c r="T133">
        <v>603027</v>
      </c>
      <c r="U133">
        <v>5413703</v>
      </c>
      <c r="V133">
        <v>5541846</v>
      </c>
      <c r="W133">
        <v>4872075</v>
      </c>
      <c r="X133">
        <v>3988867</v>
      </c>
      <c r="Y133">
        <v>4337435</v>
      </c>
      <c r="Z133">
        <v>4214084</v>
      </c>
      <c r="AA133">
        <v>4784438</v>
      </c>
      <c r="AB133">
        <v>4965784</v>
      </c>
      <c r="AC133">
        <v>4771672</v>
      </c>
      <c r="AD133">
        <v>234998</v>
      </c>
      <c r="AE133">
        <v>201386</v>
      </c>
      <c r="AF133">
        <v>163310</v>
      </c>
      <c r="AG133">
        <v>93227</v>
      </c>
      <c r="AH133">
        <v>74122</v>
      </c>
      <c r="AI133">
        <v>83111</v>
      </c>
      <c r="AJ133">
        <v>66915</v>
      </c>
      <c r="AK133">
        <v>20332</v>
      </c>
      <c r="AL133">
        <v>0</v>
      </c>
      <c r="AM133">
        <v>234998</v>
      </c>
      <c r="AN133">
        <v>201386</v>
      </c>
      <c r="AO133">
        <v>163310</v>
      </c>
      <c r="AP133">
        <v>93227</v>
      </c>
      <c r="AQ133">
        <v>74122</v>
      </c>
      <c r="AR133">
        <v>83111</v>
      </c>
      <c r="AS133">
        <v>66915</v>
      </c>
      <c r="AT133">
        <v>20332</v>
      </c>
      <c r="AU133">
        <v>0</v>
      </c>
      <c r="AV133">
        <v>410151</v>
      </c>
      <c r="AW133">
        <v>368462</v>
      </c>
      <c r="AX133">
        <v>289875</v>
      </c>
      <c r="AY133">
        <v>148745</v>
      </c>
      <c r="AZ133">
        <v>200508</v>
      </c>
      <c r="BA133">
        <v>277427</v>
      </c>
      <c r="BB133">
        <v>436144</v>
      </c>
      <c r="BC133">
        <v>348035</v>
      </c>
      <c r="BD133">
        <v>236434</v>
      </c>
      <c r="BE133">
        <v>2276996</v>
      </c>
      <c r="BF133">
        <v>2577741</v>
      </c>
      <c r="BG133">
        <v>2241427</v>
      </c>
      <c r="BH133">
        <v>1496873</v>
      </c>
      <c r="BI133">
        <v>1610715</v>
      </c>
      <c r="BJ133">
        <v>1992325</v>
      </c>
      <c r="BK133">
        <v>2499761</v>
      </c>
      <c r="BL133">
        <v>3524607</v>
      </c>
      <c r="BM133">
        <v>3400831</v>
      </c>
      <c r="BN133">
        <v>699154</v>
      </c>
      <c r="BO133">
        <v>820462</v>
      </c>
      <c r="BP133">
        <v>1106424</v>
      </c>
      <c r="BQ133">
        <v>355101</v>
      </c>
      <c r="BR133">
        <v>464026</v>
      </c>
      <c r="BS133">
        <v>596995</v>
      </c>
      <c r="BT133">
        <v>406271</v>
      </c>
      <c r="BU133">
        <v>687699</v>
      </c>
      <c r="BV133">
        <v>770202</v>
      </c>
    </row>
    <row r="134" spans="2:74" x14ac:dyDescent="0.25">
      <c r="B134" t="s">
        <v>175</v>
      </c>
      <c r="C134">
        <v>216368</v>
      </c>
      <c r="D134">
        <v>221790</v>
      </c>
      <c r="E134">
        <v>189707</v>
      </c>
      <c r="F134">
        <v>162548</v>
      </c>
      <c r="G134">
        <v>169551</v>
      </c>
      <c r="H134">
        <v>171035</v>
      </c>
      <c r="I134">
        <v>180994</v>
      </c>
      <c r="J134">
        <v>178323</v>
      </c>
      <c r="K134">
        <v>182267</v>
      </c>
      <c r="L134">
        <v>3389923</v>
      </c>
      <c r="M134">
        <v>4532216</v>
      </c>
      <c r="N134">
        <v>4490762</v>
      </c>
      <c r="O134">
        <v>3893544</v>
      </c>
      <c r="P134">
        <v>4977882</v>
      </c>
      <c r="Q134">
        <v>6215021</v>
      </c>
      <c r="R134">
        <v>7948164</v>
      </c>
      <c r="S134">
        <v>9475902</v>
      </c>
      <c r="T134">
        <v>11665067</v>
      </c>
      <c r="U134">
        <v>0</v>
      </c>
      <c r="V134">
        <v>0</v>
      </c>
      <c r="W134">
        <v>72134</v>
      </c>
      <c r="X134">
        <v>66490</v>
      </c>
      <c r="Y134">
        <v>707</v>
      </c>
      <c r="Z134">
        <v>0</v>
      </c>
      <c r="AA134">
        <v>91096</v>
      </c>
      <c r="AB134">
        <v>87390</v>
      </c>
      <c r="AC134">
        <v>31384</v>
      </c>
      <c r="AD134">
        <v>93231</v>
      </c>
      <c r="AE134">
        <v>0</v>
      </c>
      <c r="AF134">
        <v>0</v>
      </c>
      <c r="AG134">
        <v>17847</v>
      </c>
      <c r="AH134">
        <v>8191</v>
      </c>
      <c r="AI134">
        <v>16990</v>
      </c>
      <c r="AJ134">
        <v>17980</v>
      </c>
      <c r="AK134">
        <v>20076</v>
      </c>
      <c r="AL134">
        <v>43454</v>
      </c>
      <c r="AM134">
        <v>93231</v>
      </c>
      <c r="AN134">
        <v>0</v>
      </c>
      <c r="AO134">
        <v>0</v>
      </c>
      <c r="AP134">
        <v>17847</v>
      </c>
      <c r="AQ134">
        <v>8191</v>
      </c>
      <c r="AR134">
        <v>6796</v>
      </c>
      <c r="AS134">
        <v>17980</v>
      </c>
      <c r="AT134">
        <v>20076</v>
      </c>
      <c r="AU134">
        <v>43454</v>
      </c>
      <c r="AV134">
        <v>6903</v>
      </c>
      <c r="AW134">
        <v>0</v>
      </c>
      <c r="AX134">
        <v>51154</v>
      </c>
      <c r="AY134">
        <v>276808</v>
      </c>
      <c r="AZ134">
        <v>1673226</v>
      </c>
      <c r="BA134">
        <v>1736400</v>
      </c>
      <c r="BB134">
        <v>39555</v>
      </c>
      <c r="BC134">
        <v>1896597</v>
      </c>
      <c r="BD134">
        <v>901677</v>
      </c>
      <c r="BE134">
        <v>1242152</v>
      </c>
      <c r="BF134">
        <v>1268698</v>
      </c>
      <c r="BG134">
        <v>1169309</v>
      </c>
      <c r="BH134">
        <v>1627889</v>
      </c>
      <c r="BI134">
        <v>1336183</v>
      </c>
      <c r="BJ134">
        <v>1798698</v>
      </c>
      <c r="BK134">
        <v>3105669</v>
      </c>
      <c r="BL134">
        <v>2691373</v>
      </c>
      <c r="BM134">
        <v>2705031</v>
      </c>
      <c r="BN134">
        <v>1243572</v>
      </c>
      <c r="BO134">
        <v>1883810</v>
      </c>
      <c r="BP134">
        <v>1640094</v>
      </c>
      <c r="BQ134">
        <v>3735740</v>
      </c>
      <c r="BR134">
        <v>2152175</v>
      </c>
      <c r="BS134">
        <v>1284460</v>
      </c>
      <c r="BT134">
        <v>2773647</v>
      </c>
      <c r="BU134">
        <v>908147</v>
      </c>
      <c r="BV134">
        <v>1739379</v>
      </c>
    </row>
    <row r="135" spans="2:74" x14ac:dyDescent="0.25">
      <c r="B135" t="s">
        <v>176</v>
      </c>
      <c r="C135">
        <v>21860618</v>
      </c>
      <c r="D135">
        <v>22341917</v>
      </c>
      <c r="E135">
        <v>20382421</v>
      </c>
      <c r="F135">
        <v>15688356</v>
      </c>
      <c r="G135">
        <v>16836891</v>
      </c>
      <c r="H135">
        <v>17531761</v>
      </c>
      <c r="I135">
        <v>17896236</v>
      </c>
      <c r="J135">
        <v>17912465</v>
      </c>
      <c r="K135">
        <v>17884218</v>
      </c>
      <c r="L135">
        <v>27445096</v>
      </c>
      <c r="M135">
        <v>31211854</v>
      </c>
      <c r="N135">
        <v>28113778</v>
      </c>
      <c r="O135">
        <v>20073177</v>
      </c>
      <c r="P135">
        <v>21148134</v>
      </c>
      <c r="Q135">
        <v>26227993</v>
      </c>
      <c r="R135">
        <v>22684259</v>
      </c>
      <c r="S135">
        <v>16538263</v>
      </c>
      <c r="T135">
        <v>25821481</v>
      </c>
      <c r="U135">
        <v>8758</v>
      </c>
      <c r="V135">
        <v>4475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36636277</v>
      </c>
      <c r="AE135">
        <v>35801964</v>
      </c>
      <c r="AF135">
        <v>17525861</v>
      </c>
      <c r="AG135">
        <v>12602431</v>
      </c>
      <c r="AH135">
        <v>19649598</v>
      </c>
      <c r="AI135">
        <v>17878253</v>
      </c>
      <c r="AJ135">
        <v>24103817</v>
      </c>
      <c r="AK135">
        <v>32618459</v>
      </c>
      <c r="AL135">
        <v>23249364</v>
      </c>
      <c r="AM135">
        <v>36636277</v>
      </c>
      <c r="AN135">
        <v>0</v>
      </c>
      <c r="AO135">
        <v>17525861</v>
      </c>
      <c r="AP135">
        <v>12602431</v>
      </c>
      <c r="AQ135">
        <v>19649598</v>
      </c>
      <c r="AR135">
        <v>0</v>
      </c>
      <c r="AS135">
        <v>0</v>
      </c>
      <c r="AT135">
        <v>0</v>
      </c>
      <c r="AU135">
        <v>0</v>
      </c>
      <c r="AV135">
        <v>41460297</v>
      </c>
      <c r="AW135">
        <v>48450500</v>
      </c>
      <c r="AX135">
        <v>5662767</v>
      </c>
      <c r="AY135">
        <v>23734177</v>
      </c>
      <c r="AZ135">
        <v>0</v>
      </c>
      <c r="BA135">
        <v>12987574</v>
      </c>
      <c r="BB135">
        <v>11357663</v>
      </c>
      <c r="BC135">
        <v>29797099</v>
      </c>
      <c r="BD135">
        <v>28084324</v>
      </c>
      <c r="BE135">
        <v>49978596</v>
      </c>
      <c r="BF135">
        <v>36647786</v>
      </c>
      <c r="BG135">
        <v>0</v>
      </c>
      <c r="BH135">
        <v>13158652</v>
      </c>
      <c r="BI135">
        <v>0</v>
      </c>
      <c r="BJ135">
        <v>23082647</v>
      </c>
      <c r="BK135">
        <v>20237074</v>
      </c>
      <c r="BL135">
        <v>16403115</v>
      </c>
      <c r="BM135">
        <v>23257723</v>
      </c>
      <c r="BN135">
        <v>42841090</v>
      </c>
      <c r="BO135">
        <v>50280875</v>
      </c>
      <c r="BP135">
        <v>146023438</v>
      </c>
      <c r="BQ135">
        <v>63354688</v>
      </c>
      <c r="BR135">
        <v>98088355</v>
      </c>
      <c r="BS135">
        <v>88934738</v>
      </c>
      <c r="BT135">
        <v>85696886</v>
      </c>
      <c r="BU135">
        <v>62805453</v>
      </c>
      <c r="BV135">
        <v>79581605</v>
      </c>
    </row>
    <row r="136" spans="2:74" x14ac:dyDescent="0.25">
      <c r="B136" t="s">
        <v>177</v>
      </c>
      <c r="C136">
        <v>449561</v>
      </c>
      <c r="D136">
        <v>459459</v>
      </c>
      <c r="E136">
        <v>419162</v>
      </c>
      <c r="F136">
        <v>322629</v>
      </c>
      <c r="G136">
        <v>346248</v>
      </c>
      <c r="H136">
        <v>360538</v>
      </c>
      <c r="I136">
        <v>368034</v>
      </c>
      <c r="J136">
        <v>368367</v>
      </c>
      <c r="K136">
        <v>367787</v>
      </c>
      <c r="L136">
        <v>750241</v>
      </c>
      <c r="M136">
        <v>1015881</v>
      </c>
      <c r="N136">
        <v>921339</v>
      </c>
      <c r="O136">
        <v>558316</v>
      </c>
      <c r="P136">
        <v>146144</v>
      </c>
      <c r="Q136">
        <v>337127</v>
      </c>
      <c r="R136">
        <v>651228</v>
      </c>
      <c r="S136">
        <v>979523</v>
      </c>
      <c r="T136">
        <v>1871174</v>
      </c>
      <c r="U136">
        <v>1158932</v>
      </c>
      <c r="V136">
        <v>2888025</v>
      </c>
      <c r="W136">
        <v>2621122</v>
      </c>
      <c r="X136">
        <v>1693802</v>
      </c>
      <c r="Y136">
        <v>1690771</v>
      </c>
      <c r="Z136">
        <v>1611887</v>
      </c>
      <c r="AA136">
        <v>1381321</v>
      </c>
      <c r="AB136">
        <v>1106298</v>
      </c>
      <c r="AC136">
        <v>1382782</v>
      </c>
      <c r="AD136">
        <v>23354</v>
      </c>
      <c r="AE136">
        <v>71604</v>
      </c>
      <c r="AF136">
        <v>43549</v>
      </c>
      <c r="AG136">
        <v>32472</v>
      </c>
      <c r="AH136">
        <v>7869</v>
      </c>
      <c r="AI136">
        <v>46823</v>
      </c>
      <c r="AJ136">
        <v>71695</v>
      </c>
      <c r="AK136">
        <v>44252</v>
      </c>
      <c r="AL136">
        <v>28659</v>
      </c>
      <c r="AM136">
        <v>23354</v>
      </c>
      <c r="AN136">
        <v>71604</v>
      </c>
      <c r="AO136">
        <v>43549</v>
      </c>
      <c r="AP136">
        <v>32472</v>
      </c>
      <c r="AQ136">
        <v>7869</v>
      </c>
      <c r="AR136">
        <v>46823</v>
      </c>
      <c r="AS136">
        <v>71695</v>
      </c>
      <c r="AT136">
        <v>44252</v>
      </c>
      <c r="AU136">
        <v>28659</v>
      </c>
      <c r="AV136">
        <v>1364738</v>
      </c>
      <c r="AW136">
        <v>2310718</v>
      </c>
      <c r="AX136">
        <v>1284704</v>
      </c>
      <c r="AY136">
        <v>2017478</v>
      </c>
      <c r="AZ136">
        <v>1970693</v>
      </c>
      <c r="BA136">
        <v>1985302</v>
      </c>
      <c r="BB136">
        <v>1523516</v>
      </c>
      <c r="BC136">
        <v>2054725</v>
      </c>
      <c r="BD136">
        <v>1346959</v>
      </c>
      <c r="BE136">
        <v>2109140</v>
      </c>
      <c r="BF136">
        <v>3334058</v>
      </c>
      <c r="BG136">
        <v>4386228</v>
      </c>
      <c r="BH136">
        <v>1965104</v>
      </c>
      <c r="BI136">
        <v>1834667</v>
      </c>
      <c r="BJ136">
        <v>3427455</v>
      </c>
      <c r="BK136">
        <v>4368608</v>
      </c>
      <c r="BL136">
        <v>3119163</v>
      </c>
      <c r="BM136">
        <v>3267091</v>
      </c>
      <c r="BN136">
        <v>1431880</v>
      </c>
      <c r="BO136">
        <v>1979550</v>
      </c>
      <c r="BP136">
        <v>2233261</v>
      </c>
      <c r="BQ136">
        <v>1832072</v>
      </c>
      <c r="BR136">
        <v>2148314</v>
      </c>
      <c r="BS136">
        <v>1321584</v>
      </c>
      <c r="BT136">
        <v>1350254</v>
      </c>
      <c r="BU136">
        <v>1145766</v>
      </c>
      <c r="BV136">
        <v>1856844</v>
      </c>
    </row>
    <row r="137" spans="2:74" x14ac:dyDescent="0.25">
      <c r="B137" t="s">
        <v>39</v>
      </c>
      <c r="C137">
        <v>54504</v>
      </c>
      <c r="D137">
        <v>55870</v>
      </c>
      <c r="E137">
        <v>47788</v>
      </c>
      <c r="F137">
        <v>40947</v>
      </c>
      <c r="G137">
        <v>42711</v>
      </c>
      <c r="H137">
        <v>43042</v>
      </c>
      <c r="I137">
        <v>45548</v>
      </c>
      <c r="J137">
        <v>44876</v>
      </c>
      <c r="K137">
        <v>45868</v>
      </c>
      <c r="L137">
        <v>8413739</v>
      </c>
      <c r="M137">
        <v>8728965</v>
      </c>
      <c r="N137">
        <v>7908972</v>
      </c>
      <c r="O137">
        <v>6732519</v>
      </c>
      <c r="P137">
        <v>7513745</v>
      </c>
      <c r="Q137">
        <v>8142844</v>
      </c>
      <c r="R137">
        <v>10090129</v>
      </c>
      <c r="S137">
        <v>11744497</v>
      </c>
      <c r="T137">
        <v>13789500</v>
      </c>
      <c r="U137">
        <v>808958</v>
      </c>
      <c r="V137">
        <v>570463</v>
      </c>
      <c r="W137">
        <v>220078</v>
      </c>
      <c r="X137">
        <v>44179</v>
      </c>
      <c r="Y137">
        <v>167472</v>
      </c>
      <c r="Z137">
        <v>369254</v>
      </c>
      <c r="AA137">
        <v>508222</v>
      </c>
      <c r="AB137">
        <v>1293135</v>
      </c>
      <c r="AC137">
        <v>1773177</v>
      </c>
      <c r="AD137">
        <v>331329</v>
      </c>
      <c r="AE137">
        <v>260237</v>
      </c>
      <c r="AF137">
        <v>164744</v>
      </c>
      <c r="AG137">
        <v>6465</v>
      </c>
      <c r="AH137">
        <v>93290</v>
      </c>
      <c r="AI137">
        <v>225404</v>
      </c>
      <c r="AJ137">
        <v>201371</v>
      </c>
      <c r="AK137">
        <v>193675</v>
      </c>
      <c r="AL137">
        <v>197959</v>
      </c>
      <c r="AM137">
        <v>328460</v>
      </c>
      <c r="AN137">
        <v>260237</v>
      </c>
      <c r="AO137">
        <v>164744</v>
      </c>
      <c r="AP137">
        <v>6465</v>
      </c>
      <c r="AQ137">
        <v>93290</v>
      </c>
      <c r="AR137">
        <v>225404</v>
      </c>
      <c r="AS137">
        <v>201371</v>
      </c>
      <c r="AT137">
        <v>193675</v>
      </c>
      <c r="AU137">
        <v>197959</v>
      </c>
      <c r="AV137">
        <v>9347483</v>
      </c>
      <c r="AW137">
        <v>10309500</v>
      </c>
      <c r="AX137">
        <v>9858234</v>
      </c>
      <c r="AY137">
        <v>7407064</v>
      </c>
      <c r="AZ137">
        <v>111273</v>
      </c>
      <c r="BA137">
        <v>6321493</v>
      </c>
      <c r="BB137">
        <v>7274530</v>
      </c>
      <c r="BC137">
        <v>8050501</v>
      </c>
      <c r="BD137">
        <v>5145714</v>
      </c>
      <c r="BE137">
        <v>1899044</v>
      </c>
      <c r="BF137">
        <v>3139016</v>
      </c>
      <c r="BG137">
        <v>2457327</v>
      </c>
      <c r="BH137">
        <v>2976187</v>
      </c>
      <c r="BI137">
        <v>1794981</v>
      </c>
      <c r="BJ137">
        <v>1703552</v>
      </c>
      <c r="BK137">
        <v>2100013</v>
      </c>
      <c r="BL137">
        <v>2740973</v>
      </c>
      <c r="BM137">
        <v>2911439</v>
      </c>
      <c r="BN137">
        <v>1085782</v>
      </c>
      <c r="BO137">
        <v>1551130</v>
      </c>
      <c r="BP137">
        <v>1179618</v>
      </c>
      <c r="BQ137">
        <v>2187422</v>
      </c>
      <c r="BR137">
        <v>6117774</v>
      </c>
      <c r="BS137">
        <v>1070384</v>
      </c>
      <c r="BT137">
        <v>1415591</v>
      </c>
      <c r="BU137">
        <v>1764332</v>
      </c>
      <c r="BV137">
        <v>6009972</v>
      </c>
    </row>
    <row r="138" spans="2:74" x14ac:dyDescent="0.25">
      <c r="B138" t="s">
        <v>0</v>
      </c>
      <c r="C138">
        <v>14596126</v>
      </c>
      <c r="D138">
        <v>14917485</v>
      </c>
      <c r="E138">
        <v>13609148</v>
      </c>
      <c r="F138">
        <v>10474966</v>
      </c>
      <c r="G138">
        <v>11241832</v>
      </c>
      <c r="H138">
        <v>11705790</v>
      </c>
      <c r="I138">
        <v>11949146</v>
      </c>
      <c r="J138">
        <v>11959982</v>
      </c>
      <c r="K138">
        <v>11941122</v>
      </c>
      <c r="L138">
        <v>531882843</v>
      </c>
      <c r="M138">
        <v>669795079</v>
      </c>
      <c r="N138">
        <v>691480819</v>
      </c>
      <c r="O138">
        <v>555487435</v>
      </c>
      <c r="P138">
        <v>487558244</v>
      </c>
      <c r="Q138">
        <v>631059129</v>
      </c>
      <c r="R138">
        <v>700458940</v>
      </c>
      <c r="S138">
        <v>792946797</v>
      </c>
      <c r="T138">
        <v>1437830454</v>
      </c>
      <c r="U138">
        <v>287105805</v>
      </c>
      <c r="V138">
        <v>447525</v>
      </c>
      <c r="W138">
        <v>477000644</v>
      </c>
      <c r="X138">
        <v>367147551</v>
      </c>
      <c r="Y138">
        <v>394026204</v>
      </c>
      <c r="Z138">
        <v>308213446</v>
      </c>
      <c r="AA138">
        <v>314621015</v>
      </c>
      <c r="AB138">
        <v>314906322</v>
      </c>
      <c r="AC138">
        <v>0</v>
      </c>
      <c r="AD138">
        <v>329580532</v>
      </c>
      <c r="AE138">
        <v>216601883</v>
      </c>
      <c r="AF138">
        <v>11023410</v>
      </c>
      <c r="AG138">
        <v>7437226</v>
      </c>
      <c r="AH138">
        <v>129618320</v>
      </c>
      <c r="AI138">
        <v>115887319</v>
      </c>
      <c r="AJ138">
        <v>196204978</v>
      </c>
      <c r="AK138">
        <v>233339246</v>
      </c>
      <c r="AL138">
        <v>235120685</v>
      </c>
      <c r="AM138">
        <v>329580532</v>
      </c>
      <c r="AN138">
        <v>216601883</v>
      </c>
      <c r="AO138">
        <v>11023410</v>
      </c>
      <c r="AP138">
        <v>7437226</v>
      </c>
      <c r="AQ138">
        <v>129618320</v>
      </c>
      <c r="AR138">
        <v>7608763</v>
      </c>
      <c r="AS138">
        <v>7169488</v>
      </c>
      <c r="AT138">
        <v>478399</v>
      </c>
      <c r="AU138">
        <v>0</v>
      </c>
      <c r="AV138">
        <v>1350871491</v>
      </c>
      <c r="AW138">
        <v>2243291404</v>
      </c>
      <c r="AX138">
        <v>1799809846</v>
      </c>
      <c r="AY138">
        <v>1453611001</v>
      </c>
      <c r="AZ138">
        <v>1542379319</v>
      </c>
      <c r="BA138">
        <v>1616803689</v>
      </c>
      <c r="BB138">
        <v>1679810949</v>
      </c>
      <c r="BC138">
        <v>1654065490</v>
      </c>
      <c r="BD138">
        <v>1647397139</v>
      </c>
      <c r="BE138">
        <v>120855926</v>
      </c>
      <c r="BF138">
        <v>195568229</v>
      </c>
      <c r="BG138">
        <v>231899885</v>
      </c>
      <c r="BH138">
        <v>171265691</v>
      </c>
      <c r="BI138">
        <v>205163430</v>
      </c>
      <c r="BJ138">
        <v>232125812</v>
      </c>
      <c r="BK138">
        <v>264434602</v>
      </c>
      <c r="BL138">
        <v>288713962</v>
      </c>
      <c r="BM138">
        <v>210999619</v>
      </c>
      <c r="BN138">
        <v>147712798</v>
      </c>
      <c r="BO138">
        <v>86968938</v>
      </c>
      <c r="BP138">
        <v>72128485</v>
      </c>
      <c r="BQ138">
        <v>42947360</v>
      </c>
      <c r="BR138">
        <v>57670597</v>
      </c>
      <c r="BS138">
        <v>51037244</v>
      </c>
      <c r="BT138">
        <v>41702520</v>
      </c>
      <c r="BU138">
        <v>51547522</v>
      </c>
      <c r="BV138">
        <v>41077458</v>
      </c>
    </row>
    <row r="139" spans="2:74" x14ac:dyDescent="0.25">
      <c r="B139" t="s">
        <v>178</v>
      </c>
      <c r="C139">
        <v>74160</v>
      </c>
      <c r="D139">
        <v>74587</v>
      </c>
      <c r="E139">
        <v>68046</v>
      </c>
      <c r="F139">
        <v>52375</v>
      </c>
      <c r="G139">
        <v>56209</v>
      </c>
      <c r="H139">
        <v>59700</v>
      </c>
      <c r="I139">
        <v>60941</v>
      </c>
      <c r="J139">
        <v>60996</v>
      </c>
      <c r="K139">
        <v>60900</v>
      </c>
      <c r="L139">
        <v>3857813</v>
      </c>
      <c r="M139">
        <v>7133541</v>
      </c>
      <c r="N139">
        <v>6944748</v>
      </c>
      <c r="O139">
        <v>6736450</v>
      </c>
      <c r="P139">
        <v>7253230</v>
      </c>
      <c r="Q139">
        <v>12937239</v>
      </c>
      <c r="R139">
        <v>13692526</v>
      </c>
      <c r="S139">
        <v>14188126</v>
      </c>
      <c r="T139">
        <v>14551451</v>
      </c>
      <c r="U139">
        <v>169085</v>
      </c>
      <c r="V139">
        <v>7557198</v>
      </c>
      <c r="W139">
        <v>7700056</v>
      </c>
      <c r="X139">
        <v>8303505</v>
      </c>
      <c r="Y139">
        <v>8947374</v>
      </c>
      <c r="Z139">
        <v>3912075</v>
      </c>
      <c r="AA139">
        <v>14003204</v>
      </c>
      <c r="AB139">
        <v>22306562</v>
      </c>
      <c r="AC139">
        <v>20427677</v>
      </c>
      <c r="AD139">
        <v>17076126</v>
      </c>
      <c r="AE139">
        <v>24980820</v>
      </c>
      <c r="AF139">
        <v>18718022</v>
      </c>
      <c r="AG139">
        <v>11454375</v>
      </c>
      <c r="AH139">
        <v>10803400</v>
      </c>
      <c r="AI139">
        <v>8143718</v>
      </c>
      <c r="AJ139">
        <v>15268619</v>
      </c>
      <c r="AK139">
        <v>22508686</v>
      </c>
      <c r="AL139">
        <v>21878523</v>
      </c>
      <c r="AM139">
        <v>342620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18264173</v>
      </c>
      <c r="AW139">
        <v>1390310</v>
      </c>
      <c r="AX139">
        <v>578389</v>
      </c>
      <c r="AY139">
        <v>1924251</v>
      </c>
      <c r="AZ139">
        <v>1444575</v>
      </c>
      <c r="BA139">
        <v>2591662</v>
      </c>
      <c r="BB139">
        <v>2994456</v>
      </c>
      <c r="BC139">
        <v>6226367</v>
      </c>
      <c r="BD139">
        <v>6398053</v>
      </c>
      <c r="BE139">
        <v>2364227</v>
      </c>
      <c r="BF139">
        <v>3732355</v>
      </c>
      <c r="BG139">
        <v>2060425</v>
      </c>
      <c r="BH139">
        <v>1489540</v>
      </c>
      <c r="BI139">
        <v>2071870</v>
      </c>
      <c r="BJ139">
        <v>3948363</v>
      </c>
      <c r="BK139">
        <v>3508269</v>
      </c>
      <c r="BL139">
        <v>5086580</v>
      </c>
      <c r="BM139">
        <v>6479253</v>
      </c>
      <c r="BN139">
        <v>7472381</v>
      </c>
      <c r="BO139">
        <v>13525684</v>
      </c>
      <c r="BP139">
        <v>17894669</v>
      </c>
      <c r="BQ139">
        <v>13240357</v>
      </c>
      <c r="BR139">
        <v>11935453</v>
      </c>
      <c r="BS139">
        <v>14244776</v>
      </c>
      <c r="BT139">
        <v>11887010</v>
      </c>
      <c r="BU139">
        <v>10143261</v>
      </c>
      <c r="BV139">
        <v>14509657</v>
      </c>
    </row>
    <row r="140" spans="2:74" x14ac:dyDescent="0.25">
      <c r="B140" t="s">
        <v>58</v>
      </c>
      <c r="C140">
        <v>1557407</v>
      </c>
      <c r="D140">
        <v>1591696</v>
      </c>
      <c r="E140">
        <v>1125477</v>
      </c>
      <c r="F140">
        <v>866280</v>
      </c>
      <c r="G140">
        <v>929699</v>
      </c>
      <c r="H140">
        <v>968069</v>
      </c>
      <c r="I140">
        <v>988194</v>
      </c>
      <c r="J140">
        <v>989090</v>
      </c>
      <c r="K140">
        <v>256734</v>
      </c>
      <c r="L140">
        <v>1396849</v>
      </c>
      <c r="M140">
        <v>1855735</v>
      </c>
      <c r="N140">
        <v>4726457</v>
      </c>
      <c r="O140">
        <v>3210577</v>
      </c>
      <c r="P140">
        <v>4061674</v>
      </c>
      <c r="Q140">
        <v>6029652</v>
      </c>
      <c r="R140">
        <v>1539050</v>
      </c>
      <c r="S140">
        <v>284648</v>
      </c>
      <c r="T140">
        <v>111052</v>
      </c>
      <c r="U140">
        <v>0</v>
      </c>
      <c r="V140">
        <v>0</v>
      </c>
      <c r="W140">
        <v>2150245</v>
      </c>
      <c r="X140">
        <v>1392123</v>
      </c>
      <c r="Y140">
        <v>638536</v>
      </c>
      <c r="Z140">
        <v>280939</v>
      </c>
      <c r="AA140">
        <v>4588472</v>
      </c>
      <c r="AB140">
        <v>4592633</v>
      </c>
      <c r="AC140">
        <v>4585391</v>
      </c>
      <c r="AD140">
        <v>3443226</v>
      </c>
      <c r="AE140">
        <v>3508592</v>
      </c>
      <c r="AF140">
        <v>696788</v>
      </c>
      <c r="AG140">
        <v>521653</v>
      </c>
      <c r="AH140">
        <v>572209</v>
      </c>
      <c r="AI140">
        <v>335956</v>
      </c>
      <c r="AJ140">
        <v>270051</v>
      </c>
      <c r="AK140">
        <v>187772</v>
      </c>
      <c r="AL140">
        <v>174340</v>
      </c>
      <c r="AM140">
        <v>3443226</v>
      </c>
      <c r="AN140">
        <v>3508592</v>
      </c>
      <c r="AO140">
        <v>370169</v>
      </c>
      <c r="AP140">
        <v>270254</v>
      </c>
      <c r="AQ140">
        <v>302405</v>
      </c>
      <c r="AR140">
        <v>335956</v>
      </c>
      <c r="AS140">
        <v>270051</v>
      </c>
      <c r="AT140">
        <v>187772</v>
      </c>
      <c r="AU140">
        <v>174340</v>
      </c>
      <c r="AV140">
        <v>3757043</v>
      </c>
      <c r="AW140">
        <v>2962613</v>
      </c>
      <c r="AX140">
        <v>204137</v>
      </c>
      <c r="AY140">
        <v>17807</v>
      </c>
      <c r="AZ140">
        <v>114667</v>
      </c>
      <c r="BA140">
        <v>14047</v>
      </c>
      <c r="BB140">
        <v>0</v>
      </c>
      <c r="BC140">
        <v>0</v>
      </c>
      <c r="BD140">
        <v>194640</v>
      </c>
      <c r="BE140">
        <v>1456693</v>
      </c>
      <c r="BF140">
        <v>1074059</v>
      </c>
      <c r="BG140">
        <v>1667121</v>
      </c>
      <c r="BH140">
        <v>805525</v>
      </c>
      <c r="BI140">
        <v>902719</v>
      </c>
      <c r="BJ140">
        <v>1971255</v>
      </c>
      <c r="BK140">
        <v>1926202</v>
      </c>
      <c r="BL140">
        <v>1316794</v>
      </c>
      <c r="BM140">
        <v>2557788</v>
      </c>
      <c r="BN140">
        <v>1426042</v>
      </c>
      <c r="BO140">
        <v>1136712</v>
      </c>
      <c r="BP140">
        <v>1377246</v>
      </c>
      <c r="BQ140">
        <v>919702</v>
      </c>
      <c r="BR140">
        <v>1456941</v>
      </c>
      <c r="BS140">
        <v>1445665</v>
      </c>
      <c r="BT140">
        <v>1077813</v>
      </c>
      <c r="BU140">
        <v>544179</v>
      </c>
      <c r="BV140">
        <v>649597</v>
      </c>
    </row>
    <row r="141" spans="2:74" x14ac:dyDescent="0.25">
      <c r="B141" t="s">
        <v>179</v>
      </c>
      <c r="C141">
        <v>65625036</v>
      </c>
      <c r="D141">
        <v>54639717</v>
      </c>
      <c r="E141">
        <v>49631063</v>
      </c>
      <c r="F141">
        <v>41299049</v>
      </c>
      <c r="G141">
        <v>42763559</v>
      </c>
      <c r="H141">
        <v>42950461</v>
      </c>
      <c r="I141">
        <v>44347245</v>
      </c>
      <c r="J141">
        <v>43106809</v>
      </c>
      <c r="K141">
        <v>45068931</v>
      </c>
      <c r="L141">
        <v>617238513</v>
      </c>
      <c r="M141">
        <v>602265275</v>
      </c>
      <c r="N141">
        <v>566051339</v>
      </c>
      <c r="O141">
        <v>450294440</v>
      </c>
      <c r="P141">
        <v>449793881</v>
      </c>
      <c r="Q141">
        <v>436416982</v>
      </c>
      <c r="R141">
        <v>436618087</v>
      </c>
      <c r="S141">
        <v>413102256</v>
      </c>
      <c r="T141">
        <v>418832461</v>
      </c>
      <c r="U141">
        <v>215533969</v>
      </c>
      <c r="V141">
        <v>204644992</v>
      </c>
      <c r="W141">
        <v>385595594</v>
      </c>
      <c r="X141">
        <v>324222308</v>
      </c>
      <c r="Y141">
        <v>331594378</v>
      </c>
      <c r="Z141">
        <v>335577173</v>
      </c>
      <c r="AA141">
        <v>339807409</v>
      </c>
      <c r="AB141">
        <v>221961393</v>
      </c>
      <c r="AC141">
        <v>230379104</v>
      </c>
      <c r="AD141">
        <v>3430790</v>
      </c>
      <c r="AE141">
        <v>14396668</v>
      </c>
      <c r="AF141">
        <v>906577</v>
      </c>
      <c r="AG141">
        <v>429640</v>
      </c>
      <c r="AH141">
        <v>425232</v>
      </c>
      <c r="AI141">
        <v>437536</v>
      </c>
      <c r="AJ141">
        <v>387056</v>
      </c>
      <c r="AK141">
        <v>341286</v>
      </c>
      <c r="AL141">
        <v>332464</v>
      </c>
      <c r="AM141">
        <v>3430790</v>
      </c>
      <c r="AN141">
        <v>2979435</v>
      </c>
      <c r="AO141">
        <v>906577</v>
      </c>
      <c r="AP141">
        <v>429640</v>
      </c>
      <c r="AQ141">
        <v>425232</v>
      </c>
      <c r="AR141">
        <v>437536</v>
      </c>
      <c r="AS141">
        <v>387056</v>
      </c>
      <c r="AT141">
        <v>341286</v>
      </c>
      <c r="AU141">
        <v>332464</v>
      </c>
      <c r="AV141">
        <v>238503685</v>
      </c>
      <c r="AW141">
        <v>261636662</v>
      </c>
      <c r="AX141">
        <v>179589401</v>
      </c>
      <c r="AY141">
        <v>176834430</v>
      </c>
      <c r="AZ141">
        <v>216160038</v>
      </c>
      <c r="BA141">
        <v>243683054</v>
      </c>
      <c r="BB141">
        <v>275379998</v>
      </c>
      <c r="BC141">
        <v>297831612</v>
      </c>
      <c r="BD141">
        <v>325514882</v>
      </c>
      <c r="BE141">
        <v>21046772</v>
      </c>
      <c r="BF141">
        <v>23340880</v>
      </c>
      <c r="BG141">
        <v>21339426</v>
      </c>
      <c r="BH141">
        <v>15602086</v>
      </c>
      <c r="BI141">
        <v>15991269</v>
      </c>
      <c r="BJ141">
        <v>19461638</v>
      </c>
      <c r="BK141">
        <v>20251525</v>
      </c>
      <c r="BL141">
        <v>19817857</v>
      </c>
      <c r="BM141">
        <v>26151379</v>
      </c>
      <c r="BN141">
        <v>32414288</v>
      </c>
      <c r="BO141">
        <v>27576757</v>
      </c>
      <c r="BP141">
        <v>30186597</v>
      </c>
      <c r="BQ141">
        <v>25342091</v>
      </c>
      <c r="BR141">
        <v>27556889</v>
      </c>
      <c r="BS141">
        <v>16728490</v>
      </c>
      <c r="BT141">
        <v>17875266</v>
      </c>
      <c r="BU141">
        <v>19129462</v>
      </c>
      <c r="BV141">
        <v>21697826</v>
      </c>
    </row>
    <row r="142" spans="2:74" x14ac:dyDescent="0.25">
      <c r="B142" t="s">
        <v>180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2495938</v>
      </c>
      <c r="M142">
        <v>3149081</v>
      </c>
      <c r="N142">
        <v>2931411</v>
      </c>
      <c r="O142">
        <v>1602670</v>
      </c>
      <c r="P142">
        <v>2494562</v>
      </c>
      <c r="Q142">
        <v>3124275</v>
      </c>
      <c r="R142">
        <v>3263312</v>
      </c>
      <c r="S142">
        <v>3860682</v>
      </c>
      <c r="T142">
        <v>4879142</v>
      </c>
      <c r="U142">
        <v>0</v>
      </c>
      <c r="V142">
        <v>61162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1002754</v>
      </c>
      <c r="AE142">
        <v>2100382</v>
      </c>
      <c r="AF142">
        <v>1204410</v>
      </c>
      <c r="AG142">
        <v>0</v>
      </c>
      <c r="AH142">
        <v>0</v>
      </c>
      <c r="AI142">
        <v>0</v>
      </c>
      <c r="AJ142">
        <v>268856</v>
      </c>
      <c r="AK142">
        <v>0</v>
      </c>
      <c r="AL142">
        <v>785726</v>
      </c>
      <c r="AM142">
        <v>5838</v>
      </c>
      <c r="AN142">
        <v>8950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802787</v>
      </c>
      <c r="AW142">
        <v>234205</v>
      </c>
      <c r="AX142">
        <v>760751</v>
      </c>
      <c r="AY142">
        <v>205309</v>
      </c>
      <c r="AZ142">
        <v>1682902</v>
      </c>
      <c r="BA142">
        <v>1142485</v>
      </c>
      <c r="BB142">
        <v>2582210</v>
      </c>
      <c r="BC142">
        <v>1119454</v>
      </c>
      <c r="BD142">
        <v>220911</v>
      </c>
      <c r="BE142">
        <v>1285919</v>
      </c>
      <c r="BF142">
        <v>992013</v>
      </c>
      <c r="BG142">
        <v>842406</v>
      </c>
      <c r="BH142">
        <v>1297848</v>
      </c>
      <c r="BI142">
        <v>283294</v>
      </c>
      <c r="BJ142">
        <v>959875</v>
      </c>
      <c r="BK142">
        <v>1398050</v>
      </c>
      <c r="BL142">
        <v>3497099</v>
      </c>
      <c r="BM142">
        <v>3411578</v>
      </c>
      <c r="BN142">
        <v>4124865</v>
      </c>
      <c r="BO142">
        <v>6766571</v>
      </c>
      <c r="BP142">
        <v>10195974</v>
      </c>
      <c r="BQ142">
        <v>4770299</v>
      </c>
      <c r="BR142">
        <v>3165700</v>
      </c>
      <c r="BS142">
        <v>4352213</v>
      </c>
      <c r="BT142">
        <v>6091675</v>
      </c>
      <c r="BU142">
        <v>6305302</v>
      </c>
      <c r="BV142">
        <v>6436265</v>
      </c>
    </row>
    <row r="143" spans="2:74" x14ac:dyDescent="0.25">
      <c r="B143" t="s">
        <v>181</v>
      </c>
      <c r="C143">
        <v>54553</v>
      </c>
      <c r="D143">
        <v>54048</v>
      </c>
      <c r="E143">
        <v>54382</v>
      </c>
      <c r="F143">
        <v>47085</v>
      </c>
      <c r="G143">
        <v>42393</v>
      </c>
      <c r="H143">
        <v>43834</v>
      </c>
      <c r="I143">
        <v>42448</v>
      </c>
      <c r="J143">
        <v>46251</v>
      </c>
      <c r="K143">
        <v>43281</v>
      </c>
      <c r="L143">
        <v>26860478</v>
      </c>
      <c r="M143">
        <v>23157300</v>
      </c>
      <c r="N143">
        <v>25887321</v>
      </c>
      <c r="O143">
        <v>15011212</v>
      </c>
      <c r="P143">
        <v>16394748</v>
      </c>
      <c r="Q143">
        <v>19906382</v>
      </c>
      <c r="R143">
        <v>18041444</v>
      </c>
      <c r="S143">
        <v>22754116</v>
      </c>
      <c r="T143">
        <v>24107743</v>
      </c>
      <c r="U143">
        <v>46677785</v>
      </c>
      <c r="V143">
        <v>49897824</v>
      </c>
      <c r="W143">
        <v>55820959</v>
      </c>
      <c r="X143">
        <v>52377625</v>
      </c>
      <c r="Y143">
        <v>40283943</v>
      </c>
      <c r="Z143">
        <v>38098514</v>
      </c>
      <c r="AA143">
        <v>49132706</v>
      </c>
      <c r="AB143">
        <v>54079620</v>
      </c>
      <c r="AC143">
        <v>46078321</v>
      </c>
      <c r="AD143">
        <v>0</v>
      </c>
      <c r="AE143">
        <v>0</v>
      </c>
      <c r="AF143">
        <v>0</v>
      </c>
      <c r="AG143">
        <v>0</v>
      </c>
      <c r="AH143">
        <v>433099</v>
      </c>
      <c r="AI143">
        <v>886150</v>
      </c>
      <c r="AJ143">
        <v>1127734</v>
      </c>
      <c r="AK143">
        <v>1338772</v>
      </c>
      <c r="AL143">
        <v>1085544</v>
      </c>
      <c r="AM143">
        <v>0</v>
      </c>
      <c r="AN143">
        <v>0</v>
      </c>
      <c r="AO143">
        <v>0</v>
      </c>
      <c r="AP143">
        <v>0</v>
      </c>
      <c r="AQ143">
        <v>433099</v>
      </c>
      <c r="AR143">
        <v>886150</v>
      </c>
      <c r="AS143">
        <v>1127734</v>
      </c>
      <c r="AT143">
        <v>1338772</v>
      </c>
      <c r="AU143">
        <v>1085544</v>
      </c>
      <c r="AV143">
        <v>1282721</v>
      </c>
      <c r="AW143">
        <v>2627893</v>
      </c>
      <c r="AX143">
        <v>586444</v>
      </c>
      <c r="AY143">
        <v>1207667</v>
      </c>
      <c r="AZ143">
        <v>4308076</v>
      </c>
      <c r="BA143">
        <v>5834609</v>
      </c>
      <c r="BB143">
        <v>3058533</v>
      </c>
      <c r="BC143">
        <v>2930047</v>
      </c>
      <c r="BD143">
        <v>662089</v>
      </c>
      <c r="BE143">
        <v>16712236</v>
      </c>
      <c r="BF143">
        <v>19116860</v>
      </c>
      <c r="BG143">
        <v>27828907</v>
      </c>
      <c r="BH143">
        <v>29694101</v>
      </c>
      <c r="BI143">
        <v>20229623</v>
      </c>
      <c r="BJ143">
        <v>25925803</v>
      </c>
      <c r="BK143">
        <v>25277066</v>
      </c>
      <c r="BL143">
        <v>33078032</v>
      </c>
      <c r="BM143">
        <v>32038768</v>
      </c>
      <c r="BN143">
        <v>8753467</v>
      </c>
      <c r="BO143">
        <v>9036211</v>
      </c>
      <c r="BP143">
        <v>6768359</v>
      </c>
      <c r="BQ143">
        <v>6187226</v>
      </c>
      <c r="BR143">
        <v>6530859</v>
      </c>
      <c r="BS143">
        <v>7746702</v>
      </c>
      <c r="BT143">
        <v>6667740</v>
      </c>
      <c r="BU143">
        <v>10398917</v>
      </c>
      <c r="BV143">
        <v>12261505</v>
      </c>
    </row>
    <row r="144" spans="2:74" x14ac:dyDescent="0.25">
      <c r="B144" t="s">
        <v>24</v>
      </c>
      <c r="C144">
        <v>56799189</v>
      </c>
      <c r="D144">
        <v>60177960</v>
      </c>
      <c r="E144">
        <v>51473084</v>
      </c>
      <c r="F144">
        <v>44104035</v>
      </c>
      <c r="G144">
        <v>46004128</v>
      </c>
      <c r="H144">
        <v>46360638</v>
      </c>
      <c r="I144">
        <v>52895866</v>
      </c>
      <c r="J144">
        <v>52115098</v>
      </c>
      <c r="K144">
        <v>53267737</v>
      </c>
      <c r="L144">
        <v>-37090158</v>
      </c>
      <c r="M144">
        <v>-31369581</v>
      </c>
      <c r="N144">
        <v>-14218292</v>
      </c>
      <c r="O144">
        <v>-20538063</v>
      </c>
      <c r="P144">
        <v>-31145233</v>
      </c>
      <c r="Q144">
        <v>-34107294</v>
      </c>
      <c r="R144">
        <v>-33931026</v>
      </c>
      <c r="S144">
        <v>-33469159</v>
      </c>
      <c r="T144">
        <v>-33288413</v>
      </c>
      <c r="U144">
        <v>1130246</v>
      </c>
      <c r="V144">
        <v>26688256</v>
      </c>
      <c r="W144">
        <v>22407706</v>
      </c>
      <c r="X144">
        <v>3781116</v>
      </c>
      <c r="Y144">
        <v>12319845</v>
      </c>
      <c r="Z144">
        <v>10532802</v>
      </c>
      <c r="AA144">
        <v>9838415</v>
      </c>
      <c r="AB144">
        <v>12161370</v>
      </c>
      <c r="AC144">
        <v>2383952</v>
      </c>
      <c r="AD144">
        <v>10051735</v>
      </c>
      <c r="AE144">
        <v>14430654</v>
      </c>
      <c r="AF144">
        <v>7627272</v>
      </c>
      <c r="AG144">
        <v>16525274</v>
      </c>
      <c r="AH144">
        <v>15935659</v>
      </c>
      <c r="AI144">
        <v>14419031</v>
      </c>
      <c r="AJ144">
        <v>9906738</v>
      </c>
      <c r="AK144">
        <v>9320017</v>
      </c>
      <c r="AL144">
        <v>9738593</v>
      </c>
      <c r="AM144">
        <v>9899697</v>
      </c>
      <c r="AN144">
        <v>13982223</v>
      </c>
      <c r="AO144">
        <v>7564393</v>
      </c>
      <c r="AP144">
        <v>16444458</v>
      </c>
      <c r="AQ144">
        <v>15840122</v>
      </c>
      <c r="AR144">
        <v>9220024</v>
      </c>
      <c r="AS144">
        <v>6163393</v>
      </c>
      <c r="AT144">
        <v>5219776</v>
      </c>
      <c r="AU144">
        <v>5843397</v>
      </c>
      <c r="AV144">
        <v>7804151</v>
      </c>
      <c r="AW144">
        <v>45263588</v>
      </c>
      <c r="AX144">
        <v>30365724</v>
      </c>
      <c r="AY144">
        <v>35881267</v>
      </c>
      <c r="AZ144">
        <v>13596676</v>
      </c>
      <c r="BA144">
        <v>12292988</v>
      </c>
      <c r="BB144">
        <v>19669639</v>
      </c>
      <c r="BC144">
        <v>20126844</v>
      </c>
      <c r="BD144">
        <v>24163008</v>
      </c>
      <c r="BE144">
        <v>15690059</v>
      </c>
      <c r="BF144">
        <v>45306226</v>
      </c>
      <c r="BG144">
        <v>40289352</v>
      </c>
      <c r="BH144">
        <v>10201146</v>
      </c>
      <c r="BI144">
        <v>8473616</v>
      </c>
      <c r="BJ144">
        <v>13007710</v>
      </c>
      <c r="BK144">
        <v>7918198</v>
      </c>
      <c r="BL144">
        <v>8436670</v>
      </c>
      <c r="BM144">
        <v>18737255</v>
      </c>
      <c r="BN144">
        <v>13085328</v>
      </c>
      <c r="BO144">
        <v>24726922</v>
      </c>
      <c r="BP144">
        <v>24749335</v>
      </c>
      <c r="BQ144">
        <v>22186711</v>
      </c>
      <c r="BR144">
        <v>18947901</v>
      </c>
      <c r="BS144">
        <v>21535666</v>
      </c>
      <c r="BT144">
        <v>25840224</v>
      </c>
      <c r="BU144">
        <v>33897842</v>
      </c>
      <c r="BV144">
        <v>31418670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Q144"/>
  <sheetViews>
    <sheetView topLeftCell="AS1" workbookViewId="0">
      <selection activeCell="B3" sqref="B3:B144"/>
    </sheetView>
  </sheetViews>
  <sheetFormatPr baseColWidth="10" defaultRowHeight="15" x14ac:dyDescent="0.25"/>
  <cols>
    <col min="2" max="2" width="30.7109375" customWidth="1"/>
  </cols>
  <sheetData>
    <row r="1" spans="2:121" x14ac:dyDescent="0.25">
      <c r="C1" s="1" t="s">
        <v>82</v>
      </c>
      <c r="D1" s="1"/>
      <c r="E1" s="1"/>
      <c r="F1" s="1"/>
      <c r="G1" s="1"/>
      <c r="H1" s="1"/>
      <c r="I1" s="1"/>
      <c r="J1" s="1"/>
      <c r="K1" s="1"/>
      <c r="L1" s="2" t="s">
        <v>83</v>
      </c>
      <c r="M1" s="2"/>
      <c r="N1" s="2"/>
      <c r="O1" s="2"/>
      <c r="P1" s="2"/>
      <c r="Q1" s="2"/>
      <c r="R1" s="2"/>
      <c r="S1" s="2"/>
      <c r="T1" s="2"/>
      <c r="U1" s="1" t="s">
        <v>84</v>
      </c>
      <c r="V1" s="1"/>
      <c r="W1" s="1"/>
      <c r="X1" s="1"/>
      <c r="Y1" s="1"/>
      <c r="Z1" s="1"/>
      <c r="AA1" s="1"/>
      <c r="AB1" s="1"/>
      <c r="AC1" s="1"/>
      <c r="AD1" s="2" t="s">
        <v>85</v>
      </c>
      <c r="AE1" s="2"/>
      <c r="AF1" s="2"/>
      <c r="AG1" s="2"/>
      <c r="AH1" s="2"/>
      <c r="AI1" s="2"/>
      <c r="AJ1" s="2"/>
      <c r="AK1" s="2"/>
      <c r="AL1" s="2"/>
      <c r="AM1" s="1" t="s">
        <v>86</v>
      </c>
      <c r="AN1" s="1"/>
      <c r="AO1" s="1"/>
      <c r="AP1" s="1"/>
      <c r="AQ1" s="1"/>
      <c r="AR1" s="1"/>
      <c r="AS1" s="1"/>
      <c r="AT1" s="1"/>
      <c r="AU1" s="1"/>
      <c r="AV1" s="1"/>
      <c r="AW1" s="2" t="s">
        <v>87</v>
      </c>
      <c r="AX1" s="2"/>
      <c r="AY1" s="2"/>
      <c r="AZ1" s="2"/>
      <c r="BA1" s="2"/>
      <c r="BB1" s="2"/>
      <c r="BC1" s="2"/>
      <c r="BD1" s="2"/>
      <c r="BE1" s="2"/>
      <c r="BF1" s="1" t="s">
        <v>88</v>
      </c>
      <c r="BG1" s="1"/>
      <c r="BH1" s="1"/>
      <c r="BI1" s="1"/>
      <c r="BJ1" s="1"/>
      <c r="BK1" s="1"/>
      <c r="BL1" s="1"/>
      <c r="BM1" s="1"/>
      <c r="BN1" s="1"/>
      <c r="BO1" s="2" t="s">
        <v>89</v>
      </c>
      <c r="BP1" s="2"/>
      <c r="BQ1" s="2"/>
      <c r="BR1" s="2"/>
      <c r="BS1" s="2"/>
      <c r="BT1" s="2"/>
      <c r="BU1" s="2"/>
      <c r="BV1" s="2"/>
      <c r="BW1" s="2"/>
      <c r="BX1" s="1" t="s">
        <v>90</v>
      </c>
      <c r="BY1" s="1"/>
      <c r="BZ1" s="1"/>
      <c r="CA1" s="1"/>
      <c r="CB1" s="1"/>
      <c r="CC1" s="1"/>
      <c r="CD1" s="1"/>
      <c r="CE1" s="1"/>
      <c r="CF1" s="1"/>
      <c r="CG1" s="2" t="s">
        <v>91</v>
      </c>
      <c r="CH1" s="2"/>
      <c r="CI1" s="2"/>
      <c r="CJ1" s="2"/>
      <c r="CK1" s="2"/>
      <c r="CL1" s="2"/>
      <c r="CM1" s="2"/>
      <c r="CN1" s="2"/>
      <c r="CO1" s="2"/>
      <c r="CP1" s="1" t="s">
        <v>92</v>
      </c>
      <c r="CQ1" s="1"/>
      <c r="CR1" s="1"/>
      <c r="CS1" s="1"/>
      <c r="CT1" s="1"/>
      <c r="CU1" s="1"/>
      <c r="CV1" s="1"/>
      <c r="CW1" s="1"/>
      <c r="CX1" s="1"/>
      <c r="CY1" s="2" t="s">
        <v>93</v>
      </c>
      <c r="CZ1" s="2"/>
      <c r="DA1" s="2"/>
      <c r="DB1" s="2"/>
      <c r="DC1" s="2"/>
      <c r="DD1" s="2"/>
      <c r="DE1" s="2"/>
      <c r="DF1" s="2"/>
      <c r="DG1" s="2"/>
      <c r="DH1" s="1" t="s">
        <v>94</v>
      </c>
      <c r="DI1" s="1"/>
      <c r="DJ1" s="1"/>
      <c r="DK1" s="1"/>
      <c r="DL1" s="1"/>
      <c r="DM1" s="1"/>
      <c r="DN1" s="1"/>
      <c r="DO1" s="1"/>
      <c r="DP1" s="1"/>
    </row>
    <row r="2" spans="2:121" x14ac:dyDescent="0.25"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1" t="s">
        <v>101</v>
      </c>
      <c r="J2" s="1" t="s">
        <v>102</v>
      </c>
      <c r="K2" s="1" t="s">
        <v>103</v>
      </c>
      <c r="L2" s="2" t="s">
        <v>95</v>
      </c>
      <c r="M2" s="2" t="s">
        <v>96</v>
      </c>
      <c r="N2" s="2" t="s">
        <v>97</v>
      </c>
      <c r="O2" s="2" t="s">
        <v>98</v>
      </c>
      <c r="P2" s="2" t="s">
        <v>99</v>
      </c>
      <c r="Q2" s="2" t="s">
        <v>100</v>
      </c>
      <c r="R2" s="2" t="s">
        <v>101</v>
      </c>
      <c r="S2" s="2" t="s">
        <v>102</v>
      </c>
      <c r="T2" s="2" t="s">
        <v>103</v>
      </c>
      <c r="U2" s="1" t="s">
        <v>95</v>
      </c>
      <c r="V2" s="1" t="s">
        <v>96</v>
      </c>
      <c r="W2" s="1" t="s">
        <v>97</v>
      </c>
      <c r="X2" s="1" t="s">
        <v>98</v>
      </c>
      <c r="Y2" s="1" t="s">
        <v>99</v>
      </c>
      <c r="Z2" s="1" t="s">
        <v>100</v>
      </c>
      <c r="AA2" s="1" t="s">
        <v>101</v>
      </c>
      <c r="AB2" s="1" t="s">
        <v>102</v>
      </c>
      <c r="AC2" s="1" t="s">
        <v>103</v>
      </c>
      <c r="AD2" s="2" t="s">
        <v>95</v>
      </c>
      <c r="AE2" s="2" t="s">
        <v>96</v>
      </c>
      <c r="AF2" s="2" t="s">
        <v>97</v>
      </c>
      <c r="AG2" s="2" t="s">
        <v>98</v>
      </c>
      <c r="AH2" s="2" t="s">
        <v>99</v>
      </c>
      <c r="AI2" s="2" t="s">
        <v>100</v>
      </c>
      <c r="AJ2" s="2" t="s">
        <v>101</v>
      </c>
      <c r="AK2" s="2" t="s">
        <v>102</v>
      </c>
      <c r="AL2" s="2" t="s">
        <v>103</v>
      </c>
      <c r="AM2" s="1" t="s">
        <v>95</v>
      </c>
      <c r="AN2" s="1" t="s">
        <v>96</v>
      </c>
      <c r="AO2" s="1" t="s">
        <v>97</v>
      </c>
      <c r="AP2" s="1" t="s">
        <v>98</v>
      </c>
      <c r="AQ2" s="1" t="s">
        <v>99</v>
      </c>
      <c r="AR2" s="1" t="s">
        <v>100</v>
      </c>
      <c r="AS2" s="1" t="s">
        <v>101</v>
      </c>
      <c r="AT2" s="1" t="s">
        <v>102</v>
      </c>
      <c r="AU2" s="1" t="s">
        <v>103</v>
      </c>
      <c r="AV2" s="1"/>
      <c r="AW2" s="2" t="s">
        <v>95</v>
      </c>
      <c r="AX2" s="2" t="s">
        <v>96</v>
      </c>
      <c r="AY2" s="2" t="s">
        <v>97</v>
      </c>
      <c r="AZ2" s="2" t="s">
        <v>98</v>
      </c>
      <c r="BA2" s="2" t="s">
        <v>99</v>
      </c>
      <c r="BB2" s="2" t="s">
        <v>100</v>
      </c>
      <c r="BC2" s="2" t="s">
        <v>101</v>
      </c>
      <c r="BD2" s="2" t="s">
        <v>102</v>
      </c>
      <c r="BE2" s="2" t="s">
        <v>103</v>
      </c>
      <c r="BF2" s="1" t="s">
        <v>95</v>
      </c>
      <c r="BG2" s="1" t="s">
        <v>96</v>
      </c>
      <c r="BH2" s="1" t="s">
        <v>97</v>
      </c>
      <c r="BI2" s="1" t="s">
        <v>98</v>
      </c>
      <c r="BJ2" s="1" t="s">
        <v>99</v>
      </c>
      <c r="BK2" s="1" t="s">
        <v>100</v>
      </c>
      <c r="BL2" s="1" t="s">
        <v>101</v>
      </c>
      <c r="BM2" s="1" t="s">
        <v>102</v>
      </c>
      <c r="BN2" s="1" t="s">
        <v>103</v>
      </c>
      <c r="BO2" s="2" t="s">
        <v>95</v>
      </c>
      <c r="BP2" s="2" t="s">
        <v>96</v>
      </c>
      <c r="BQ2" s="2" t="s">
        <v>97</v>
      </c>
      <c r="BR2" s="2" t="s">
        <v>98</v>
      </c>
      <c r="BS2" s="2" t="s">
        <v>99</v>
      </c>
      <c r="BT2" s="2" t="s">
        <v>100</v>
      </c>
      <c r="BU2" s="2" t="s">
        <v>101</v>
      </c>
      <c r="BV2" s="2" t="s">
        <v>102</v>
      </c>
      <c r="BW2" s="2" t="s">
        <v>103</v>
      </c>
      <c r="BX2" s="1" t="s">
        <v>95</v>
      </c>
      <c r="BY2" s="1" t="s">
        <v>96</v>
      </c>
      <c r="BZ2" s="1" t="s">
        <v>97</v>
      </c>
      <c r="CA2" s="1" t="s">
        <v>98</v>
      </c>
      <c r="CB2" s="1" t="s">
        <v>99</v>
      </c>
      <c r="CC2" s="1" t="s">
        <v>100</v>
      </c>
      <c r="CD2" s="1" t="s">
        <v>101</v>
      </c>
      <c r="CE2" s="1" t="s">
        <v>102</v>
      </c>
      <c r="CF2" s="1" t="s">
        <v>103</v>
      </c>
      <c r="CG2" s="2" t="s">
        <v>95</v>
      </c>
      <c r="CH2" s="2" t="s">
        <v>96</v>
      </c>
      <c r="CI2" s="2" t="s">
        <v>97</v>
      </c>
      <c r="CJ2" s="2" t="s">
        <v>98</v>
      </c>
      <c r="CK2" s="2" t="s">
        <v>99</v>
      </c>
      <c r="CL2" s="2" t="s">
        <v>100</v>
      </c>
      <c r="CM2" s="2" t="s">
        <v>101</v>
      </c>
      <c r="CN2" s="2" t="s">
        <v>102</v>
      </c>
      <c r="CO2" s="2" t="s">
        <v>103</v>
      </c>
      <c r="CP2" s="1" t="s">
        <v>95</v>
      </c>
      <c r="CQ2" s="1" t="s">
        <v>96</v>
      </c>
      <c r="CR2" s="1" t="s">
        <v>97</v>
      </c>
      <c r="CS2" s="1" t="s">
        <v>98</v>
      </c>
      <c r="CT2" s="1" t="s">
        <v>99</v>
      </c>
      <c r="CU2" s="1" t="s">
        <v>100</v>
      </c>
      <c r="CV2" s="1" t="s">
        <v>101</v>
      </c>
      <c r="CW2" s="1" t="s">
        <v>102</v>
      </c>
      <c r="CX2" s="1" t="s">
        <v>103</v>
      </c>
      <c r="CY2" s="2" t="s">
        <v>95</v>
      </c>
      <c r="CZ2" s="2" t="s">
        <v>96</v>
      </c>
      <c r="DA2" s="2" t="s">
        <v>97</v>
      </c>
      <c r="DB2" s="2" t="s">
        <v>98</v>
      </c>
      <c r="DC2" s="2" t="s">
        <v>99</v>
      </c>
      <c r="DD2" s="2" t="s">
        <v>100</v>
      </c>
      <c r="DE2" s="2" t="s">
        <v>101</v>
      </c>
      <c r="DF2" s="2" t="s">
        <v>102</v>
      </c>
      <c r="DG2" s="2" t="s">
        <v>103</v>
      </c>
      <c r="DH2" s="1" t="s">
        <v>95</v>
      </c>
      <c r="DI2" s="1" t="s">
        <v>96</v>
      </c>
      <c r="DJ2" s="1" t="s">
        <v>97</v>
      </c>
      <c r="DK2" s="1" t="s">
        <v>98</v>
      </c>
      <c r="DL2" s="1" t="s">
        <v>99</v>
      </c>
      <c r="DM2" s="1" t="s">
        <v>100</v>
      </c>
      <c r="DN2" s="1" t="s">
        <v>101</v>
      </c>
      <c r="DO2" s="1" t="s">
        <v>102</v>
      </c>
      <c r="DP2" s="1" t="s">
        <v>103</v>
      </c>
    </row>
    <row r="3" spans="2:121" x14ac:dyDescent="0.25">
      <c r="B3" t="s">
        <v>50</v>
      </c>
      <c r="C3">
        <v>26489050</v>
      </c>
      <c r="D3">
        <v>31875682</v>
      </c>
      <c r="E3">
        <v>29016065</v>
      </c>
      <c r="F3">
        <v>16096880</v>
      </c>
      <c r="G3">
        <v>9499379</v>
      </c>
      <c r="H3">
        <v>15189433</v>
      </c>
      <c r="I3">
        <v>25375207</v>
      </c>
      <c r="J3">
        <v>21215812</v>
      </c>
      <c r="K3">
        <v>19555038</v>
      </c>
      <c r="L3">
        <v>1764672</v>
      </c>
      <c r="M3">
        <v>2683656</v>
      </c>
      <c r="N3">
        <v>2230539</v>
      </c>
      <c r="O3">
        <v>265017</v>
      </c>
      <c r="P3">
        <v>141667</v>
      </c>
      <c r="Q3">
        <v>628601</v>
      </c>
      <c r="R3">
        <v>544881</v>
      </c>
      <c r="S3">
        <v>1314402</v>
      </c>
      <c r="T3">
        <v>749541</v>
      </c>
      <c r="U3">
        <v>2002589</v>
      </c>
      <c r="V3">
        <v>2965596</v>
      </c>
      <c r="W3">
        <v>2366630</v>
      </c>
      <c r="X3">
        <v>418999</v>
      </c>
      <c r="Y3">
        <v>282134</v>
      </c>
      <c r="Z3">
        <v>752682</v>
      </c>
      <c r="AA3">
        <v>681101</v>
      </c>
      <c r="AB3">
        <v>1455530</v>
      </c>
      <c r="AC3">
        <v>899449</v>
      </c>
      <c r="AD3">
        <v>237917</v>
      </c>
      <c r="AE3">
        <v>281940</v>
      </c>
      <c r="AF3">
        <v>136091</v>
      </c>
      <c r="AG3">
        <v>153982</v>
      </c>
      <c r="AH3">
        <v>140467</v>
      </c>
      <c r="AI3">
        <v>124081</v>
      </c>
      <c r="AJ3">
        <v>136220</v>
      </c>
      <c r="AK3">
        <v>141128</v>
      </c>
      <c r="AL3">
        <v>149908</v>
      </c>
      <c r="AM3">
        <v>55465</v>
      </c>
      <c r="AN3">
        <v>65637</v>
      </c>
      <c r="AO3">
        <v>215025</v>
      </c>
      <c r="AP3">
        <v>305869</v>
      </c>
      <c r="AQ3">
        <v>47180</v>
      </c>
      <c r="AR3">
        <v>49164</v>
      </c>
      <c r="AS3">
        <v>70500</v>
      </c>
      <c r="AT3">
        <v>131560</v>
      </c>
      <c r="AU3">
        <v>65385</v>
      </c>
      <c r="AV3">
        <f>(AR3-AP3)/AP3</f>
        <v>-0.83926452173969901</v>
      </c>
      <c r="AW3">
        <v>192669</v>
      </c>
      <c r="AX3">
        <v>64145</v>
      </c>
      <c r="AY3">
        <v>39467</v>
      </c>
      <c r="AZ3">
        <v>15712</v>
      </c>
      <c r="BA3">
        <v>3050</v>
      </c>
      <c r="BB3">
        <v>44482</v>
      </c>
      <c r="BC3">
        <v>1195</v>
      </c>
      <c r="BD3">
        <v>1196</v>
      </c>
      <c r="BE3">
        <v>1595</v>
      </c>
      <c r="BF3">
        <v>55465</v>
      </c>
      <c r="BG3">
        <v>65637</v>
      </c>
      <c r="BH3">
        <v>215025</v>
      </c>
      <c r="BI3">
        <v>305869</v>
      </c>
      <c r="BJ3">
        <v>47180</v>
      </c>
      <c r="BK3">
        <v>49164</v>
      </c>
      <c r="BL3">
        <v>70500</v>
      </c>
      <c r="BM3">
        <v>131560</v>
      </c>
      <c r="BN3">
        <v>65385</v>
      </c>
      <c r="BO3">
        <v>1901875</v>
      </c>
      <c r="BP3">
        <v>2683656</v>
      </c>
      <c r="BQ3">
        <v>2056342</v>
      </c>
      <c r="BR3">
        <v>-25140</v>
      </c>
      <c r="BS3">
        <v>97538</v>
      </c>
      <c r="BT3">
        <v>623919</v>
      </c>
      <c r="BU3">
        <v>476771</v>
      </c>
      <c r="BV3">
        <v>1184038</v>
      </c>
      <c r="BW3">
        <v>684155</v>
      </c>
      <c r="BX3">
        <v>620335</v>
      </c>
      <c r="BY3">
        <v>675762</v>
      </c>
      <c r="BZ3">
        <v>484486</v>
      </c>
      <c r="CA3">
        <v>33520</v>
      </c>
      <c r="CB3">
        <v>68679</v>
      </c>
      <c r="CC3">
        <v>209534</v>
      </c>
      <c r="CD3">
        <v>166093</v>
      </c>
      <c r="CE3">
        <v>326508</v>
      </c>
      <c r="CF3">
        <v>194562</v>
      </c>
      <c r="CG3">
        <v>1281540</v>
      </c>
      <c r="CH3">
        <v>2007893</v>
      </c>
      <c r="CI3">
        <v>1571857</v>
      </c>
      <c r="CJ3">
        <v>-58660</v>
      </c>
      <c r="CK3">
        <v>28859</v>
      </c>
      <c r="CL3">
        <v>414385</v>
      </c>
      <c r="CM3">
        <v>310678</v>
      </c>
      <c r="CN3">
        <v>857531</v>
      </c>
      <c r="CO3">
        <v>489594</v>
      </c>
      <c r="CP3" t="s">
        <v>59</v>
      </c>
      <c r="CQ3" t="s">
        <v>59</v>
      </c>
      <c r="CR3" t="s">
        <v>59</v>
      </c>
      <c r="CS3" t="s">
        <v>59</v>
      </c>
      <c r="CT3" t="s">
        <v>59</v>
      </c>
      <c r="CU3" t="s">
        <v>59</v>
      </c>
      <c r="CV3" t="s">
        <v>59</v>
      </c>
      <c r="CW3" t="s">
        <v>59</v>
      </c>
      <c r="CX3" t="s">
        <v>59</v>
      </c>
      <c r="CY3" t="s">
        <v>59</v>
      </c>
      <c r="CZ3" t="s">
        <v>59</v>
      </c>
      <c r="DA3" t="s">
        <v>59</v>
      </c>
      <c r="DB3" t="s">
        <v>59</v>
      </c>
      <c r="DC3" t="s">
        <v>59</v>
      </c>
      <c r="DD3" t="s">
        <v>59</v>
      </c>
      <c r="DE3" t="s">
        <v>59</v>
      </c>
      <c r="DF3" t="s">
        <v>59</v>
      </c>
      <c r="DG3" t="s">
        <v>59</v>
      </c>
      <c r="DH3">
        <v>1281540</v>
      </c>
      <c r="DI3">
        <v>2007893</v>
      </c>
      <c r="DJ3">
        <v>1571857</v>
      </c>
      <c r="DK3">
        <v>-58660</v>
      </c>
      <c r="DL3">
        <v>28859</v>
      </c>
      <c r="DM3">
        <v>414385</v>
      </c>
      <c r="DN3">
        <v>310678</v>
      </c>
      <c r="DO3">
        <v>857531</v>
      </c>
      <c r="DP3">
        <v>489594</v>
      </c>
      <c r="DQ3">
        <f>IF(DK3+DL3+DM3&lt;0,1,0)</f>
        <v>0</v>
      </c>
    </row>
    <row r="4" spans="2:121" x14ac:dyDescent="0.25">
      <c r="B4" t="s">
        <v>34</v>
      </c>
      <c r="C4">
        <v>48405842</v>
      </c>
      <c r="D4">
        <v>45638673</v>
      </c>
      <c r="E4">
        <v>45828353</v>
      </c>
      <c r="F4">
        <v>67955293</v>
      </c>
      <c r="G4">
        <v>64684376</v>
      </c>
      <c r="H4">
        <v>69898783</v>
      </c>
      <c r="I4">
        <v>71000631</v>
      </c>
      <c r="J4">
        <v>78067071</v>
      </c>
      <c r="K4">
        <v>85409439</v>
      </c>
      <c r="L4">
        <v>591798</v>
      </c>
      <c r="M4">
        <v>1252787</v>
      </c>
      <c r="N4">
        <v>851933</v>
      </c>
      <c r="O4">
        <v>339389</v>
      </c>
      <c r="P4">
        <v>418196</v>
      </c>
      <c r="Q4">
        <v>2119919</v>
      </c>
      <c r="R4">
        <v>2272728</v>
      </c>
      <c r="S4">
        <v>526229</v>
      </c>
      <c r="T4">
        <v>1005484</v>
      </c>
      <c r="U4">
        <v>1005612</v>
      </c>
      <c r="V4">
        <v>1600623</v>
      </c>
      <c r="W4">
        <v>1210307</v>
      </c>
      <c r="X4">
        <v>647353</v>
      </c>
      <c r="Y4">
        <v>840889</v>
      </c>
      <c r="Z4">
        <v>2589321</v>
      </c>
      <c r="AA4">
        <v>2950245</v>
      </c>
      <c r="AB4">
        <v>1356669</v>
      </c>
      <c r="AC4">
        <v>2001312</v>
      </c>
      <c r="AD4">
        <v>413814</v>
      </c>
      <c r="AE4">
        <v>347836</v>
      </c>
      <c r="AF4">
        <v>358374</v>
      </c>
      <c r="AG4">
        <v>307964</v>
      </c>
      <c r="AH4">
        <v>422693</v>
      </c>
      <c r="AI4">
        <v>469402</v>
      </c>
      <c r="AJ4">
        <v>677517</v>
      </c>
      <c r="AK4">
        <v>830440</v>
      </c>
      <c r="AL4">
        <v>995828</v>
      </c>
      <c r="AM4">
        <v>305540</v>
      </c>
      <c r="AN4">
        <v>432991</v>
      </c>
      <c r="AO4">
        <v>324805</v>
      </c>
      <c r="AP4">
        <v>431569</v>
      </c>
      <c r="AQ4">
        <v>403582</v>
      </c>
      <c r="AR4">
        <v>104182</v>
      </c>
      <c r="AS4">
        <v>25093</v>
      </c>
      <c r="AT4">
        <v>79359</v>
      </c>
      <c r="AU4">
        <v>280039</v>
      </c>
      <c r="AV4">
        <f t="shared" ref="AV4:AV67" si="0">(AR4-AP4)/AP4</f>
        <v>-0.75859711888481329</v>
      </c>
      <c r="AW4">
        <v>7416</v>
      </c>
      <c r="AX4">
        <v>-457527</v>
      </c>
      <c r="AY4">
        <v>509889</v>
      </c>
      <c r="AZ4">
        <v>0</v>
      </c>
      <c r="BA4">
        <v>0</v>
      </c>
      <c r="BB4">
        <v>0</v>
      </c>
      <c r="BC4">
        <v>310678</v>
      </c>
      <c r="BD4">
        <v>17006</v>
      </c>
      <c r="BE4">
        <v>235377</v>
      </c>
      <c r="BF4">
        <v>305540</v>
      </c>
      <c r="BG4">
        <v>432991</v>
      </c>
      <c r="BH4">
        <v>324805</v>
      </c>
      <c r="BI4">
        <v>431569</v>
      </c>
      <c r="BJ4">
        <v>403582</v>
      </c>
      <c r="BK4">
        <v>104182</v>
      </c>
      <c r="BL4">
        <v>25093</v>
      </c>
      <c r="BM4">
        <v>79359</v>
      </c>
      <c r="BN4">
        <v>280039</v>
      </c>
      <c r="BO4">
        <v>293674</v>
      </c>
      <c r="BP4">
        <v>362269</v>
      </c>
      <c r="BQ4">
        <v>1037017</v>
      </c>
      <c r="BR4">
        <v>-92180</v>
      </c>
      <c r="BS4">
        <v>14614</v>
      </c>
      <c r="BT4">
        <v>2015737</v>
      </c>
      <c r="BU4">
        <v>2558312</v>
      </c>
      <c r="BV4">
        <v>463875</v>
      </c>
      <c r="BW4">
        <v>960823</v>
      </c>
      <c r="BX4">
        <v>130522</v>
      </c>
      <c r="BY4">
        <v>129897</v>
      </c>
      <c r="BZ4">
        <v>171475</v>
      </c>
      <c r="CA4">
        <v>-32472</v>
      </c>
      <c r="CB4">
        <v>47216</v>
      </c>
      <c r="CC4">
        <v>532613</v>
      </c>
      <c r="CD4">
        <v>644059</v>
      </c>
      <c r="CE4">
        <v>1890</v>
      </c>
      <c r="CF4">
        <v>19313</v>
      </c>
      <c r="CG4">
        <v>163152</v>
      </c>
      <c r="CH4">
        <v>232372</v>
      </c>
      <c r="CI4">
        <v>865542</v>
      </c>
      <c r="CJ4">
        <v>-59707</v>
      </c>
      <c r="CK4">
        <v>-32601</v>
      </c>
      <c r="CL4">
        <v>1483124</v>
      </c>
      <c r="CM4">
        <v>1914253</v>
      </c>
      <c r="CN4">
        <v>461986</v>
      </c>
      <c r="CO4">
        <v>941510</v>
      </c>
      <c r="CP4" t="s">
        <v>59</v>
      </c>
      <c r="CQ4" t="s">
        <v>59</v>
      </c>
      <c r="CR4" t="s">
        <v>59</v>
      </c>
      <c r="CS4" t="s">
        <v>59</v>
      </c>
      <c r="CT4" t="s">
        <v>59</v>
      </c>
      <c r="CU4" t="s">
        <v>59</v>
      </c>
      <c r="CV4" t="s">
        <v>59</v>
      </c>
      <c r="CW4" t="s">
        <v>59</v>
      </c>
      <c r="CX4" t="s">
        <v>59</v>
      </c>
      <c r="CY4" t="s">
        <v>59</v>
      </c>
      <c r="CZ4" t="s">
        <v>59</v>
      </c>
      <c r="DA4" t="s">
        <v>59</v>
      </c>
      <c r="DB4" t="s">
        <v>59</v>
      </c>
      <c r="DC4" t="s">
        <v>59</v>
      </c>
      <c r="DD4" t="s">
        <v>59</v>
      </c>
      <c r="DE4" t="s">
        <v>59</v>
      </c>
      <c r="DF4" t="s">
        <v>59</v>
      </c>
      <c r="DG4" t="s">
        <v>59</v>
      </c>
      <c r="DH4">
        <v>163152</v>
      </c>
      <c r="DI4">
        <v>232372</v>
      </c>
      <c r="DJ4">
        <v>865542</v>
      </c>
      <c r="DK4">
        <v>-59707</v>
      </c>
      <c r="DL4">
        <v>-32601</v>
      </c>
      <c r="DM4">
        <v>1483124</v>
      </c>
      <c r="DN4">
        <v>1914253</v>
      </c>
      <c r="DO4">
        <v>461986</v>
      </c>
      <c r="DP4">
        <v>941510</v>
      </c>
      <c r="DQ4">
        <f t="shared" ref="DQ4:DQ67" si="1">IF(DK4+DL4+DM4&lt;0,1,0)</f>
        <v>0</v>
      </c>
    </row>
    <row r="5" spans="2:121" x14ac:dyDescent="0.25">
      <c r="B5" t="s">
        <v>37</v>
      </c>
      <c r="C5">
        <v>43156367</v>
      </c>
      <c r="D5">
        <v>42696826</v>
      </c>
      <c r="E5">
        <v>43327445</v>
      </c>
      <c r="F5">
        <v>33923177</v>
      </c>
      <c r="G5">
        <v>37055326</v>
      </c>
      <c r="H5">
        <v>38341144</v>
      </c>
      <c r="I5">
        <v>44127001</v>
      </c>
      <c r="J5">
        <v>47515812</v>
      </c>
      <c r="K5">
        <v>52582729</v>
      </c>
      <c r="L5">
        <v>972102</v>
      </c>
      <c r="M5">
        <v>941293</v>
      </c>
      <c r="N5">
        <v>994829</v>
      </c>
      <c r="O5">
        <v>598121</v>
      </c>
      <c r="P5">
        <v>533987</v>
      </c>
      <c r="Q5">
        <v>612213</v>
      </c>
      <c r="R5">
        <v>734872</v>
      </c>
      <c r="S5">
        <v>814475</v>
      </c>
      <c r="T5">
        <v>638850</v>
      </c>
      <c r="U5">
        <v>1072815</v>
      </c>
      <c r="V5">
        <v>1053174</v>
      </c>
      <c r="W5">
        <v>1064236</v>
      </c>
      <c r="X5">
        <v>648401</v>
      </c>
      <c r="Y5">
        <v>596941</v>
      </c>
      <c r="Z5">
        <v>681277</v>
      </c>
      <c r="AA5">
        <v>799397</v>
      </c>
      <c r="AB5">
        <v>928095</v>
      </c>
      <c r="AC5">
        <v>782143</v>
      </c>
      <c r="AD5">
        <v>100713</v>
      </c>
      <c r="AE5">
        <v>111881</v>
      </c>
      <c r="AF5">
        <v>69407</v>
      </c>
      <c r="AG5">
        <v>50280</v>
      </c>
      <c r="AH5">
        <v>62954</v>
      </c>
      <c r="AI5">
        <v>69064</v>
      </c>
      <c r="AJ5">
        <v>64525</v>
      </c>
      <c r="AK5">
        <v>113620</v>
      </c>
      <c r="AL5">
        <v>143293</v>
      </c>
      <c r="AM5">
        <v>706453</v>
      </c>
      <c r="AN5">
        <v>650402</v>
      </c>
      <c r="AO5">
        <v>688623</v>
      </c>
      <c r="AP5">
        <v>338341</v>
      </c>
      <c r="AQ5">
        <v>225961</v>
      </c>
      <c r="AR5">
        <v>255186</v>
      </c>
      <c r="AS5">
        <v>287974</v>
      </c>
      <c r="AT5">
        <v>300196</v>
      </c>
      <c r="AU5">
        <v>137323</v>
      </c>
      <c r="AV5">
        <f t="shared" si="0"/>
        <v>-0.24577275588829023</v>
      </c>
      <c r="AW5">
        <v>39410</v>
      </c>
      <c r="AX5">
        <v>47736</v>
      </c>
      <c r="AY5">
        <v>57158</v>
      </c>
      <c r="AZ5">
        <v>63897</v>
      </c>
      <c r="BA5">
        <v>1124</v>
      </c>
      <c r="BB5">
        <v>4682</v>
      </c>
      <c r="BC5">
        <v>0</v>
      </c>
      <c r="BD5">
        <v>0</v>
      </c>
      <c r="BE5">
        <v>7165</v>
      </c>
      <c r="BF5">
        <v>706453</v>
      </c>
      <c r="BG5">
        <v>650402</v>
      </c>
      <c r="BH5">
        <v>688623</v>
      </c>
      <c r="BI5">
        <v>338341</v>
      </c>
      <c r="BJ5">
        <v>225961</v>
      </c>
      <c r="BK5">
        <v>255186</v>
      </c>
      <c r="BL5">
        <v>287974</v>
      </c>
      <c r="BM5">
        <v>300196</v>
      </c>
      <c r="BN5">
        <v>137323</v>
      </c>
      <c r="BO5">
        <v>305059</v>
      </c>
      <c r="BP5">
        <v>337135</v>
      </c>
      <c r="BQ5">
        <v>363364</v>
      </c>
      <c r="BR5">
        <v>324724</v>
      </c>
      <c r="BS5">
        <v>309150</v>
      </c>
      <c r="BT5">
        <v>361709</v>
      </c>
      <c r="BU5">
        <v>446898</v>
      </c>
      <c r="BV5">
        <v>514279</v>
      </c>
      <c r="BW5">
        <v>509886</v>
      </c>
      <c r="BX5">
        <v>135744</v>
      </c>
      <c r="BY5">
        <v>102931</v>
      </c>
      <c r="BZ5">
        <v>122482</v>
      </c>
      <c r="CA5">
        <v>183312</v>
      </c>
      <c r="CB5">
        <v>110170</v>
      </c>
      <c r="CC5">
        <v>126423</v>
      </c>
      <c r="CD5">
        <v>150559</v>
      </c>
      <c r="CE5">
        <v>173420</v>
      </c>
      <c r="CF5">
        <v>167176</v>
      </c>
      <c r="CG5">
        <v>169315</v>
      </c>
      <c r="CH5">
        <v>234205</v>
      </c>
      <c r="CI5">
        <v>240882</v>
      </c>
      <c r="CJ5">
        <v>141412</v>
      </c>
      <c r="CK5">
        <v>198980</v>
      </c>
      <c r="CL5">
        <v>235286</v>
      </c>
      <c r="CM5">
        <v>296339</v>
      </c>
      <c r="CN5">
        <v>340859</v>
      </c>
      <c r="CO5">
        <v>342710</v>
      </c>
      <c r="CP5" t="s">
        <v>59</v>
      </c>
      <c r="CQ5" t="s">
        <v>59</v>
      </c>
      <c r="CR5" t="s">
        <v>59</v>
      </c>
      <c r="CS5" t="s">
        <v>59</v>
      </c>
      <c r="CT5" t="s">
        <v>59</v>
      </c>
      <c r="CU5" t="s">
        <v>59</v>
      </c>
      <c r="CV5" t="s">
        <v>59</v>
      </c>
      <c r="CW5" t="s">
        <v>59</v>
      </c>
      <c r="CX5" t="s">
        <v>59</v>
      </c>
      <c r="CY5" t="s">
        <v>59</v>
      </c>
      <c r="CZ5" t="s">
        <v>59</v>
      </c>
      <c r="DA5" t="s">
        <v>59</v>
      </c>
      <c r="DB5" t="s">
        <v>59</v>
      </c>
      <c r="DC5" t="s">
        <v>59</v>
      </c>
      <c r="DD5" t="s">
        <v>59</v>
      </c>
      <c r="DE5" t="s">
        <v>59</v>
      </c>
      <c r="DF5" t="s">
        <v>59</v>
      </c>
      <c r="DG5" t="s">
        <v>59</v>
      </c>
      <c r="DH5">
        <v>169315</v>
      </c>
      <c r="DI5">
        <v>234205</v>
      </c>
      <c r="DJ5">
        <v>240882</v>
      </c>
      <c r="DK5">
        <v>141412</v>
      </c>
      <c r="DL5">
        <v>198980</v>
      </c>
      <c r="DM5">
        <v>235286</v>
      </c>
      <c r="DN5">
        <v>296339</v>
      </c>
      <c r="DO5">
        <v>340859</v>
      </c>
      <c r="DP5">
        <v>342710</v>
      </c>
      <c r="DQ5">
        <f t="shared" si="1"/>
        <v>0</v>
      </c>
    </row>
    <row r="6" spans="2:121" x14ac:dyDescent="0.25">
      <c r="B6" t="s">
        <v>20</v>
      </c>
      <c r="C6">
        <v>71153197</v>
      </c>
      <c r="D6">
        <v>73486515</v>
      </c>
      <c r="E6">
        <v>67370727</v>
      </c>
      <c r="F6">
        <v>71993392</v>
      </c>
      <c r="G6">
        <v>83941634</v>
      </c>
      <c r="H6">
        <v>83651915</v>
      </c>
      <c r="I6">
        <v>86300317</v>
      </c>
      <c r="J6">
        <v>87359295</v>
      </c>
      <c r="K6">
        <v>87075853</v>
      </c>
      <c r="L6">
        <v>-2082867</v>
      </c>
      <c r="M6">
        <v>2439009</v>
      </c>
      <c r="N6">
        <v>726729</v>
      </c>
      <c r="O6">
        <v>-942747</v>
      </c>
      <c r="P6">
        <v>-921830</v>
      </c>
      <c r="Q6">
        <v>1409377</v>
      </c>
      <c r="R6">
        <v>-670347</v>
      </c>
      <c r="S6">
        <v>181792</v>
      </c>
      <c r="T6">
        <v>125382</v>
      </c>
      <c r="U6">
        <v>6628101</v>
      </c>
      <c r="V6">
        <v>8886346</v>
      </c>
      <c r="W6">
        <v>7313557</v>
      </c>
      <c r="X6">
        <v>6574088</v>
      </c>
      <c r="Y6">
        <v>8063766</v>
      </c>
      <c r="Z6">
        <v>10103267</v>
      </c>
      <c r="AA6">
        <v>6727369</v>
      </c>
      <c r="AB6">
        <v>7196321</v>
      </c>
      <c r="AC6">
        <v>6770616</v>
      </c>
      <c r="AD6">
        <v>8710968</v>
      </c>
      <c r="AE6">
        <v>6447337</v>
      </c>
      <c r="AF6">
        <v>6586828</v>
      </c>
      <c r="AG6">
        <v>7516835</v>
      </c>
      <c r="AH6">
        <v>8985596</v>
      </c>
      <c r="AI6">
        <v>8693890</v>
      </c>
      <c r="AJ6">
        <v>7397716</v>
      </c>
      <c r="AK6">
        <v>7014529</v>
      </c>
      <c r="AL6">
        <v>6645234</v>
      </c>
      <c r="AM6">
        <v>423288</v>
      </c>
      <c r="AN6">
        <v>319234</v>
      </c>
      <c r="AO6">
        <v>2827981</v>
      </c>
      <c r="AP6">
        <v>5463742</v>
      </c>
      <c r="AQ6">
        <v>2141569</v>
      </c>
      <c r="AR6">
        <v>630942</v>
      </c>
      <c r="AS6">
        <v>696635</v>
      </c>
      <c r="AT6">
        <v>1937517</v>
      </c>
      <c r="AU6">
        <v>3202609</v>
      </c>
      <c r="AV6">
        <f t="shared" si="0"/>
        <v>-0.8845219997576752</v>
      </c>
      <c r="AW6">
        <v>775054</v>
      </c>
      <c r="AX6">
        <v>1499207</v>
      </c>
      <c r="AY6">
        <v>-1160860</v>
      </c>
      <c r="AZ6">
        <v>897705</v>
      </c>
      <c r="BA6">
        <v>57414283</v>
      </c>
      <c r="BB6">
        <v>15192945</v>
      </c>
      <c r="BC6">
        <v>10711215</v>
      </c>
      <c r="BD6">
        <v>10070305</v>
      </c>
      <c r="BE6">
        <v>10345788</v>
      </c>
      <c r="BF6">
        <v>423288</v>
      </c>
      <c r="BG6">
        <v>319234</v>
      </c>
      <c r="BH6">
        <v>2827981</v>
      </c>
      <c r="BI6">
        <v>5463742</v>
      </c>
      <c r="BJ6">
        <v>2141569</v>
      </c>
      <c r="BK6">
        <v>630942</v>
      </c>
      <c r="BL6">
        <v>696635</v>
      </c>
      <c r="BM6">
        <v>1937517</v>
      </c>
      <c r="BN6">
        <v>3202609</v>
      </c>
      <c r="BO6">
        <v>-1731101</v>
      </c>
      <c r="BP6">
        <v>3618982</v>
      </c>
      <c r="BQ6">
        <v>-3262113</v>
      </c>
      <c r="BR6">
        <v>-5508785</v>
      </c>
      <c r="BS6">
        <v>54350884</v>
      </c>
      <c r="BT6">
        <v>15971380</v>
      </c>
      <c r="BU6">
        <v>9344232</v>
      </c>
      <c r="BV6">
        <v>8314579</v>
      </c>
      <c r="BW6">
        <v>7268561</v>
      </c>
      <c r="BX6">
        <v>-569249</v>
      </c>
      <c r="BY6">
        <v>1166547</v>
      </c>
      <c r="BZ6">
        <v>-801579</v>
      </c>
      <c r="CA6">
        <v>-2060426</v>
      </c>
      <c r="CB6">
        <v>-238327</v>
      </c>
      <c r="CC6">
        <v>314886</v>
      </c>
      <c r="CD6">
        <v>-97983</v>
      </c>
      <c r="CE6">
        <v>-278668</v>
      </c>
      <c r="CF6">
        <v>-1292029</v>
      </c>
      <c r="CG6">
        <v>-1161852</v>
      </c>
      <c r="CH6">
        <v>2452435</v>
      </c>
      <c r="CI6">
        <v>-2460534</v>
      </c>
      <c r="CJ6">
        <v>-3448359</v>
      </c>
      <c r="CK6">
        <v>54589211</v>
      </c>
      <c r="CL6">
        <v>15656494</v>
      </c>
      <c r="CM6">
        <v>9442215</v>
      </c>
      <c r="CN6">
        <v>8593247</v>
      </c>
      <c r="CO6">
        <v>8560590</v>
      </c>
      <c r="CP6" t="s">
        <v>59</v>
      </c>
      <c r="CQ6" t="s">
        <v>59</v>
      </c>
      <c r="CR6" t="s">
        <v>59</v>
      </c>
      <c r="CS6" t="s">
        <v>59</v>
      </c>
      <c r="CT6" t="s">
        <v>59</v>
      </c>
      <c r="CU6" t="s">
        <v>59</v>
      </c>
      <c r="CV6" t="s">
        <v>59</v>
      </c>
      <c r="CW6" t="s">
        <v>59</v>
      </c>
      <c r="CX6" t="s">
        <v>59</v>
      </c>
      <c r="CY6" t="s">
        <v>59</v>
      </c>
      <c r="CZ6" t="s">
        <v>59</v>
      </c>
      <c r="DA6" t="s">
        <v>59</v>
      </c>
      <c r="DB6" t="s">
        <v>59</v>
      </c>
      <c r="DC6" t="s">
        <v>59</v>
      </c>
      <c r="DD6" t="s">
        <v>59</v>
      </c>
      <c r="DE6" t="s">
        <v>59</v>
      </c>
      <c r="DF6" t="s">
        <v>59</v>
      </c>
      <c r="DG6" t="s">
        <v>59</v>
      </c>
      <c r="DH6">
        <v>-1161852</v>
      </c>
      <c r="DI6">
        <v>2452435</v>
      </c>
      <c r="DJ6">
        <v>-2460534</v>
      </c>
      <c r="DK6">
        <v>-3448359</v>
      </c>
      <c r="DL6">
        <v>54589211</v>
      </c>
      <c r="DM6">
        <v>15656494</v>
      </c>
      <c r="DN6">
        <v>9442215</v>
      </c>
      <c r="DO6">
        <v>8593247</v>
      </c>
      <c r="DP6">
        <v>8560590</v>
      </c>
      <c r="DQ6">
        <f t="shared" si="1"/>
        <v>0</v>
      </c>
    </row>
    <row r="7" spans="2:121" x14ac:dyDescent="0.25">
      <c r="B7" t="s">
        <v>11</v>
      </c>
      <c r="C7">
        <v>313393567</v>
      </c>
      <c r="D7">
        <v>306211092</v>
      </c>
      <c r="E7">
        <v>292960145</v>
      </c>
      <c r="F7">
        <v>235040483</v>
      </c>
      <c r="G7">
        <v>162048731</v>
      </c>
      <c r="H7">
        <v>151396244</v>
      </c>
      <c r="I7">
        <v>131526331</v>
      </c>
      <c r="J7">
        <v>144974060</v>
      </c>
      <c r="K7">
        <v>136178965</v>
      </c>
      <c r="L7">
        <v>1538082</v>
      </c>
      <c r="M7">
        <v>2368460</v>
      </c>
      <c r="N7">
        <v>4811460</v>
      </c>
      <c r="O7">
        <v>14722959</v>
      </c>
      <c r="P7">
        <v>8017551</v>
      </c>
      <c r="Q7">
        <v>4372450</v>
      </c>
      <c r="R7">
        <v>18585363</v>
      </c>
      <c r="S7">
        <v>6453123</v>
      </c>
      <c r="T7">
        <v>5086457</v>
      </c>
      <c r="U7">
        <v>12186003</v>
      </c>
      <c r="V7">
        <v>11306833</v>
      </c>
      <c r="W7">
        <v>13470900</v>
      </c>
      <c r="X7">
        <v>24576589</v>
      </c>
      <c r="Y7">
        <v>15192691</v>
      </c>
      <c r="Z7">
        <v>11417838</v>
      </c>
      <c r="AA7">
        <v>23766670</v>
      </c>
      <c r="AB7">
        <v>12869067</v>
      </c>
      <c r="AC7">
        <v>10543948</v>
      </c>
      <c r="AD7">
        <v>10647921</v>
      </c>
      <c r="AE7">
        <v>8938373</v>
      </c>
      <c r="AF7">
        <v>8659440</v>
      </c>
      <c r="AG7">
        <v>9853630</v>
      </c>
      <c r="AH7">
        <v>7175140</v>
      </c>
      <c r="AI7">
        <v>7045388</v>
      </c>
      <c r="AJ7">
        <v>5181307</v>
      </c>
      <c r="AK7">
        <v>6415944</v>
      </c>
      <c r="AL7">
        <v>5457491</v>
      </c>
      <c r="AM7">
        <v>1075323</v>
      </c>
      <c r="AN7">
        <v>2431965</v>
      </c>
      <c r="AO7">
        <v>1502375</v>
      </c>
      <c r="AP7">
        <v>11031164</v>
      </c>
      <c r="AQ7">
        <v>11023986</v>
      </c>
      <c r="AR7">
        <v>10571755</v>
      </c>
      <c r="AS7">
        <v>9400118</v>
      </c>
      <c r="AT7">
        <v>9779450</v>
      </c>
      <c r="AU7">
        <v>8854333</v>
      </c>
      <c r="AV7">
        <f t="shared" si="0"/>
        <v>-4.1646466320326668E-2</v>
      </c>
      <c r="AW7">
        <v>210615</v>
      </c>
      <c r="AX7">
        <v>-2802894</v>
      </c>
      <c r="AY7">
        <v>2955759</v>
      </c>
      <c r="AZ7">
        <v>-1413798</v>
      </c>
      <c r="BA7">
        <v>3340353</v>
      </c>
      <c r="BB7">
        <v>8500014</v>
      </c>
      <c r="BC7">
        <v>8223857</v>
      </c>
      <c r="BD7">
        <v>21333602</v>
      </c>
      <c r="BE7">
        <v>9247677</v>
      </c>
      <c r="BF7">
        <v>1075323</v>
      </c>
      <c r="BG7">
        <v>2431965</v>
      </c>
      <c r="BH7">
        <v>1502375</v>
      </c>
      <c r="BI7">
        <v>11031164</v>
      </c>
      <c r="BJ7">
        <v>11023986</v>
      </c>
      <c r="BK7">
        <v>10571755</v>
      </c>
      <c r="BL7">
        <v>9400118</v>
      </c>
      <c r="BM7">
        <v>9779450</v>
      </c>
      <c r="BN7">
        <v>8854333</v>
      </c>
      <c r="BO7">
        <v>673375</v>
      </c>
      <c r="BP7">
        <v>-2866399</v>
      </c>
      <c r="BQ7">
        <v>6264844</v>
      </c>
      <c r="BR7">
        <v>2277997</v>
      </c>
      <c r="BS7">
        <v>333918</v>
      </c>
      <c r="BT7">
        <v>2300710</v>
      </c>
      <c r="BU7">
        <v>17409102</v>
      </c>
      <c r="BV7">
        <v>18007276</v>
      </c>
      <c r="BW7">
        <v>5479800</v>
      </c>
      <c r="BX7">
        <v>3847431</v>
      </c>
      <c r="BY7">
        <v>-635053</v>
      </c>
      <c r="BZ7">
        <v>1815617</v>
      </c>
      <c r="CA7">
        <v>3584402</v>
      </c>
      <c r="CB7">
        <v>-1768009</v>
      </c>
      <c r="CC7">
        <v>77139</v>
      </c>
      <c r="CD7">
        <v>3915331</v>
      </c>
      <c r="CE7">
        <v>-480855</v>
      </c>
      <c r="CF7">
        <v>1768284</v>
      </c>
      <c r="CG7">
        <v>-3174056</v>
      </c>
      <c r="CH7">
        <v>-2231346</v>
      </c>
      <c r="CI7">
        <v>4449227</v>
      </c>
      <c r="CJ7">
        <v>-1306405</v>
      </c>
      <c r="CK7">
        <v>2101927</v>
      </c>
      <c r="CL7">
        <v>2223570</v>
      </c>
      <c r="CM7">
        <v>13493771</v>
      </c>
      <c r="CN7">
        <v>18488131</v>
      </c>
      <c r="CO7">
        <v>3711517</v>
      </c>
      <c r="CP7" t="s">
        <v>59</v>
      </c>
      <c r="CQ7" t="s">
        <v>59</v>
      </c>
      <c r="CR7" t="s">
        <v>59</v>
      </c>
      <c r="CS7" t="s">
        <v>59</v>
      </c>
      <c r="CT7" t="s">
        <v>59</v>
      </c>
      <c r="CU7" t="s">
        <v>59</v>
      </c>
      <c r="CV7" t="s">
        <v>59</v>
      </c>
      <c r="CW7" t="s">
        <v>59</v>
      </c>
      <c r="CX7" t="s">
        <v>59</v>
      </c>
      <c r="CY7" t="s">
        <v>59</v>
      </c>
      <c r="CZ7" t="s">
        <v>59</v>
      </c>
      <c r="DA7" t="s">
        <v>59</v>
      </c>
      <c r="DB7" t="s">
        <v>59</v>
      </c>
      <c r="DC7" t="s">
        <v>59</v>
      </c>
      <c r="DD7" t="s">
        <v>59</v>
      </c>
      <c r="DE7" t="s">
        <v>59</v>
      </c>
      <c r="DF7" t="s">
        <v>59</v>
      </c>
      <c r="DG7" t="s">
        <v>59</v>
      </c>
      <c r="DH7">
        <v>-3174056</v>
      </c>
      <c r="DI7">
        <v>-2231346</v>
      </c>
      <c r="DJ7">
        <v>4449227</v>
      </c>
      <c r="DK7">
        <v>-1306405</v>
      </c>
      <c r="DL7">
        <v>2101927</v>
      </c>
      <c r="DM7">
        <v>2223570</v>
      </c>
      <c r="DN7">
        <v>13493771</v>
      </c>
      <c r="DO7">
        <v>18488131</v>
      </c>
      <c r="DP7">
        <v>3711517</v>
      </c>
      <c r="DQ7">
        <f t="shared" si="1"/>
        <v>0</v>
      </c>
    </row>
    <row r="8" spans="2:121" x14ac:dyDescent="0.25">
      <c r="B8" t="s">
        <v>112</v>
      </c>
      <c r="C8">
        <v>70532861</v>
      </c>
      <c r="D8">
        <v>68447388</v>
      </c>
      <c r="E8">
        <v>69854397</v>
      </c>
      <c r="F8">
        <v>76618090</v>
      </c>
      <c r="G8">
        <v>77922757</v>
      </c>
      <c r="H8">
        <v>90018694</v>
      </c>
      <c r="I8">
        <v>101827038</v>
      </c>
      <c r="J8">
        <v>95738459</v>
      </c>
      <c r="K8">
        <v>75865528</v>
      </c>
      <c r="L8">
        <v>1297596</v>
      </c>
      <c r="M8">
        <v>498244</v>
      </c>
      <c r="N8">
        <v>692706</v>
      </c>
      <c r="O8">
        <v>596026</v>
      </c>
      <c r="P8">
        <v>3363556</v>
      </c>
      <c r="Q8">
        <v>4955061</v>
      </c>
      <c r="R8">
        <v>4065099</v>
      </c>
      <c r="S8">
        <v>3823606</v>
      </c>
      <c r="T8">
        <v>1080672</v>
      </c>
      <c r="U8">
        <v>1659580</v>
      </c>
      <c r="V8">
        <v>871181</v>
      </c>
      <c r="W8">
        <v>1194884</v>
      </c>
      <c r="X8">
        <v>1340796</v>
      </c>
      <c r="Y8">
        <v>4368576</v>
      </c>
      <c r="Z8">
        <v>5940689</v>
      </c>
      <c r="AA8">
        <v>5012666</v>
      </c>
      <c r="AB8">
        <v>4766053</v>
      </c>
      <c r="AC8">
        <v>2067009</v>
      </c>
      <c r="AD8">
        <v>361984</v>
      </c>
      <c r="AE8">
        <v>372937</v>
      </c>
      <c r="AF8">
        <v>502178</v>
      </c>
      <c r="AG8">
        <v>744770</v>
      </c>
      <c r="AH8">
        <v>1005020</v>
      </c>
      <c r="AI8">
        <v>985628</v>
      </c>
      <c r="AJ8">
        <v>947567</v>
      </c>
      <c r="AK8">
        <v>942447</v>
      </c>
      <c r="AL8">
        <v>986337</v>
      </c>
      <c r="AM8">
        <v>116769</v>
      </c>
      <c r="AN8">
        <v>225254</v>
      </c>
      <c r="AO8">
        <v>689984</v>
      </c>
      <c r="AP8">
        <v>475563</v>
      </c>
      <c r="AQ8">
        <v>672262</v>
      </c>
      <c r="AR8">
        <v>1515900</v>
      </c>
      <c r="AS8">
        <v>1848533</v>
      </c>
      <c r="AT8">
        <v>1627754</v>
      </c>
      <c r="AU8">
        <v>1639516</v>
      </c>
      <c r="AV8">
        <f t="shared" si="0"/>
        <v>2.1875902877221316</v>
      </c>
      <c r="AW8">
        <v>45248</v>
      </c>
      <c r="AX8">
        <v>2983</v>
      </c>
      <c r="AY8">
        <v>40827</v>
      </c>
      <c r="AZ8">
        <v>11522</v>
      </c>
      <c r="BA8">
        <v>124784</v>
      </c>
      <c r="BB8">
        <v>9365</v>
      </c>
      <c r="BC8">
        <v>13144</v>
      </c>
      <c r="BD8">
        <v>1017794</v>
      </c>
      <c r="BE8">
        <v>20300</v>
      </c>
      <c r="BF8">
        <v>116769</v>
      </c>
      <c r="BG8">
        <v>225254</v>
      </c>
      <c r="BH8">
        <v>689984</v>
      </c>
      <c r="BI8">
        <v>475563</v>
      </c>
      <c r="BJ8">
        <v>672262</v>
      </c>
      <c r="BK8">
        <v>1515900</v>
      </c>
      <c r="BL8">
        <v>1848533</v>
      </c>
      <c r="BM8">
        <v>1627754</v>
      </c>
      <c r="BN8">
        <v>1639516</v>
      </c>
      <c r="BO8">
        <v>1226075</v>
      </c>
      <c r="BP8">
        <v>275973</v>
      </c>
      <c r="BQ8">
        <v>43549</v>
      </c>
      <c r="BR8">
        <v>131985</v>
      </c>
      <c r="BS8">
        <v>2816079</v>
      </c>
      <c r="BT8">
        <v>3448526</v>
      </c>
      <c r="BU8">
        <v>2229711</v>
      </c>
      <c r="BV8">
        <v>3213647</v>
      </c>
      <c r="BW8">
        <v>-538545</v>
      </c>
      <c r="BX8">
        <v>291923</v>
      </c>
      <c r="BY8">
        <v>462442</v>
      </c>
      <c r="BZ8">
        <v>-54437</v>
      </c>
      <c r="CA8">
        <v>179122</v>
      </c>
      <c r="CB8">
        <v>849882</v>
      </c>
      <c r="CC8">
        <v>1126097</v>
      </c>
      <c r="CD8">
        <v>762356</v>
      </c>
      <c r="CE8">
        <v>993874</v>
      </c>
      <c r="CF8">
        <v>185087</v>
      </c>
      <c r="CG8">
        <v>934152</v>
      </c>
      <c r="CH8">
        <v>-186469</v>
      </c>
      <c r="CI8">
        <v>97986</v>
      </c>
      <c r="CJ8">
        <v>-47137</v>
      </c>
      <c r="CK8">
        <v>1966196</v>
      </c>
      <c r="CL8">
        <v>2322429</v>
      </c>
      <c r="CM8">
        <v>1467355</v>
      </c>
      <c r="CN8">
        <v>2219773</v>
      </c>
      <c r="CO8">
        <v>-723632</v>
      </c>
      <c r="CP8" t="s">
        <v>59</v>
      </c>
      <c r="CQ8" t="s">
        <v>59</v>
      </c>
      <c r="CR8" t="s">
        <v>59</v>
      </c>
      <c r="CS8" t="s">
        <v>59</v>
      </c>
      <c r="CT8" t="s">
        <v>59</v>
      </c>
      <c r="CU8" t="s">
        <v>59</v>
      </c>
      <c r="CV8" t="s">
        <v>59</v>
      </c>
      <c r="CW8" t="s">
        <v>59</v>
      </c>
      <c r="CX8" t="s">
        <v>59</v>
      </c>
      <c r="CY8" t="s">
        <v>59</v>
      </c>
      <c r="CZ8" t="s">
        <v>59</v>
      </c>
      <c r="DA8" t="s">
        <v>59</v>
      </c>
      <c r="DB8" t="s">
        <v>59</v>
      </c>
      <c r="DC8" t="s">
        <v>59</v>
      </c>
      <c r="DD8" t="s">
        <v>59</v>
      </c>
      <c r="DE8" t="s">
        <v>59</v>
      </c>
      <c r="DF8" t="s">
        <v>59</v>
      </c>
      <c r="DG8" t="s">
        <v>59</v>
      </c>
      <c r="DH8">
        <v>934152</v>
      </c>
      <c r="DI8">
        <v>-186469</v>
      </c>
      <c r="DJ8">
        <v>97986</v>
      </c>
      <c r="DK8">
        <v>-47137</v>
      </c>
      <c r="DL8">
        <v>1966196</v>
      </c>
      <c r="DM8">
        <v>2322429</v>
      </c>
      <c r="DN8">
        <v>1467355</v>
      </c>
      <c r="DO8">
        <v>2219773</v>
      </c>
      <c r="DP8">
        <v>-723632</v>
      </c>
      <c r="DQ8">
        <f t="shared" si="1"/>
        <v>0</v>
      </c>
    </row>
    <row r="9" spans="2:121" x14ac:dyDescent="0.25">
      <c r="B9" t="s">
        <v>26</v>
      </c>
      <c r="C9">
        <v>56959322</v>
      </c>
      <c r="D9">
        <v>75889972</v>
      </c>
      <c r="E9">
        <v>116014160</v>
      </c>
      <c r="F9">
        <v>88719128</v>
      </c>
      <c r="G9">
        <v>38913049</v>
      </c>
      <c r="H9">
        <v>83240594</v>
      </c>
      <c r="I9">
        <v>98246308</v>
      </c>
      <c r="J9">
        <v>84129337</v>
      </c>
      <c r="K9">
        <v>83779114</v>
      </c>
      <c r="L9">
        <v>1116217</v>
      </c>
      <c r="M9">
        <v>1389321</v>
      </c>
      <c r="N9">
        <v>1585899</v>
      </c>
      <c r="O9">
        <v>1659748</v>
      </c>
      <c r="P9">
        <v>214576</v>
      </c>
      <c r="Q9">
        <v>2351884</v>
      </c>
      <c r="R9">
        <v>4005292</v>
      </c>
      <c r="S9">
        <v>2648412</v>
      </c>
      <c r="T9">
        <v>2331151</v>
      </c>
      <c r="U9">
        <v>2695935</v>
      </c>
      <c r="V9">
        <v>3056210</v>
      </c>
      <c r="W9">
        <v>3203315</v>
      </c>
      <c r="X9">
        <v>2987295</v>
      </c>
      <c r="Y9">
        <v>1436008</v>
      </c>
      <c r="Z9">
        <v>4083439</v>
      </c>
      <c r="AA9">
        <v>5390051</v>
      </c>
      <c r="AB9">
        <v>4063403</v>
      </c>
      <c r="AC9">
        <v>3534403</v>
      </c>
      <c r="AD9">
        <v>1579718</v>
      </c>
      <c r="AE9">
        <v>1666889</v>
      </c>
      <c r="AF9">
        <v>1617416</v>
      </c>
      <c r="AG9">
        <v>1327547</v>
      </c>
      <c r="AH9">
        <v>1221432</v>
      </c>
      <c r="AI9">
        <v>1731555</v>
      </c>
      <c r="AJ9">
        <v>1384759</v>
      </c>
      <c r="AK9">
        <v>1414991</v>
      </c>
      <c r="AL9">
        <v>1203252</v>
      </c>
      <c r="AM9">
        <v>1034077</v>
      </c>
      <c r="AN9">
        <v>1098464</v>
      </c>
      <c r="AO9">
        <v>1528594</v>
      </c>
      <c r="AP9">
        <v>1527622</v>
      </c>
      <c r="AQ9">
        <v>952937</v>
      </c>
      <c r="AR9">
        <v>513053</v>
      </c>
      <c r="AS9">
        <v>567070</v>
      </c>
      <c r="AT9">
        <v>514656</v>
      </c>
      <c r="AU9">
        <v>460489</v>
      </c>
      <c r="AV9">
        <f t="shared" si="0"/>
        <v>-0.66414924634497274</v>
      </c>
      <c r="AW9">
        <v>5867</v>
      </c>
      <c r="AX9">
        <v>7382</v>
      </c>
      <c r="AY9">
        <v>12893</v>
      </c>
      <c r="AZ9">
        <v>-18875</v>
      </c>
      <c r="BA9">
        <v>6602</v>
      </c>
      <c r="BB9">
        <v>8162</v>
      </c>
      <c r="BC9">
        <v>1155</v>
      </c>
      <c r="BD9">
        <v>51340</v>
      </c>
      <c r="BE9">
        <v>3588</v>
      </c>
      <c r="BF9">
        <v>1034077</v>
      </c>
      <c r="BG9">
        <v>1098464</v>
      </c>
      <c r="BH9">
        <v>1528594</v>
      </c>
      <c r="BI9">
        <v>1527622</v>
      </c>
      <c r="BJ9">
        <v>952937</v>
      </c>
      <c r="BK9">
        <v>513053</v>
      </c>
      <c r="BL9">
        <v>567070</v>
      </c>
      <c r="BM9">
        <v>514656</v>
      </c>
      <c r="BN9">
        <v>460489</v>
      </c>
      <c r="BO9">
        <v>86540</v>
      </c>
      <c r="BP9">
        <v>296762</v>
      </c>
      <c r="BQ9">
        <v>70198</v>
      </c>
      <c r="BR9">
        <v>113250</v>
      </c>
      <c r="BS9">
        <v>-731759</v>
      </c>
      <c r="BT9">
        <v>1846992</v>
      </c>
      <c r="BU9">
        <v>3439377</v>
      </c>
      <c r="BV9">
        <v>2185096</v>
      </c>
      <c r="BW9">
        <v>1874250</v>
      </c>
      <c r="BX9">
        <v>33736</v>
      </c>
      <c r="BY9">
        <v>149119</v>
      </c>
      <c r="BZ9">
        <v>78794</v>
      </c>
      <c r="CA9">
        <v>-280609</v>
      </c>
      <c r="CB9">
        <v>-235483</v>
      </c>
      <c r="CC9">
        <v>500227</v>
      </c>
      <c r="CD9">
        <v>747239</v>
      </c>
      <c r="CE9">
        <v>464568</v>
      </c>
      <c r="CF9">
        <v>276293</v>
      </c>
      <c r="CG9">
        <v>52804</v>
      </c>
      <c r="CH9">
        <v>147643</v>
      </c>
      <c r="CI9">
        <v>-8596</v>
      </c>
      <c r="CJ9">
        <v>393860</v>
      </c>
      <c r="CK9">
        <v>-496275</v>
      </c>
      <c r="CL9">
        <v>1346765</v>
      </c>
      <c r="CM9">
        <v>2692138</v>
      </c>
      <c r="CN9">
        <v>1720529</v>
      </c>
      <c r="CO9">
        <v>1597957</v>
      </c>
      <c r="CP9" t="s">
        <v>59</v>
      </c>
      <c r="CQ9" t="s">
        <v>59</v>
      </c>
      <c r="CR9" t="s">
        <v>59</v>
      </c>
      <c r="CS9" t="s">
        <v>59</v>
      </c>
      <c r="CT9" t="s">
        <v>59</v>
      </c>
      <c r="CU9" t="s">
        <v>59</v>
      </c>
      <c r="CV9" t="s">
        <v>59</v>
      </c>
      <c r="CW9" t="s">
        <v>59</v>
      </c>
      <c r="CX9" t="s">
        <v>59</v>
      </c>
      <c r="CY9" t="s">
        <v>59</v>
      </c>
      <c r="CZ9" t="s">
        <v>59</v>
      </c>
      <c r="DA9" t="s">
        <v>59</v>
      </c>
      <c r="DB9" t="s">
        <v>59</v>
      </c>
      <c r="DC9" t="s">
        <v>59</v>
      </c>
      <c r="DD9" t="s">
        <v>59</v>
      </c>
      <c r="DE9" t="s">
        <v>59</v>
      </c>
      <c r="DF9" t="s">
        <v>59</v>
      </c>
      <c r="DG9" t="s">
        <v>59</v>
      </c>
      <c r="DH9">
        <v>52804</v>
      </c>
      <c r="DI9">
        <v>147643</v>
      </c>
      <c r="DJ9">
        <v>-8596</v>
      </c>
      <c r="DK9">
        <v>393860</v>
      </c>
      <c r="DL9">
        <v>-496275</v>
      </c>
      <c r="DM9">
        <v>1346765</v>
      </c>
      <c r="DN9">
        <v>2692138</v>
      </c>
      <c r="DO9">
        <v>1720529</v>
      </c>
      <c r="DP9">
        <v>1597957</v>
      </c>
      <c r="DQ9">
        <f t="shared" si="1"/>
        <v>0</v>
      </c>
    </row>
    <row r="10" spans="2:121" x14ac:dyDescent="0.25">
      <c r="B10" t="s">
        <v>1</v>
      </c>
      <c r="C10">
        <v>632343602</v>
      </c>
      <c r="D10">
        <v>637470381</v>
      </c>
      <c r="E10">
        <v>549732014</v>
      </c>
      <c r="F10">
        <v>413249970</v>
      </c>
      <c r="G10">
        <v>400730832</v>
      </c>
      <c r="H10">
        <v>419426643</v>
      </c>
      <c r="I10">
        <v>380911292</v>
      </c>
      <c r="J10">
        <v>357956277</v>
      </c>
      <c r="K10">
        <v>368882741</v>
      </c>
      <c r="L10">
        <v>15997354</v>
      </c>
      <c r="M10">
        <v>32117345</v>
      </c>
      <c r="N10">
        <v>44093640</v>
      </c>
      <c r="O10">
        <v>15726066</v>
      </c>
      <c r="P10">
        <v>22439820</v>
      </c>
      <c r="Q10">
        <v>-17775242</v>
      </c>
      <c r="R10">
        <v>-6466878</v>
      </c>
      <c r="S10">
        <v>1448354</v>
      </c>
      <c r="T10">
        <v>-16901464</v>
      </c>
      <c r="U10">
        <v>53513777</v>
      </c>
      <c r="V10">
        <v>61710652</v>
      </c>
      <c r="W10">
        <v>67143454</v>
      </c>
      <c r="X10">
        <v>32476584</v>
      </c>
      <c r="Y10">
        <v>38872006</v>
      </c>
      <c r="Z10">
        <v>18856857</v>
      </c>
      <c r="AA10">
        <v>7966495</v>
      </c>
      <c r="AB10">
        <v>14642606</v>
      </c>
      <c r="AC10">
        <v>19750615</v>
      </c>
      <c r="AD10">
        <v>37516423</v>
      </c>
      <c r="AE10">
        <v>29593307</v>
      </c>
      <c r="AF10">
        <v>23049814</v>
      </c>
      <c r="AG10">
        <v>16750518</v>
      </c>
      <c r="AH10">
        <v>16432186</v>
      </c>
      <c r="AI10">
        <v>36632099</v>
      </c>
      <c r="AJ10">
        <v>14433373</v>
      </c>
      <c r="AK10">
        <v>13194252</v>
      </c>
      <c r="AL10">
        <v>36652079</v>
      </c>
      <c r="AM10">
        <v>25750486</v>
      </c>
      <c r="AN10">
        <v>63272513</v>
      </c>
      <c r="AO10">
        <v>58026686</v>
      </c>
      <c r="AP10">
        <v>15885286</v>
      </c>
      <c r="AQ10">
        <v>14352447</v>
      </c>
      <c r="AR10">
        <v>51162496</v>
      </c>
      <c r="AS10">
        <v>51553396</v>
      </c>
      <c r="AT10">
        <v>48796726</v>
      </c>
      <c r="AU10">
        <v>44075874</v>
      </c>
      <c r="AV10">
        <f t="shared" si="0"/>
        <v>2.2207475521687177</v>
      </c>
      <c r="AW10">
        <v>846575</v>
      </c>
      <c r="AX10">
        <v>121929556</v>
      </c>
      <c r="AY10">
        <v>43090646</v>
      </c>
      <c r="AZ10">
        <v>3809745</v>
      </c>
      <c r="BA10">
        <v>1106196</v>
      </c>
      <c r="BB10">
        <v>41221939</v>
      </c>
      <c r="BC10">
        <v>47826457</v>
      </c>
      <c r="BD10">
        <v>43950541</v>
      </c>
      <c r="BE10">
        <v>43115808</v>
      </c>
      <c r="BF10">
        <v>25750486</v>
      </c>
      <c r="BG10">
        <v>63272513</v>
      </c>
      <c r="BH10">
        <v>58026686</v>
      </c>
      <c r="BI10">
        <v>15885286</v>
      </c>
      <c r="BJ10">
        <v>14352447</v>
      </c>
      <c r="BK10">
        <v>51162496</v>
      </c>
      <c r="BL10">
        <v>51553396</v>
      </c>
      <c r="BM10">
        <v>48796726</v>
      </c>
      <c r="BN10">
        <v>44075874</v>
      </c>
      <c r="BO10">
        <v>-8906556</v>
      </c>
      <c r="BP10">
        <v>90774388</v>
      </c>
      <c r="BQ10">
        <v>29157600</v>
      </c>
      <c r="BR10">
        <v>3650526</v>
      </c>
      <c r="BS10">
        <v>9193570</v>
      </c>
      <c r="BT10">
        <v>-27715799</v>
      </c>
      <c r="BU10">
        <v>-10193816</v>
      </c>
      <c r="BV10">
        <v>-3397831</v>
      </c>
      <c r="BW10">
        <v>-17861530</v>
      </c>
      <c r="BX10">
        <v>-2371871</v>
      </c>
      <c r="BY10">
        <v>31061187</v>
      </c>
      <c r="BZ10">
        <v>-709037</v>
      </c>
      <c r="CA10">
        <v>350911</v>
      </c>
      <c r="CB10">
        <v>3417517</v>
      </c>
      <c r="CC10">
        <v>-2903036</v>
      </c>
      <c r="CD10">
        <v>3081685</v>
      </c>
      <c r="CE10">
        <v>-3485139</v>
      </c>
      <c r="CF10">
        <v>-548097</v>
      </c>
      <c r="CG10">
        <v>-6534686</v>
      </c>
      <c r="CH10">
        <v>59713201</v>
      </c>
      <c r="CI10">
        <v>29866637</v>
      </c>
      <c r="CJ10">
        <v>3299614</v>
      </c>
      <c r="CK10">
        <v>5776053</v>
      </c>
      <c r="CL10">
        <v>-24812763</v>
      </c>
      <c r="CM10">
        <v>-13275501</v>
      </c>
      <c r="CN10">
        <v>87308</v>
      </c>
      <c r="CO10">
        <v>-17313432</v>
      </c>
      <c r="CP10" t="s">
        <v>59</v>
      </c>
      <c r="CQ10" t="s">
        <v>59</v>
      </c>
      <c r="CR10" t="s">
        <v>59</v>
      </c>
      <c r="CS10" t="s">
        <v>59</v>
      </c>
      <c r="CT10" t="s">
        <v>59</v>
      </c>
      <c r="CU10" t="s">
        <v>59</v>
      </c>
      <c r="CV10" t="s">
        <v>59</v>
      </c>
      <c r="CW10" t="s">
        <v>59</v>
      </c>
      <c r="CX10" t="s">
        <v>59</v>
      </c>
      <c r="CY10" t="s">
        <v>59</v>
      </c>
      <c r="CZ10" t="s">
        <v>59</v>
      </c>
      <c r="DA10" t="s">
        <v>59</v>
      </c>
      <c r="DB10" t="s">
        <v>59</v>
      </c>
      <c r="DC10" t="s">
        <v>59</v>
      </c>
      <c r="DD10" t="s">
        <v>59</v>
      </c>
      <c r="DE10" t="s">
        <v>59</v>
      </c>
      <c r="DF10" t="s">
        <v>59</v>
      </c>
      <c r="DG10" t="s">
        <v>59</v>
      </c>
      <c r="DH10">
        <v>-6534686</v>
      </c>
      <c r="DI10">
        <v>59713201</v>
      </c>
      <c r="DJ10">
        <v>29866637</v>
      </c>
      <c r="DK10">
        <v>3299614</v>
      </c>
      <c r="DL10">
        <v>5776053</v>
      </c>
      <c r="DM10">
        <v>-24812763</v>
      </c>
      <c r="DN10">
        <v>-13275501</v>
      </c>
      <c r="DO10">
        <v>87308</v>
      </c>
      <c r="DP10">
        <v>-17313432</v>
      </c>
      <c r="DQ10">
        <f t="shared" si="1"/>
        <v>1</v>
      </c>
    </row>
    <row r="11" spans="2:121" x14ac:dyDescent="0.25">
      <c r="B11" t="s">
        <v>57</v>
      </c>
      <c r="C11">
        <v>22733467</v>
      </c>
      <c r="D11">
        <v>22677561</v>
      </c>
      <c r="E11">
        <v>20092546</v>
      </c>
      <c r="F11">
        <v>16997727</v>
      </c>
      <c r="G11">
        <v>16407453</v>
      </c>
      <c r="H11">
        <v>21716581</v>
      </c>
      <c r="I11">
        <v>21894420</v>
      </c>
      <c r="J11">
        <v>21767167</v>
      </c>
      <c r="K11">
        <v>26475855</v>
      </c>
      <c r="L11">
        <v>380959</v>
      </c>
      <c r="M11">
        <v>193927</v>
      </c>
      <c r="N11">
        <v>-646435</v>
      </c>
      <c r="O11">
        <v>-218927</v>
      </c>
      <c r="P11">
        <v>-431686</v>
      </c>
      <c r="Q11">
        <v>434285</v>
      </c>
      <c r="R11">
        <v>561610</v>
      </c>
      <c r="S11">
        <v>325312</v>
      </c>
      <c r="T11">
        <v>956484</v>
      </c>
      <c r="U11">
        <v>380959</v>
      </c>
      <c r="V11">
        <v>1026323</v>
      </c>
      <c r="W11">
        <v>61241</v>
      </c>
      <c r="X11">
        <v>314249</v>
      </c>
      <c r="Y11">
        <v>157386</v>
      </c>
      <c r="Z11">
        <v>1202185</v>
      </c>
      <c r="AA11">
        <v>1368177</v>
      </c>
      <c r="AB11">
        <v>1328754</v>
      </c>
      <c r="AC11">
        <v>2027603</v>
      </c>
      <c r="AD11">
        <v>0</v>
      </c>
      <c r="AE11">
        <v>832396</v>
      </c>
      <c r="AF11">
        <v>707676</v>
      </c>
      <c r="AG11">
        <v>533176</v>
      </c>
      <c r="AH11">
        <v>589072</v>
      </c>
      <c r="AI11">
        <v>767900</v>
      </c>
      <c r="AJ11">
        <v>806567</v>
      </c>
      <c r="AK11">
        <v>1003442</v>
      </c>
      <c r="AL11">
        <v>1071119</v>
      </c>
      <c r="AM11">
        <v>153259</v>
      </c>
      <c r="AN11">
        <v>199894</v>
      </c>
      <c r="AO11">
        <v>195972</v>
      </c>
      <c r="AP11">
        <v>193787</v>
      </c>
      <c r="AQ11">
        <v>100052</v>
      </c>
      <c r="AR11">
        <v>206022</v>
      </c>
      <c r="AS11">
        <v>243763</v>
      </c>
      <c r="AT11">
        <v>295412</v>
      </c>
      <c r="AU11">
        <v>315246</v>
      </c>
      <c r="AV11">
        <f t="shared" si="0"/>
        <v>6.3136330094381979E-2</v>
      </c>
      <c r="AW11">
        <v>20435</v>
      </c>
      <c r="AX11">
        <v>5967</v>
      </c>
      <c r="AY11">
        <v>32662</v>
      </c>
      <c r="AZ11">
        <v>2095</v>
      </c>
      <c r="BA11">
        <v>0</v>
      </c>
      <c r="BB11">
        <v>0</v>
      </c>
      <c r="BC11">
        <v>60941</v>
      </c>
      <c r="BD11">
        <v>35880</v>
      </c>
      <c r="BE11">
        <v>0</v>
      </c>
      <c r="BF11">
        <v>153259</v>
      </c>
      <c r="BG11">
        <v>199894</v>
      </c>
      <c r="BH11">
        <v>195972</v>
      </c>
      <c r="BI11">
        <v>193787</v>
      </c>
      <c r="BJ11">
        <v>100052</v>
      </c>
      <c r="BK11">
        <v>206022</v>
      </c>
      <c r="BL11">
        <v>243763</v>
      </c>
      <c r="BM11">
        <v>295412</v>
      </c>
      <c r="BN11">
        <v>315246</v>
      </c>
      <c r="BO11">
        <v>248134</v>
      </c>
      <c r="BP11" t="s">
        <v>59</v>
      </c>
      <c r="BQ11">
        <v>-809744</v>
      </c>
      <c r="BR11">
        <v>-410619</v>
      </c>
      <c r="BS11">
        <v>-531739</v>
      </c>
      <c r="BT11">
        <v>228263</v>
      </c>
      <c r="BU11">
        <v>378788</v>
      </c>
      <c r="BV11">
        <v>65780</v>
      </c>
      <c r="BW11">
        <v>641238</v>
      </c>
      <c r="BX11">
        <v>137204</v>
      </c>
      <c r="BY11">
        <v>14917</v>
      </c>
      <c r="BZ11">
        <v>-284431</v>
      </c>
      <c r="CA11" t="s">
        <v>59</v>
      </c>
      <c r="CB11" t="s">
        <v>59</v>
      </c>
      <c r="CC11">
        <v>-145152</v>
      </c>
      <c r="CD11">
        <v>120686</v>
      </c>
      <c r="CE11">
        <v>31096</v>
      </c>
      <c r="CF11">
        <v>131352</v>
      </c>
      <c r="CG11">
        <v>110931</v>
      </c>
      <c r="CH11" t="s">
        <v>59</v>
      </c>
      <c r="CI11">
        <v>-525313</v>
      </c>
      <c r="CJ11" t="s">
        <v>59</v>
      </c>
      <c r="CK11" t="s">
        <v>59</v>
      </c>
      <c r="CL11">
        <v>373415</v>
      </c>
      <c r="CM11">
        <v>258102</v>
      </c>
      <c r="CN11">
        <v>34684</v>
      </c>
      <c r="CO11">
        <v>509886</v>
      </c>
      <c r="CP11" t="s">
        <v>59</v>
      </c>
      <c r="CQ11" t="s">
        <v>59</v>
      </c>
      <c r="CR11" t="s">
        <v>59</v>
      </c>
      <c r="CS11" t="s">
        <v>59</v>
      </c>
      <c r="CT11" t="s">
        <v>59</v>
      </c>
      <c r="CU11" t="s">
        <v>59</v>
      </c>
      <c r="CV11" t="s">
        <v>59</v>
      </c>
      <c r="CW11" t="s">
        <v>59</v>
      </c>
      <c r="CX11" t="s">
        <v>59</v>
      </c>
      <c r="CY11" t="s">
        <v>59</v>
      </c>
      <c r="CZ11" t="s">
        <v>59</v>
      </c>
      <c r="DA11" t="s">
        <v>59</v>
      </c>
      <c r="DB11" t="s">
        <v>59</v>
      </c>
      <c r="DC11" t="s">
        <v>59</v>
      </c>
      <c r="DD11" t="s">
        <v>59</v>
      </c>
      <c r="DE11" t="s">
        <v>59</v>
      </c>
      <c r="DF11" t="s">
        <v>59</v>
      </c>
      <c r="DG11" t="s">
        <v>59</v>
      </c>
      <c r="DH11">
        <v>110931</v>
      </c>
      <c r="DI11">
        <v>-14917</v>
      </c>
      <c r="DJ11">
        <v>-525313</v>
      </c>
      <c r="DK11">
        <v>-410619</v>
      </c>
      <c r="DL11">
        <v>-531739</v>
      </c>
      <c r="DM11">
        <v>373415</v>
      </c>
      <c r="DN11">
        <v>258102</v>
      </c>
      <c r="DO11">
        <v>34684</v>
      </c>
      <c r="DP11">
        <v>509886</v>
      </c>
      <c r="DQ11">
        <f t="shared" si="1"/>
        <v>1</v>
      </c>
    </row>
    <row r="12" spans="2:121" x14ac:dyDescent="0.25">
      <c r="B12" t="s">
        <v>236</v>
      </c>
      <c r="C12">
        <v>47932219</v>
      </c>
      <c r="D12">
        <v>57017611</v>
      </c>
      <c r="E12">
        <v>54842145</v>
      </c>
      <c r="F12">
        <v>43677465</v>
      </c>
      <c r="G12">
        <v>35919901</v>
      </c>
      <c r="H12">
        <v>38905363</v>
      </c>
      <c r="I12">
        <v>43823493</v>
      </c>
      <c r="J12">
        <v>44175389</v>
      </c>
      <c r="K12">
        <v>45572097</v>
      </c>
      <c r="L12">
        <v>7632314</v>
      </c>
      <c r="M12">
        <v>8743138</v>
      </c>
      <c r="N12">
        <v>11243878</v>
      </c>
      <c r="O12">
        <v>2880616</v>
      </c>
      <c r="P12">
        <v>5625413</v>
      </c>
      <c r="Q12">
        <v>7935355</v>
      </c>
      <c r="R12">
        <v>8921232</v>
      </c>
      <c r="S12">
        <v>9466326</v>
      </c>
      <c r="T12">
        <v>11501688</v>
      </c>
      <c r="U12">
        <v>13435734</v>
      </c>
      <c r="V12">
        <v>14951795</v>
      </c>
      <c r="W12">
        <v>16992382</v>
      </c>
      <c r="X12">
        <v>7531501</v>
      </c>
      <c r="Y12">
        <v>10046825</v>
      </c>
      <c r="Z12">
        <v>12512319</v>
      </c>
      <c r="AA12">
        <v>13579009</v>
      </c>
      <c r="AB12">
        <v>14392643</v>
      </c>
      <c r="AC12">
        <v>16027373</v>
      </c>
      <c r="AD12">
        <v>5803420</v>
      </c>
      <c r="AE12">
        <v>6208657</v>
      </c>
      <c r="AF12">
        <v>5748504</v>
      </c>
      <c r="AG12">
        <v>4650885</v>
      </c>
      <c r="AH12">
        <v>4421412</v>
      </c>
      <c r="AI12">
        <v>4576964</v>
      </c>
      <c r="AJ12">
        <v>4657777</v>
      </c>
      <c r="AK12">
        <v>4926317</v>
      </c>
      <c r="AL12">
        <v>4525685</v>
      </c>
      <c r="AM12">
        <v>0</v>
      </c>
      <c r="AN12">
        <v>1314230</v>
      </c>
      <c r="AO12">
        <v>5274906</v>
      </c>
      <c r="AP12">
        <v>5054171</v>
      </c>
      <c r="AQ12">
        <v>1082588</v>
      </c>
      <c r="AR12">
        <v>3777458</v>
      </c>
      <c r="AS12">
        <v>2756668</v>
      </c>
      <c r="AT12">
        <v>2124093</v>
      </c>
      <c r="AU12">
        <v>1301582</v>
      </c>
      <c r="AV12">
        <f t="shared" si="0"/>
        <v>-0.2526058180461247</v>
      </c>
      <c r="AW12">
        <v>903500</v>
      </c>
      <c r="AX12">
        <v>730957</v>
      </c>
      <c r="AY12">
        <v>1507894</v>
      </c>
      <c r="AZ12">
        <v>2004908</v>
      </c>
      <c r="BA12">
        <v>-15916185</v>
      </c>
      <c r="BB12">
        <v>9365</v>
      </c>
      <c r="BC12">
        <v>614186</v>
      </c>
      <c r="BD12">
        <v>527435</v>
      </c>
      <c r="BE12">
        <v>-771396</v>
      </c>
      <c r="BF12">
        <v>0</v>
      </c>
      <c r="BG12">
        <v>1314230</v>
      </c>
      <c r="BH12">
        <v>5274906</v>
      </c>
      <c r="BI12">
        <v>5054171</v>
      </c>
      <c r="BJ12">
        <v>1082588</v>
      </c>
      <c r="BK12">
        <v>3777458</v>
      </c>
      <c r="BL12">
        <v>2756668</v>
      </c>
      <c r="BM12">
        <v>2124093</v>
      </c>
      <c r="BN12">
        <v>1301582</v>
      </c>
      <c r="BO12">
        <v>8535815</v>
      </c>
      <c r="BP12">
        <v>8159864</v>
      </c>
      <c r="BQ12">
        <v>7476866</v>
      </c>
      <c r="BR12">
        <v>-168647</v>
      </c>
      <c r="BS12">
        <v>-11373361</v>
      </c>
      <c r="BT12">
        <v>4167261</v>
      </c>
      <c r="BU12">
        <v>6778751</v>
      </c>
      <c r="BV12">
        <v>7869668</v>
      </c>
      <c r="BW12">
        <v>9428710</v>
      </c>
      <c r="BX12">
        <v>2787860</v>
      </c>
      <c r="BY12">
        <v>2950679</v>
      </c>
      <c r="BZ12">
        <v>974415</v>
      </c>
      <c r="CA12">
        <v>-407476</v>
      </c>
      <c r="CB12">
        <v>1046615</v>
      </c>
      <c r="CC12">
        <v>2389152</v>
      </c>
      <c r="CD12">
        <v>2400583</v>
      </c>
      <c r="CE12">
        <v>2169541</v>
      </c>
      <c r="CF12">
        <v>2326130</v>
      </c>
      <c r="CG12">
        <v>5747955</v>
      </c>
      <c r="CH12">
        <v>5209186</v>
      </c>
      <c r="CI12">
        <v>6502451</v>
      </c>
      <c r="CJ12">
        <v>238829</v>
      </c>
      <c r="CK12">
        <v>-12419976</v>
      </c>
      <c r="CL12">
        <v>1778109</v>
      </c>
      <c r="CM12">
        <v>4378167</v>
      </c>
      <c r="CN12">
        <v>5700127</v>
      </c>
      <c r="CO12">
        <v>7102579</v>
      </c>
      <c r="CP12" t="s">
        <v>59</v>
      </c>
      <c r="CQ12" t="s">
        <v>59</v>
      </c>
      <c r="CR12" t="s">
        <v>59</v>
      </c>
      <c r="CS12" t="s">
        <v>59</v>
      </c>
      <c r="CT12" t="s">
        <v>59</v>
      </c>
      <c r="CU12" t="s">
        <v>59</v>
      </c>
      <c r="CV12" t="s">
        <v>59</v>
      </c>
      <c r="CW12" t="s">
        <v>59</v>
      </c>
      <c r="CX12" t="s">
        <v>59</v>
      </c>
      <c r="CY12" t="s">
        <v>59</v>
      </c>
      <c r="CZ12" t="s">
        <v>59</v>
      </c>
      <c r="DA12" t="s">
        <v>59</v>
      </c>
      <c r="DB12" t="s">
        <v>59</v>
      </c>
      <c r="DC12" t="s">
        <v>59</v>
      </c>
      <c r="DD12" t="s">
        <v>59</v>
      </c>
      <c r="DE12" t="s">
        <v>59</v>
      </c>
      <c r="DF12" t="s">
        <v>59</v>
      </c>
      <c r="DG12" t="s">
        <v>59</v>
      </c>
      <c r="DH12">
        <v>5747955</v>
      </c>
      <c r="DI12">
        <v>5209186</v>
      </c>
      <c r="DJ12">
        <v>6502451</v>
      </c>
      <c r="DK12">
        <v>238829</v>
      </c>
      <c r="DL12">
        <v>-12419976</v>
      </c>
      <c r="DM12">
        <v>1778109</v>
      </c>
      <c r="DN12">
        <v>4378167</v>
      </c>
      <c r="DO12">
        <v>5700127</v>
      </c>
      <c r="DP12">
        <v>7102579</v>
      </c>
      <c r="DQ12">
        <f t="shared" si="1"/>
        <v>1</v>
      </c>
    </row>
    <row r="13" spans="2:121" x14ac:dyDescent="0.25">
      <c r="B13" t="s">
        <v>113</v>
      </c>
      <c r="C13">
        <v>33955254</v>
      </c>
      <c r="D13">
        <v>40579688</v>
      </c>
      <c r="E13">
        <v>40295622</v>
      </c>
      <c r="F13">
        <v>42543220</v>
      </c>
      <c r="G13">
        <v>45343640</v>
      </c>
      <c r="H13">
        <v>50501056</v>
      </c>
      <c r="I13">
        <v>51318191</v>
      </c>
      <c r="J13">
        <v>53640863</v>
      </c>
      <c r="K13">
        <v>43374988</v>
      </c>
      <c r="L13">
        <v>1909338</v>
      </c>
      <c r="M13">
        <v>2208657</v>
      </c>
      <c r="N13">
        <v>959770</v>
      </c>
      <c r="O13">
        <v>-1093136</v>
      </c>
      <c r="P13">
        <v>967025</v>
      </c>
      <c r="Q13">
        <v>1756898</v>
      </c>
      <c r="R13">
        <v>766354</v>
      </c>
      <c r="S13">
        <v>1653777</v>
      </c>
      <c r="T13">
        <v>-10528</v>
      </c>
      <c r="U13">
        <v>2866219</v>
      </c>
      <c r="V13">
        <v>3114323</v>
      </c>
      <c r="W13">
        <v>2095914</v>
      </c>
      <c r="X13">
        <v>58538</v>
      </c>
      <c r="Y13">
        <v>2357983</v>
      </c>
      <c r="Z13">
        <v>3033996</v>
      </c>
      <c r="AA13">
        <v>2333479</v>
      </c>
      <c r="AB13">
        <v>2448790</v>
      </c>
      <c r="AC13">
        <v>1163919</v>
      </c>
      <c r="AD13">
        <v>956881</v>
      </c>
      <c r="AE13">
        <v>905666</v>
      </c>
      <c r="AF13">
        <v>1136144</v>
      </c>
      <c r="AG13">
        <v>1151674</v>
      </c>
      <c r="AH13">
        <v>1390958</v>
      </c>
      <c r="AI13">
        <v>1277098</v>
      </c>
      <c r="AJ13">
        <v>1567125</v>
      </c>
      <c r="AK13">
        <v>795013</v>
      </c>
      <c r="AL13">
        <v>1174447</v>
      </c>
      <c r="AM13">
        <v>159234</v>
      </c>
      <c r="AN13">
        <v>207427</v>
      </c>
      <c r="AO13">
        <v>264561</v>
      </c>
      <c r="AP13">
        <v>397041</v>
      </c>
      <c r="AQ13">
        <v>382685</v>
      </c>
      <c r="AR13">
        <v>209691</v>
      </c>
      <c r="AS13">
        <v>104399</v>
      </c>
      <c r="AT13">
        <v>32501</v>
      </c>
      <c r="AU13">
        <v>150900</v>
      </c>
      <c r="AV13">
        <f t="shared" si="0"/>
        <v>-0.471865625968099</v>
      </c>
      <c r="AW13">
        <v>-1415417</v>
      </c>
      <c r="AX13">
        <v>42362</v>
      </c>
      <c r="AY13">
        <v>91127</v>
      </c>
      <c r="AZ13">
        <v>100533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159234</v>
      </c>
      <c r="BG13">
        <v>207427</v>
      </c>
      <c r="BH13">
        <v>264561</v>
      </c>
      <c r="BI13">
        <v>397041</v>
      </c>
      <c r="BJ13">
        <v>382685</v>
      </c>
      <c r="BK13">
        <v>209691</v>
      </c>
      <c r="BL13">
        <v>104399</v>
      </c>
      <c r="BM13">
        <v>32501</v>
      </c>
      <c r="BN13">
        <v>150900</v>
      </c>
      <c r="BO13">
        <v>334687</v>
      </c>
      <c r="BP13">
        <v>2043592</v>
      </c>
      <c r="BQ13">
        <v>786335</v>
      </c>
      <c r="BR13">
        <v>-1389644</v>
      </c>
      <c r="BS13">
        <v>584340</v>
      </c>
      <c r="BT13">
        <v>1547208</v>
      </c>
      <c r="BU13">
        <v>661956</v>
      </c>
      <c r="BV13">
        <v>1621276</v>
      </c>
      <c r="BW13">
        <v>-161428</v>
      </c>
      <c r="BX13">
        <v>120900</v>
      </c>
      <c r="BY13">
        <v>619359</v>
      </c>
      <c r="BZ13">
        <v>282199</v>
      </c>
      <c r="CA13">
        <v>5090</v>
      </c>
      <c r="CB13">
        <v>-148949</v>
      </c>
      <c r="CC13">
        <v>703707</v>
      </c>
      <c r="CD13">
        <v>14914</v>
      </c>
      <c r="CE13">
        <v>435007</v>
      </c>
      <c r="CF13">
        <v>5849</v>
      </c>
      <c r="CG13">
        <v>213787</v>
      </c>
      <c r="CH13">
        <v>1424233</v>
      </c>
      <c r="CI13">
        <v>504136</v>
      </c>
      <c r="CJ13">
        <v>-1394735</v>
      </c>
      <c r="CK13">
        <v>733289</v>
      </c>
      <c r="CL13">
        <v>843501</v>
      </c>
      <c r="CM13">
        <v>647041</v>
      </c>
      <c r="CN13">
        <v>1186269</v>
      </c>
      <c r="CO13">
        <v>-167277</v>
      </c>
      <c r="CP13" t="s">
        <v>59</v>
      </c>
      <c r="CQ13" t="s">
        <v>59</v>
      </c>
      <c r="CR13" t="s">
        <v>59</v>
      </c>
      <c r="CS13" t="s">
        <v>59</v>
      </c>
      <c r="CT13" t="s">
        <v>59</v>
      </c>
      <c r="CU13" t="s">
        <v>59</v>
      </c>
      <c r="CV13" t="s">
        <v>59</v>
      </c>
      <c r="CW13" t="s">
        <v>59</v>
      </c>
      <c r="CX13" t="s">
        <v>59</v>
      </c>
      <c r="CY13" t="s">
        <v>59</v>
      </c>
      <c r="CZ13" t="s">
        <v>59</v>
      </c>
      <c r="DA13" t="s">
        <v>59</v>
      </c>
      <c r="DB13" t="s">
        <v>59</v>
      </c>
      <c r="DC13" t="s">
        <v>59</v>
      </c>
      <c r="DD13" t="s">
        <v>59</v>
      </c>
      <c r="DE13" t="s">
        <v>59</v>
      </c>
      <c r="DF13" t="s">
        <v>59</v>
      </c>
      <c r="DG13" t="s">
        <v>59</v>
      </c>
      <c r="DH13">
        <v>213787</v>
      </c>
      <c r="DI13">
        <v>1424233</v>
      </c>
      <c r="DJ13">
        <v>504136</v>
      </c>
      <c r="DK13">
        <v>-1394735</v>
      </c>
      <c r="DL13">
        <v>733289</v>
      </c>
      <c r="DM13">
        <v>843501</v>
      </c>
      <c r="DN13">
        <v>647041</v>
      </c>
      <c r="DO13">
        <v>1186269</v>
      </c>
      <c r="DP13">
        <v>-167277</v>
      </c>
      <c r="DQ13">
        <f t="shared" si="1"/>
        <v>0</v>
      </c>
    </row>
    <row r="14" spans="2:121" x14ac:dyDescent="0.25">
      <c r="B14" t="s">
        <v>21</v>
      </c>
      <c r="C14">
        <v>114316861</v>
      </c>
      <c r="D14">
        <v>137667503</v>
      </c>
      <c r="E14">
        <v>155717234</v>
      </c>
      <c r="F14">
        <v>138016054</v>
      </c>
      <c r="G14">
        <v>135515785</v>
      </c>
      <c r="H14">
        <v>177295892</v>
      </c>
      <c r="I14">
        <v>205041371</v>
      </c>
      <c r="J14">
        <v>200170628</v>
      </c>
      <c r="K14">
        <v>214628526</v>
      </c>
      <c r="L14">
        <v>2281375</v>
      </c>
      <c r="M14">
        <v>-1282904</v>
      </c>
      <c r="N14">
        <v>4749593</v>
      </c>
      <c r="O14">
        <v>5383085</v>
      </c>
      <c r="P14">
        <v>5333125</v>
      </c>
      <c r="Q14">
        <v>17676913</v>
      </c>
      <c r="R14">
        <v>15199314</v>
      </c>
      <c r="S14">
        <v>11364375</v>
      </c>
      <c r="T14">
        <v>14063059</v>
      </c>
      <c r="U14">
        <v>11682740</v>
      </c>
      <c r="V14">
        <v>8306055</v>
      </c>
      <c r="W14">
        <v>14120852</v>
      </c>
      <c r="X14">
        <v>12598241</v>
      </c>
      <c r="Y14">
        <v>11663400</v>
      </c>
      <c r="Z14">
        <v>23673789</v>
      </c>
      <c r="AA14">
        <v>21343565</v>
      </c>
      <c r="AB14">
        <v>17450810</v>
      </c>
      <c r="AC14">
        <v>18652032</v>
      </c>
      <c r="AD14">
        <v>9401365</v>
      </c>
      <c r="AE14">
        <v>9588959</v>
      </c>
      <c r="AF14">
        <v>9371259</v>
      </c>
      <c r="AG14">
        <v>7215156</v>
      </c>
      <c r="AH14">
        <v>6330275</v>
      </c>
      <c r="AI14">
        <v>5996876</v>
      </c>
      <c r="AJ14">
        <v>6144251</v>
      </c>
      <c r="AK14">
        <v>6086435</v>
      </c>
      <c r="AL14">
        <v>4588973</v>
      </c>
      <c r="AM14">
        <v>1704828</v>
      </c>
      <c r="AN14">
        <v>2853715</v>
      </c>
      <c r="AO14">
        <v>2344856</v>
      </c>
      <c r="AP14">
        <v>5467932</v>
      </c>
      <c r="AQ14">
        <v>3853700</v>
      </c>
      <c r="AR14">
        <v>484620</v>
      </c>
      <c r="AS14">
        <v>530542</v>
      </c>
      <c r="AT14">
        <v>574079</v>
      </c>
      <c r="AU14">
        <v>468092</v>
      </c>
      <c r="AV14">
        <f t="shared" si="0"/>
        <v>-0.91137051448335493</v>
      </c>
      <c r="AW14">
        <v>55465</v>
      </c>
      <c r="AX14">
        <v>4346955</v>
      </c>
      <c r="AY14">
        <v>1720196</v>
      </c>
      <c r="AZ14">
        <v>228354</v>
      </c>
      <c r="BA14">
        <v>1286066</v>
      </c>
      <c r="BB14">
        <v>69064</v>
      </c>
      <c r="BC14">
        <v>22703</v>
      </c>
      <c r="BD14">
        <v>333683</v>
      </c>
      <c r="BE14">
        <v>77617</v>
      </c>
      <c r="BF14">
        <v>1704828</v>
      </c>
      <c r="BG14">
        <v>2853715</v>
      </c>
      <c r="BH14">
        <v>2344856</v>
      </c>
      <c r="BI14">
        <v>5467932</v>
      </c>
      <c r="BJ14">
        <v>3853700</v>
      </c>
      <c r="BK14">
        <v>484620</v>
      </c>
      <c r="BL14">
        <v>530542</v>
      </c>
      <c r="BM14">
        <v>574079</v>
      </c>
      <c r="BN14">
        <v>468092</v>
      </c>
      <c r="BO14">
        <v>632012</v>
      </c>
      <c r="BP14">
        <v>210337</v>
      </c>
      <c r="BQ14">
        <v>4124933</v>
      </c>
      <c r="BR14">
        <v>143507</v>
      </c>
      <c r="BS14">
        <v>2765491</v>
      </c>
      <c r="BT14">
        <v>17261358</v>
      </c>
      <c r="BU14">
        <v>14691475</v>
      </c>
      <c r="BV14">
        <v>11123979</v>
      </c>
      <c r="BW14">
        <v>13672584</v>
      </c>
      <c r="BX14">
        <v>216023</v>
      </c>
      <c r="BY14">
        <v>-426640</v>
      </c>
      <c r="BZ14">
        <v>691345</v>
      </c>
      <c r="CA14">
        <v>-311106</v>
      </c>
      <c r="CB14">
        <v>1021883</v>
      </c>
      <c r="CC14">
        <v>5025296</v>
      </c>
      <c r="CD14">
        <v>4020888</v>
      </c>
      <c r="CE14">
        <v>1301246</v>
      </c>
      <c r="CF14">
        <v>2968563</v>
      </c>
      <c r="CG14">
        <v>415990</v>
      </c>
      <c r="CH14">
        <v>636977</v>
      </c>
      <c r="CI14">
        <v>3433588</v>
      </c>
      <c r="CJ14">
        <v>454614</v>
      </c>
      <c r="CK14">
        <v>1743608</v>
      </c>
      <c r="CL14">
        <v>12236062</v>
      </c>
      <c r="CM14">
        <v>10670587</v>
      </c>
      <c r="CN14">
        <v>9822733</v>
      </c>
      <c r="CO14">
        <v>10704021</v>
      </c>
      <c r="CP14" t="s">
        <v>59</v>
      </c>
      <c r="CQ14" t="s">
        <v>59</v>
      </c>
      <c r="CR14" t="s">
        <v>59</v>
      </c>
      <c r="CS14" t="s">
        <v>59</v>
      </c>
      <c r="CT14" t="s">
        <v>59</v>
      </c>
      <c r="CU14" t="s">
        <v>59</v>
      </c>
      <c r="CV14" t="s">
        <v>59</v>
      </c>
      <c r="CW14" t="s">
        <v>59</v>
      </c>
      <c r="CX14" t="s">
        <v>59</v>
      </c>
      <c r="CY14" t="s">
        <v>59</v>
      </c>
      <c r="CZ14" t="s">
        <v>59</v>
      </c>
      <c r="DA14" t="s">
        <v>59</v>
      </c>
      <c r="DB14" t="s">
        <v>59</v>
      </c>
      <c r="DC14" t="s">
        <v>59</v>
      </c>
      <c r="DD14" t="s">
        <v>59</v>
      </c>
      <c r="DE14" t="s">
        <v>59</v>
      </c>
      <c r="DF14" t="s">
        <v>59</v>
      </c>
      <c r="DG14" t="s">
        <v>59</v>
      </c>
      <c r="DH14">
        <v>415990</v>
      </c>
      <c r="DI14">
        <v>636977</v>
      </c>
      <c r="DJ14">
        <v>3433588</v>
      </c>
      <c r="DK14">
        <v>454614</v>
      </c>
      <c r="DL14">
        <v>1743608</v>
      </c>
      <c r="DM14">
        <v>12236062</v>
      </c>
      <c r="DN14">
        <v>10670587</v>
      </c>
      <c r="DO14">
        <v>9822733</v>
      </c>
      <c r="DP14">
        <v>10704021</v>
      </c>
      <c r="DQ14">
        <f t="shared" si="1"/>
        <v>0</v>
      </c>
    </row>
    <row r="15" spans="2:121" x14ac:dyDescent="0.25">
      <c r="B15" t="s">
        <v>114</v>
      </c>
      <c r="C15">
        <v>18730733</v>
      </c>
      <c r="D15">
        <v>19006082</v>
      </c>
      <c r="E15">
        <v>18780080</v>
      </c>
      <c r="F15">
        <v>13069100</v>
      </c>
      <c r="G15">
        <v>14463510</v>
      </c>
      <c r="H15">
        <v>16149524</v>
      </c>
      <c r="I15">
        <v>15166522</v>
      </c>
      <c r="J15">
        <v>16973628</v>
      </c>
      <c r="K15">
        <v>17802389</v>
      </c>
      <c r="L15">
        <v>338825</v>
      </c>
      <c r="M15">
        <v>253946</v>
      </c>
      <c r="N15">
        <v>358152</v>
      </c>
      <c r="O15">
        <v>35233</v>
      </c>
      <c r="P15">
        <v>188166</v>
      </c>
      <c r="Q15">
        <v>264689</v>
      </c>
      <c r="R15">
        <v>303746</v>
      </c>
      <c r="S15">
        <v>245432</v>
      </c>
      <c r="T15">
        <v>318156</v>
      </c>
      <c r="U15">
        <v>462034</v>
      </c>
      <c r="V15">
        <v>391254</v>
      </c>
      <c r="W15">
        <v>518604</v>
      </c>
      <c r="X15">
        <v>151000</v>
      </c>
      <c r="Y15">
        <v>294904</v>
      </c>
      <c r="Z15">
        <v>334651</v>
      </c>
      <c r="AA15">
        <v>354563</v>
      </c>
      <c r="AB15">
        <v>296772</v>
      </c>
      <c r="AC15">
        <v>375568</v>
      </c>
      <c r="AD15">
        <v>123209</v>
      </c>
      <c r="AE15">
        <v>137308</v>
      </c>
      <c r="AF15">
        <v>160452</v>
      </c>
      <c r="AG15">
        <v>115767</v>
      </c>
      <c r="AH15">
        <v>106738</v>
      </c>
      <c r="AI15">
        <v>69962</v>
      </c>
      <c r="AJ15">
        <v>50817</v>
      </c>
      <c r="AK15">
        <v>51340</v>
      </c>
      <c r="AL15">
        <v>57412</v>
      </c>
      <c r="AM15">
        <v>200948</v>
      </c>
      <c r="AN15">
        <v>144690</v>
      </c>
      <c r="AO15">
        <v>189104</v>
      </c>
      <c r="AP15">
        <v>154776</v>
      </c>
      <c r="AQ15">
        <v>95734</v>
      </c>
      <c r="AR15">
        <v>94448</v>
      </c>
      <c r="AS15">
        <v>80845</v>
      </c>
      <c r="AT15">
        <v>103933</v>
      </c>
      <c r="AU15">
        <v>100470</v>
      </c>
      <c r="AV15">
        <f t="shared" si="0"/>
        <v>-0.38977619269137331</v>
      </c>
      <c r="AW15">
        <v>7334</v>
      </c>
      <c r="AX15">
        <v>1476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200948</v>
      </c>
      <c r="BG15">
        <v>144690</v>
      </c>
      <c r="BH15">
        <v>189104</v>
      </c>
      <c r="BI15">
        <v>154776</v>
      </c>
      <c r="BJ15">
        <v>95734</v>
      </c>
      <c r="BK15">
        <v>94448</v>
      </c>
      <c r="BL15">
        <v>80845</v>
      </c>
      <c r="BM15">
        <v>103933</v>
      </c>
      <c r="BN15">
        <v>100470</v>
      </c>
      <c r="BO15">
        <v>145211</v>
      </c>
      <c r="BP15">
        <v>110732</v>
      </c>
      <c r="BQ15">
        <v>169048</v>
      </c>
      <c r="BR15">
        <v>-119542</v>
      </c>
      <c r="BS15">
        <v>93533</v>
      </c>
      <c r="BT15">
        <v>170240</v>
      </c>
      <c r="BU15">
        <v>224056</v>
      </c>
      <c r="BV15">
        <v>141499</v>
      </c>
      <c r="BW15">
        <v>217686</v>
      </c>
      <c r="BX15">
        <v>23468</v>
      </c>
      <c r="BY15">
        <v>29529</v>
      </c>
      <c r="BZ15">
        <v>63035</v>
      </c>
      <c r="CA15">
        <v>-33975</v>
      </c>
      <c r="CB15">
        <v>27510</v>
      </c>
      <c r="CC15">
        <v>46641</v>
      </c>
      <c r="CD15">
        <v>54282</v>
      </c>
      <c r="CE15">
        <v>37566</v>
      </c>
      <c r="CF15">
        <v>29902</v>
      </c>
      <c r="CG15">
        <v>121742</v>
      </c>
      <c r="CH15">
        <v>81204</v>
      </c>
      <c r="CI15">
        <v>106013</v>
      </c>
      <c r="CJ15">
        <v>-85567</v>
      </c>
      <c r="CK15">
        <v>66023</v>
      </c>
      <c r="CL15">
        <v>123599</v>
      </c>
      <c r="CM15">
        <v>169774</v>
      </c>
      <c r="CN15">
        <v>103933</v>
      </c>
      <c r="CO15">
        <v>187784</v>
      </c>
      <c r="CP15" t="s">
        <v>59</v>
      </c>
      <c r="CQ15" t="s">
        <v>59</v>
      </c>
      <c r="CR15" t="s">
        <v>59</v>
      </c>
      <c r="CS15" t="s">
        <v>59</v>
      </c>
      <c r="CT15" t="s">
        <v>59</v>
      </c>
      <c r="CU15" t="s">
        <v>59</v>
      </c>
      <c r="CV15" t="s">
        <v>59</v>
      </c>
      <c r="CW15" t="s">
        <v>59</v>
      </c>
      <c r="CX15" t="s">
        <v>59</v>
      </c>
      <c r="CY15" t="s">
        <v>59</v>
      </c>
      <c r="CZ15" t="s">
        <v>59</v>
      </c>
      <c r="DA15" t="s">
        <v>59</v>
      </c>
      <c r="DB15" t="s">
        <v>59</v>
      </c>
      <c r="DC15" t="s">
        <v>59</v>
      </c>
      <c r="DD15" t="s">
        <v>59</v>
      </c>
      <c r="DE15" t="s">
        <v>59</v>
      </c>
      <c r="DF15" t="s">
        <v>59</v>
      </c>
      <c r="DG15" t="s">
        <v>59</v>
      </c>
      <c r="DH15">
        <v>121742</v>
      </c>
      <c r="DI15">
        <v>81204</v>
      </c>
      <c r="DJ15">
        <v>106013</v>
      </c>
      <c r="DK15">
        <v>-85567</v>
      </c>
      <c r="DL15">
        <v>66023</v>
      </c>
      <c r="DM15">
        <v>123599</v>
      </c>
      <c r="DN15">
        <v>169774</v>
      </c>
      <c r="DO15">
        <v>103933</v>
      </c>
      <c r="DP15">
        <v>187784</v>
      </c>
      <c r="DQ15">
        <f t="shared" si="1"/>
        <v>0</v>
      </c>
    </row>
    <row r="16" spans="2:121" x14ac:dyDescent="0.25">
      <c r="B16" t="s">
        <v>115</v>
      </c>
      <c r="C16">
        <v>12816039</v>
      </c>
      <c r="D16">
        <v>12950455</v>
      </c>
      <c r="E16">
        <v>13019406</v>
      </c>
      <c r="F16">
        <v>10533727</v>
      </c>
      <c r="G16">
        <v>7813763</v>
      </c>
      <c r="H16">
        <v>8037468</v>
      </c>
      <c r="I16">
        <v>8808826</v>
      </c>
      <c r="J16">
        <v>10868897</v>
      </c>
      <c r="K16">
        <v>10616106</v>
      </c>
      <c r="L16">
        <v>22576</v>
      </c>
      <c r="M16">
        <v>191075</v>
      </c>
      <c r="N16">
        <v>222307</v>
      </c>
      <c r="O16">
        <v>-181060</v>
      </c>
      <c r="P16">
        <v>-63634</v>
      </c>
      <c r="Q16">
        <v>145719</v>
      </c>
      <c r="R16">
        <v>136094</v>
      </c>
      <c r="S16">
        <v>167532</v>
      </c>
      <c r="T16">
        <v>167077</v>
      </c>
      <c r="U16">
        <v>485730</v>
      </c>
      <c r="V16">
        <v>551579</v>
      </c>
      <c r="W16">
        <v>574185</v>
      </c>
      <c r="X16">
        <v>127346</v>
      </c>
      <c r="Y16">
        <v>230271</v>
      </c>
      <c r="Z16">
        <v>426495</v>
      </c>
      <c r="AA16">
        <v>363760</v>
      </c>
      <c r="AB16">
        <v>376828</v>
      </c>
      <c r="AC16">
        <v>370278</v>
      </c>
      <c r="AD16">
        <v>463154</v>
      </c>
      <c r="AE16">
        <v>360504</v>
      </c>
      <c r="AF16">
        <v>351878</v>
      </c>
      <c r="AG16">
        <v>308406</v>
      </c>
      <c r="AH16">
        <v>293905</v>
      </c>
      <c r="AI16">
        <v>280776</v>
      </c>
      <c r="AJ16">
        <v>227666</v>
      </c>
      <c r="AK16">
        <v>209296</v>
      </c>
      <c r="AL16">
        <v>203201</v>
      </c>
      <c r="AM16">
        <v>0</v>
      </c>
      <c r="AN16">
        <v>115063</v>
      </c>
      <c r="AO16">
        <v>101743</v>
      </c>
      <c r="AP16">
        <v>100809</v>
      </c>
      <c r="AQ16">
        <v>54028</v>
      </c>
      <c r="AR16">
        <v>44893</v>
      </c>
      <c r="AS16">
        <v>44400</v>
      </c>
      <c r="AT16">
        <v>58014</v>
      </c>
      <c r="AU16">
        <v>45919</v>
      </c>
      <c r="AV16">
        <f t="shared" si="0"/>
        <v>-0.55467269787419771</v>
      </c>
      <c r="AW16">
        <v>48944</v>
      </c>
      <c r="AX16">
        <v>48525</v>
      </c>
      <c r="AY16">
        <v>34893</v>
      </c>
      <c r="AZ16">
        <v>29590</v>
      </c>
      <c r="BA16">
        <v>2204</v>
      </c>
      <c r="BB16">
        <v>-6666</v>
      </c>
      <c r="BC16">
        <v>-3939</v>
      </c>
      <c r="BD16">
        <v>0</v>
      </c>
      <c r="BE16">
        <v>-6811</v>
      </c>
      <c r="BF16">
        <v>0</v>
      </c>
      <c r="BG16">
        <v>115063</v>
      </c>
      <c r="BH16">
        <v>101743</v>
      </c>
      <c r="BI16">
        <v>100809</v>
      </c>
      <c r="BJ16">
        <v>54028</v>
      </c>
      <c r="BK16">
        <v>44893</v>
      </c>
      <c r="BL16">
        <v>44400</v>
      </c>
      <c r="BM16">
        <v>58014</v>
      </c>
      <c r="BN16">
        <v>45919</v>
      </c>
      <c r="BO16">
        <v>71520</v>
      </c>
      <c r="BP16">
        <v>124537</v>
      </c>
      <c r="BQ16">
        <v>155457</v>
      </c>
      <c r="BR16">
        <v>-252279</v>
      </c>
      <c r="BS16">
        <v>-115458</v>
      </c>
      <c r="BT16">
        <v>94160</v>
      </c>
      <c r="BU16">
        <v>87755</v>
      </c>
      <c r="BV16">
        <v>109518</v>
      </c>
      <c r="BW16">
        <v>114347</v>
      </c>
      <c r="BX16">
        <v>-23172</v>
      </c>
      <c r="BY16">
        <v>-11946</v>
      </c>
      <c r="BZ16">
        <v>-16896</v>
      </c>
      <c r="CA16">
        <v>-25797</v>
      </c>
      <c r="CB16">
        <v>-25161</v>
      </c>
      <c r="CC16">
        <v>20133</v>
      </c>
      <c r="CD16">
        <v>18210</v>
      </c>
      <c r="CE16">
        <v>32601</v>
      </c>
      <c r="CF16">
        <v>16839</v>
      </c>
      <c r="CG16">
        <v>94692</v>
      </c>
      <c r="CH16">
        <v>136483</v>
      </c>
      <c r="CI16">
        <v>172353</v>
      </c>
      <c r="CJ16">
        <v>-226482</v>
      </c>
      <c r="CK16">
        <v>-90297</v>
      </c>
      <c r="CL16">
        <v>74027</v>
      </c>
      <c r="CM16">
        <v>69546</v>
      </c>
      <c r="CN16">
        <v>76917</v>
      </c>
      <c r="CO16">
        <v>97508</v>
      </c>
      <c r="CP16" t="s">
        <v>59</v>
      </c>
      <c r="CQ16" t="s">
        <v>59</v>
      </c>
      <c r="CR16" t="s">
        <v>59</v>
      </c>
      <c r="CS16" t="s">
        <v>59</v>
      </c>
      <c r="CT16" t="s">
        <v>59</v>
      </c>
      <c r="CU16" t="s">
        <v>59</v>
      </c>
      <c r="CV16" t="s">
        <v>59</v>
      </c>
      <c r="CW16" t="s">
        <v>59</v>
      </c>
      <c r="CX16" t="s">
        <v>59</v>
      </c>
      <c r="CY16" t="s">
        <v>59</v>
      </c>
      <c r="CZ16" t="s">
        <v>59</v>
      </c>
      <c r="DA16" t="s">
        <v>59</v>
      </c>
      <c r="DB16" t="s">
        <v>59</v>
      </c>
      <c r="DC16" t="s">
        <v>59</v>
      </c>
      <c r="DD16" t="s">
        <v>59</v>
      </c>
      <c r="DE16" t="s">
        <v>59</v>
      </c>
      <c r="DF16" t="s">
        <v>59</v>
      </c>
      <c r="DG16" t="s">
        <v>59</v>
      </c>
      <c r="DH16">
        <v>94692</v>
      </c>
      <c r="DI16">
        <v>136483</v>
      </c>
      <c r="DJ16">
        <v>172353</v>
      </c>
      <c r="DK16">
        <v>-226482</v>
      </c>
      <c r="DL16">
        <v>-90297</v>
      </c>
      <c r="DM16">
        <v>74027</v>
      </c>
      <c r="DN16">
        <v>69546</v>
      </c>
      <c r="DO16">
        <v>76917</v>
      </c>
      <c r="DP16">
        <v>97508</v>
      </c>
      <c r="DQ16">
        <f t="shared" si="1"/>
        <v>1</v>
      </c>
    </row>
    <row r="17" spans="2:121" x14ac:dyDescent="0.25">
      <c r="B17" t="s">
        <v>116</v>
      </c>
      <c r="C17">
        <v>20388785</v>
      </c>
      <c r="D17">
        <v>22641574</v>
      </c>
      <c r="E17">
        <v>22554540</v>
      </c>
      <c r="F17">
        <v>19862183</v>
      </c>
      <c r="G17">
        <v>15385929</v>
      </c>
      <c r="H17">
        <v>17180175</v>
      </c>
      <c r="I17">
        <v>18895524</v>
      </c>
      <c r="J17">
        <v>20322063</v>
      </c>
      <c r="K17">
        <v>17677348</v>
      </c>
      <c r="L17">
        <v>277942</v>
      </c>
      <c r="M17">
        <v>572429</v>
      </c>
      <c r="N17">
        <v>581303</v>
      </c>
      <c r="O17">
        <v>599694</v>
      </c>
      <c r="P17">
        <v>284635</v>
      </c>
      <c r="Q17">
        <v>371134</v>
      </c>
      <c r="R17">
        <v>352503</v>
      </c>
      <c r="S17">
        <v>-101710</v>
      </c>
      <c r="T17">
        <v>129539</v>
      </c>
      <c r="U17">
        <v>421348</v>
      </c>
      <c r="V17">
        <v>693491</v>
      </c>
      <c r="W17">
        <v>726270</v>
      </c>
      <c r="X17">
        <v>732819</v>
      </c>
      <c r="Y17">
        <v>399605</v>
      </c>
      <c r="Z17">
        <v>476844</v>
      </c>
      <c r="AA17">
        <v>487553</v>
      </c>
      <c r="AB17">
        <v>59537</v>
      </c>
      <c r="AC17">
        <v>242591</v>
      </c>
      <c r="AD17">
        <v>143406</v>
      </c>
      <c r="AE17">
        <v>121062</v>
      </c>
      <c r="AF17">
        <v>144967</v>
      </c>
      <c r="AG17">
        <v>133125</v>
      </c>
      <c r="AH17">
        <v>114970</v>
      </c>
      <c r="AI17">
        <v>105710</v>
      </c>
      <c r="AJ17">
        <v>135050</v>
      </c>
      <c r="AK17">
        <v>161247</v>
      </c>
      <c r="AL17">
        <v>113052</v>
      </c>
      <c r="AM17">
        <v>187758</v>
      </c>
      <c r="AN17">
        <v>185329</v>
      </c>
      <c r="AO17">
        <v>255486</v>
      </c>
      <c r="AP17">
        <v>266249</v>
      </c>
      <c r="AQ17">
        <v>102692</v>
      </c>
      <c r="AR17">
        <v>78133</v>
      </c>
      <c r="AS17">
        <v>57224</v>
      </c>
      <c r="AT17">
        <v>79383</v>
      </c>
      <c r="AU17">
        <v>63592</v>
      </c>
      <c r="AV17">
        <f t="shared" si="0"/>
        <v>-0.70654162081359928</v>
      </c>
      <c r="AW17">
        <v>0</v>
      </c>
      <c r="AX17">
        <v>0</v>
      </c>
      <c r="AY17">
        <v>2871</v>
      </c>
      <c r="AZ17">
        <v>0</v>
      </c>
      <c r="BA17">
        <v>-159619</v>
      </c>
      <c r="BB17">
        <v>0</v>
      </c>
      <c r="BC17">
        <v>0</v>
      </c>
      <c r="BD17">
        <v>0</v>
      </c>
      <c r="BE17">
        <v>0</v>
      </c>
      <c r="BF17">
        <v>187758</v>
      </c>
      <c r="BG17">
        <v>185329</v>
      </c>
      <c r="BH17">
        <v>255486</v>
      </c>
      <c r="BI17">
        <v>266249</v>
      </c>
      <c r="BJ17">
        <v>102692</v>
      </c>
      <c r="BK17">
        <v>78133</v>
      </c>
      <c r="BL17">
        <v>57224</v>
      </c>
      <c r="BM17">
        <v>79383</v>
      </c>
      <c r="BN17">
        <v>63592</v>
      </c>
      <c r="BO17">
        <v>90183</v>
      </c>
      <c r="BP17">
        <v>388594</v>
      </c>
      <c r="BQ17">
        <v>330122</v>
      </c>
      <c r="BR17">
        <v>333445</v>
      </c>
      <c r="BS17">
        <v>22324</v>
      </c>
      <c r="BT17">
        <v>293001</v>
      </c>
      <c r="BU17">
        <v>295278</v>
      </c>
      <c r="BV17">
        <v>-181093</v>
      </c>
      <c r="BW17">
        <v>67125</v>
      </c>
      <c r="BX17">
        <v>28090</v>
      </c>
      <c r="BY17">
        <v>76224</v>
      </c>
      <c r="BZ17">
        <v>114825</v>
      </c>
      <c r="CA17">
        <v>100160</v>
      </c>
      <c r="CB17">
        <v>-36835</v>
      </c>
      <c r="CC17">
        <v>80432</v>
      </c>
      <c r="CD17">
        <v>50358</v>
      </c>
      <c r="CE17">
        <v>-73181</v>
      </c>
      <c r="CF17">
        <v>2355</v>
      </c>
      <c r="CG17">
        <v>62093</v>
      </c>
      <c r="CH17">
        <v>312370</v>
      </c>
      <c r="CI17">
        <v>215297</v>
      </c>
      <c r="CJ17">
        <v>233285</v>
      </c>
      <c r="CK17">
        <v>59159</v>
      </c>
      <c r="CL17">
        <v>212569</v>
      </c>
      <c r="CM17">
        <v>244921</v>
      </c>
      <c r="CN17">
        <v>-107911</v>
      </c>
      <c r="CO17">
        <v>64769</v>
      </c>
      <c r="CP17" t="s">
        <v>59</v>
      </c>
      <c r="CQ17" t="s">
        <v>59</v>
      </c>
      <c r="CR17" t="s">
        <v>59</v>
      </c>
      <c r="CS17" t="s">
        <v>59</v>
      </c>
      <c r="CT17" t="s">
        <v>59</v>
      </c>
      <c r="CU17" t="s">
        <v>59</v>
      </c>
      <c r="CV17" t="s">
        <v>59</v>
      </c>
      <c r="CW17" t="s">
        <v>59</v>
      </c>
      <c r="CX17" t="s">
        <v>59</v>
      </c>
      <c r="CY17" t="s">
        <v>59</v>
      </c>
      <c r="CZ17" t="s">
        <v>59</v>
      </c>
      <c r="DA17" t="s">
        <v>59</v>
      </c>
      <c r="DB17" t="s">
        <v>59</v>
      </c>
      <c r="DC17" t="s">
        <v>59</v>
      </c>
      <c r="DD17" t="s">
        <v>59</v>
      </c>
      <c r="DE17" t="s">
        <v>59</v>
      </c>
      <c r="DF17" t="s">
        <v>59</v>
      </c>
      <c r="DG17" t="s">
        <v>59</v>
      </c>
      <c r="DH17">
        <v>62093</v>
      </c>
      <c r="DI17">
        <v>312370</v>
      </c>
      <c r="DJ17">
        <v>215297</v>
      </c>
      <c r="DK17">
        <v>233285</v>
      </c>
      <c r="DL17">
        <v>59159</v>
      </c>
      <c r="DM17">
        <v>212569</v>
      </c>
      <c r="DN17">
        <v>244921</v>
      </c>
      <c r="DO17">
        <v>-107911</v>
      </c>
      <c r="DP17">
        <v>64769</v>
      </c>
      <c r="DQ17">
        <f t="shared" si="1"/>
        <v>0</v>
      </c>
    </row>
    <row r="18" spans="2:121" x14ac:dyDescent="0.25">
      <c r="B18" t="s">
        <v>117</v>
      </c>
      <c r="C18">
        <v>12732073</v>
      </c>
      <c r="D18">
        <v>16450974</v>
      </c>
      <c r="E18">
        <v>18152429</v>
      </c>
      <c r="F18">
        <v>16905550</v>
      </c>
      <c r="G18">
        <v>15600242</v>
      </c>
      <c r="H18">
        <v>15262457</v>
      </c>
      <c r="I18">
        <v>15700109</v>
      </c>
      <c r="J18">
        <v>17993906</v>
      </c>
      <c r="K18">
        <v>17183923</v>
      </c>
      <c r="L18">
        <v>-328437</v>
      </c>
      <c r="M18">
        <v>164405</v>
      </c>
      <c r="N18">
        <v>381794</v>
      </c>
      <c r="O18">
        <v>249767</v>
      </c>
      <c r="P18">
        <v>164084</v>
      </c>
      <c r="Q18">
        <v>149373</v>
      </c>
      <c r="R18">
        <v>276966</v>
      </c>
      <c r="S18">
        <v>889338</v>
      </c>
      <c r="T18">
        <v>672425</v>
      </c>
      <c r="U18">
        <v>295</v>
      </c>
      <c r="V18">
        <v>647158</v>
      </c>
      <c r="W18">
        <v>783682</v>
      </c>
      <c r="X18">
        <v>689712</v>
      </c>
      <c r="Y18">
        <v>620617</v>
      </c>
      <c r="Z18">
        <v>587150</v>
      </c>
      <c r="AA18">
        <v>652359</v>
      </c>
      <c r="AB18">
        <v>1267648</v>
      </c>
      <c r="AC18">
        <v>984496</v>
      </c>
      <c r="AD18">
        <v>328732</v>
      </c>
      <c r="AE18">
        <v>482753</v>
      </c>
      <c r="AF18">
        <v>401888</v>
      </c>
      <c r="AG18">
        <v>439945</v>
      </c>
      <c r="AH18">
        <v>456533</v>
      </c>
      <c r="AI18">
        <v>437777</v>
      </c>
      <c r="AJ18">
        <v>375393</v>
      </c>
      <c r="AK18">
        <v>378310</v>
      </c>
      <c r="AL18">
        <v>312071</v>
      </c>
      <c r="AM18">
        <v>127866</v>
      </c>
      <c r="AN18">
        <v>186824</v>
      </c>
      <c r="AO18">
        <v>282757</v>
      </c>
      <c r="AP18">
        <v>245963</v>
      </c>
      <c r="AQ18">
        <v>137295</v>
      </c>
      <c r="AR18">
        <v>106859</v>
      </c>
      <c r="AS18">
        <v>99571</v>
      </c>
      <c r="AT18">
        <v>109152</v>
      </c>
      <c r="AU18">
        <v>90677</v>
      </c>
      <c r="AV18">
        <f t="shared" si="0"/>
        <v>-0.56554847680342168</v>
      </c>
      <c r="AW18">
        <v>111562</v>
      </c>
      <c r="AX18">
        <v>31386</v>
      </c>
      <c r="AY18">
        <v>94731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127866</v>
      </c>
      <c r="BG18">
        <v>186824</v>
      </c>
      <c r="BH18">
        <v>282757</v>
      </c>
      <c r="BI18">
        <v>245963</v>
      </c>
      <c r="BJ18">
        <v>137295</v>
      </c>
      <c r="BK18">
        <v>106859</v>
      </c>
      <c r="BL18">
        <v>99571</v>
      </c>
      <c r="BM18">
        <v>109152</v>
      </c>
      <c r="BN18">
        <v>90677</v>
      </c>
      <c r="BO18">
        <v>-344741</v>
      </c>
      <c r="BP18">
        <v>8968</v>
      </c>
      <c r="BQ18">
        <v>195203</v>
      </c>
      <c r="BR18">
        <v>3804</v>
      </c>
      <c r="BS18">
        <v>26789</v>
      </c>
      <c r="BT18">
        <v>42514</v>
      </c>
      <c r="BU18">
        <v>177396</v>
      </c>
      <c r="BV18">
        <v>780187</v>
      </c>
      <c r="BW18">
        <v>581747</v>
      </c>
      <c r="BX18">
        <v>-63307</v>
      </c>
      <c r="BY18">
        <v>-28397</v>
      </c>
      <c r="BZ18">
        <v>57413</v>
      </c>
      <c r="CA18">
        <v>12679</v>
      </c>
      <c r="CB18">
        <v>26789</v>
      </c>
      <c r="CC18">
        <v>-1149</v>
      </c>
      <c r="CD18">
        <v>60658</v>
      </c>
      <c r="CE18">
        <v>91787</v>
      </c>
      <c r="CF18">
        <v>136605</v>
      </c>
      <c r="CG18">
        <v>-281434</v>
      </c>
      <c r="CH18">
        <v>37365</v>
      </c>
      <c r="CI18">
        <v>137790</v>
      </c>
      <c r="CJ18">
        <v>-8875</v>
      </c>
      <c r="CK18">
        <v>0</v>
      </c>
      <c r="CL18">
        <v>43663</v>
      </c>
      <c r="CM18">
        <v>116738</v>
      </c>
      <c r="CN18">
        <v>688400</v>
      </c>
      <c r="CO18">
        <v>445143</v>
      </c>
      <c r="CP18" t="s">
        <v>59</v>
      </c>
      <c r="CQ18" t="s">
        <v>59</v>
      </c>
      <c r="CR18" t="s">
        <v>59</v>
      </c>
      <c r="CS18" t="s">
        <v>59</v>
      </c>
      <c r="CT18" t="s">
        <v>59</v>
      </c>
      <c r="CU18" t="s">
        <v>59</v>
      </c>
      <c r="CV18" t="s">
        <v>59</v>
      </c>
      <c r="CW18" t="s">
        <v>59</v>
      </c>
      <c r="CX18" t="s">
        <v>59</v>
      </c>
      <c r="CY18" t="s">
        <v>59</v>
      </c>
      <c r="CZ18" t="s">
        <v>59</v>
      </c>
      <c r="DA18" t="s">
        <v>59</v>
      </c>
      <c r="DB18" t="s">
        <v>59</v>
      </c>
      <c r="DC18" t="s">
        <v>59</v>
      </c>
      <c r="DD18" t="s">
        <v>59</v>
      </c>
      <c r="DE18" t="s">
        <v>59</v>
      </c>
      <c r="DF18" t="s">
        <v>59</v>
      </c>
      <c r="DG18" t="s">
        <v>59</v>
      </c>
      <c r="DH18">
        <v>-281434</v>
      </c>
      <c r="DI18">
        <v>37365</v>
      </c>
      <c r="DJ18">
        <v>137790</v>
      </c>
      <c r="DK18">
        <v>-8875</v>
      </c>
      <c r="DL18">
        <v>0</v>
      </c>
      <c r="DM18">
        <v>43663</v>
      </c>
      <c r="DN18">
        <v>116738</v>
      </c>
      <c r="DO18">
        <v>688400</v>
      </c>
      <c r="DP18">
        <v>445143</v>
      </c>
      <c r="DQ18">
        <f t="shared" si="1"/>
        <v>0</v>
      </c>
    </row>
    <row r="19" spans="2:121" x14ac:dyDescent="0.25">
      <c r="B19" t="s">
        <v>118</v>
      </c>
      <c r="C19">
        <v>38968738</v>
      </c>
      <c r="D19">
        <v>52749719</v>
      </c>
      <c r="E19">
        <v>57030496</v>
      </c>
      <c r="F19">
        <v>38027268</v>
      </c>
      <c r="G19">
        <v>38859640</v>
      </c>
      <c r="H19">
        <v>43634502</v>
      </c>
      <c r="I19">
        <v>48731007</v>
      </c>
      <c r="J19">
        <v>54272006</v>
      </c>
      <c r="K19">
        <v>58710913</v>
      </c>
      <c r="L19">
        <v>1001294</v>
      </c>
      <c r="M19">
        <v>217795</v>
      </c>
      <c r="N19">
        <v>1326892</v>
      </c>
      <c r="O19">
        <v>-64945</v>
      </c>
      <c r="P19">
        <v>649778</v>
      </c>
      <c r="Q19">
        <v>1059374</v>
      </c>
      <c r="R19">
        <v>1257050</v>
      </c>
      <c r="S19">
        <v>1396926</v>
      </c>
      <c r="T19">
        <v>1680116</v>
      </c>
      <c r="U19">
        <v>1517997</v>
      </c>
      <c r="V19">
        <v>647419</v>
      </c>
      <c r="W19">
        <v>1803212</v>
      </c>
      <c r="X19">
        <v>341484</v>
      </c>
      <c r="Y19">
        <v>1002772</v>
      </c>
      <c r="Z19">
        <v>1321584</v>
      </c>
      <c r="AA19">
        <v>1678855</v>
      </c>
      <c r="AB19">
        <v>1748549</v>
      </c>
      <c r="AC19">
        <v>1972673</v>
      </c>
      <c r="AD19">
        <v>516703</v>
      </c>
      <c r="AE19">
        <v>429624</v>
      </c>
      <c r="AF19">
        <v>476320</v>
      </c>
      <c r="AG19">
        <v>406429</v>
      </c>
      <c r="AH19">
        <v>352994</v>
      </c>
      <c r="AI19">
        <v>262210</v>
      </c>
      <c r="AJ19">
        <v>421805</v>
      </c>
      <c r="AK19">
        <v>351623</v>
      </c>
      <c r="AL19">
        <v>292557</v>
      </c>
      <c r="AM19">
        <v>284624</v>
      </c>
      <c r="AN19">
        <v>359511</v>
      </c>
      <c r="AO19">
        <v>398748</v>
      </c>
      <c r="AP19">
        <v>343579</v>
      </c>
      <c r="AQ19">
        <v>143895</v>
      </c>
      <c r="AR19">
        <v>115887</v>
      </c>
      <c r="AS19">
        <v>145780</v>
      </c>
      <c r="AT19">
        <v>160264</v>
      </c>
      <c r="AU19">
        <v>160011</v>
      </c>
      <c r="AV19">
        <f t="shared" si="0"/>
        <v>-0.66270639358051564</v>
      </c>
      <c r="AW19">
        <v>17515</v>
      </c>
      <c r="AX19">
        <v>168568</v>
      </c>
      <c r="AY19">
        <v>80294</v>
      </c>
      <c r="AZ19">
        <v>31425</v>
      </c>
      <c r="BA19">
        <v>109046</v>
      </c>
      <c r="BB19">
        <v>282110</v>
      </c>
      <c r="BC19">
        <v>0</v>
      </c>
      <c r="BD19">
        <v>-179400</v>
      </c>
      <c r="BE19">
        <v>-211358</v>
      </c>
      <c r="BF19">
        <v>284624</v>
      </c>
      <c r="BG19">
        <v>359511</v>
      </c>
      <c r="BH19">
        <v>398748</v>
      </c>
      <c r="BI19">
        <v>343579</v>
      </c>
      <c r="BJ19">
        <v>143895</v>
      </c>
      <c r="BK19">
        <v>115887</v>
      </c>
      <c r="BL19">
        <v>145780</v>
      </c>
      <c r="BM19">
        <v>160264</v>
      </c>
      <c r="BN19">
        <v>160011</v>
      </c>
      <c r="BO19">
        <v>734185</v>
      </c>
      <c r="BP19">
        <v>26851</v>
      </c>
      <c r="BQ19">
        <v>1008438</v>
      </c>
      <c r="BR19">
        <v>-377099</v>
      </c>
      <c r="BS19">
        <v>614928</v>
      </c>
      <c r="BT19">
        <v>1225596</v>
      </c>
      <c r="BU19">
        <v>1111271</v>
      </c>
      <c r="BV19">
        <v>1057262</v>
      </c>
      <c r="BW19">
        <v>1308747</v>
      </c>
      <c r="BX19">
        <v>210184</v>
      </c>
      <c r="BY19">
        <v>76079</v>
      </c>
      <c r="BZ19">
        <v>254491</v>
      </c>
      <c r="CA19">
        <v>36662</v>
      </c>
      <c r="CB19">
        <v>168627</v>
      </c>
      <c r="CC19">
        <v>272745</v>
      </c>
      <c r="CD19">
        <v>252127</v>
      </c>
      <c r="CE19">
        <v>246376</v>
      </c>
      <c r="CF19">
        <v>310469</v>
      </c>
      <c r="CG19">
        <v>524001</v>
      </c>
      <c r="CH19">
        <v>-49228</v>
      </c>
      <c r="CI19">
        <v>753947</v>
      </c>
      <c r="CJ19">
        <v>-413761</v>
      </c>
      <c r="CK19">
        <v>446301</v>
      </c>
      <c r="CL19">
        <v>952851</v>
      </c>
      <c r="CM19">
        <v>859144</v>
      </c>
      <c r="CN19">
        <v>810887</v>
      </c>
      <c r="CO19">
        <v>998278</v>
      </c>
      <c r="CP19" t="s">
        <v>59</v>
      </c>
      <c r="CQ19" t="s">
        <v>59</v>
      </c>
      <c r="CR19" t="s">
        <v>59</v>
      </c>
      <c r="CS19" t="s">
        <v>59</v>
      </c>
      <c r="CT19" t="s">
        <v>59</v>
      </c>
      <c r="CU19" t="s">
        <v>59</v>
      </c>
      <c r="CV19" t="s">
        <v>59</v>
      </c>
      <c r="CW19" t="s">
        <v>59</v>
      </c>
      <c r="CX19" t="s">
        <v>59</v>
      </c>
      <c r="CY19" t="s">
        <v>59</v>
      </c>
      <c r="CZ19" t="s">
        <v>59</v>
      </c>
      <c r="DA19" t="s">
        <v>59</v>
      </c>
      <c r="DB19" t="s">
        <v>59</v>
      </c>
      <c r="DC19" t="s">
        <v>59</v>
      </c>
      <c r="DD19" t="s">
        <v>59</v>
      </c>
      <c r="DE19" t="s">
        <v>59</v>
      </c>
      <c r="DF19" t="s">
        <v>59</v>
      </c>
      <c r="DG19" t="s">
        <v>59</v>
      </c>
      <c r="DH19">
        <v>524001</v>
      </c>
      <c r="DI19">
        <v>-49228</v>
      </c>
      <c r="DJ19">
        <v>753947</v>
      </c>
      <c r="DK19">
        <v>-413761</v>
      </c>
      <c r="DL19">
        <v>446301</v>
      </c>
      <c r="DM19">
        <v>952851</v>
      </c>
      <c r="DN19">
        <v>859144</v>
      </c>
      <c r="DO19">
        <v>810887</v>
      </c>
      <c r="DP19">
        <v>998278</v>
      </c>
      <c r="DQ19">
        <f t="shared" si="1"/>
        <v>0</v>
      </c>
    </row>
    <row r="20" spans="2:121" x14ac:dyDescent="0.25">
      <c r="B20" t="s">
        <v>32</v>
      </c>
      <c r="C20">
        <v>20087189</v>
      </c>
      <c r="D20">
        <v>23269785</v>
      </c>
      <c r="E20">
        <v>49949657</v>
      </c>
      <c r="F20">
        <v>39708500</v>
      </c>
      <c r="G20">
        <v>45143824</v>
      </c>
      <c r="H20">
        <v>45798903</v>
      </c>
      <c r="I20">
        <v>50806574</v>
      </c>
      <c r="J20">
        <v>50248668</v>
      </c>
      <c r="K20">
        <v>63187639</v>
      </c>
      <c r="L20">
        <v>135744</v>
      </c>
      <c r="M20">
        <v>1415669</v>
      </c>
      <c r="N20">
        <v>43850036</v>
      </c>
      <c r="O20">
        <v>2613504</v>
      </c>
      <c r="P20">
        <v>4267399</v>
      </c>
      <c r="Q20">
        <v>5623461</v>
      </c>
      <c r="R20">
        <v>7795623</v>
      </c>
      <c r="S20">
        <v>3552115</v>
      </c>
      <c r="T20">
        <v>6306106</v>
      </c>
      <c r="U20">
        <v>1646443</v>
      </c>
      <c r="V20">
        <v>3184883</v>
      </c>
      <c r="W20">
        <v>47279541</v>
      </c>
      <c r="X20">
        <v>5509832</v>
      </c>
      <c r="Y20">
        <v>6749595</v>
      </c>
      <c r="Z20">
        <v>9603430</v>
      </c>
      <c r="AA20">
        <v>12048324</v>
      </c>
      <c r="AB20">
        <v>8394712</v>
      </c>
      <c r="AC20">
        <v>10886720</v>
      </c>
      <c r="AD20">
        <v>1510699</v>
      </c>
      <c r="AE20">
        <v>1769214</v>
      </c>
      <c r="AF20">
        <v>3429505</v>
      </c>
      <c r="AG20">
        <v>2896328</v>
      </c>
      <c r="AH20">
        <v>2482196</v>
      </c>
      <c r="AI20">
        <v>3979969</v>
      </c>
      <c r="AJ20">
        <v>4252701</v>
      </c>
      <c r="AK20">
        <v>4842597</v>
      </c>
      <c r="AL20">
        <v>4580614</v>
      </c>
      <c r="AM20">
        <v>964804</v>
      </c>
      <c r="AN20">
        <v>941293</v>
      </c>
      <c r="AO20">
        <v>2557159</v>
      </c>
      <c r="AP20">
        <v>2149463</v>
      </c>
      <c r="AQ20">
        <v>1415347</v>
      </c>
      <c r="AR20">
        <v>1448006</v>
      </c>
      <c r="AS20">
        <v>1749355</v>
      </c>
      <c r="AT20">
        <v>1677985</v>
      </c>
      <c r="AU20">
        <v>1764898</v>
      </c>
      <c r="AV20">
        <f t="shared" si="0"/>
        <v>-0.32634057901903873</v>
      </c>
      <c r="AW20">
        <v>-11677</v>
      </c>
      <c r="AX20">
        <v>111881</v>
      </c>
      <c r="AY20">
        <v>-38313835</v>
      </c>
      <c r="AZ20">
        <v>222069</v>
      </c>
      <c r="BA20">
        <v>-40471</v>
      </c>
      <c r="BB20">
        <v>42141</v>
      </c>
      <c r="BC20">
        <v>-1195</v>
      </c>
      <c r="BD20">
        <v>86112</v>
      </c>
      <c r="BE20">
        <v>177923</v>
      </c>
      <c r="BF20">
        <v>964804</v>
      </c>
      <c r="BG20">
        <v>941293</v>
      </c>
      <c r="BH20">
        <v>2557159</v>
      </c>
      <c r="BI20">
        <v>2149463</v>
      </c>
      <c r="BJ20">
        <v>1415347</v>
      </c>
      <c r="BK20">
        <v>1448006</v>
      </c>
      <c r="BL20">
        <v>1749355</v>
      </c>
      <c r="BM20">
        <v>1677985</v>
      </c>
      <c r="BN20">
        <v>1764898</v>
      </c>
      <c r="BO20">
        <v>-840737</v>
      </c>
      <c r="BP20">
        <v>586257</v>
      </c>
      <c r="BQ20">
        <v>2979043</v>
      </c>
      <c r="BR20">
        <v>686110</v>
      </c>
      <c r="BS20">
        <v>2811582</v>
      </c>
      <c r="BT20">
        <v>4217596</v>
      </c>
      <c r="BU20">
        <v>6045073</v>
      </c>
      <c r="BV20">
        <v>1960241</v>
      </c>
      <c r="BW20">
        <v>4719131</v>
      </c>
      <c r="BX20" t="s">
        <v>59</v>
      </c>
      <c r="BY20">
        <v>-329676</v>
      </c>
      <c r="BZ20">
        <v>816549</v>
      </c>
      <c r="CA20">
        <v>221022</v>
      </c>
      <c r="CB20">
        <v>794798</v>
      </c>
      <c r="CC20">
        <v>223581</v>
      </c>
      <c r="CD20">
        <v>1411194</v>
      </c>
      <c r="CE20">
        <v>53820</v>
      </c>
      <c r="CF20">
        <v>-1282476</v>
      </c>
      <c r="CG20" t="s">
        <v>59</v>
      </c>
      <c r="CH20">
        <v>915934</v>
      </c>
      <c r="CI20">
        <v>2162494</v>
      </c>
      <c r="CJ20">
        <v>465088</v>
      </c>
      <c r="CK20">
        <v>2016785</v>
      </c>
      <c r="CL20">
        <v>3994015</v>
      </c>
      <c r="CM20">
        <v>4633879</v>
      </c>
      <c r="CN20">
        <v>1906421</v>
      </c>
      <c r="CO20">
        <v>6001608</v>
      </c>
      <c r="CP20" t="s">
        <v>59</v>
      </c>
      <c r="CQ20" t="s">
        <v>59</v>
      </c>
      <c r="CR20" t="s">
        <v>59</v>
      </c>
      <c r="CS20" t="s">
        <v>59</v>
      </c>
      <c r="CT20" t="s">
        <v>59</v>
      </c>
      <c r="CU20" t="s">
        <v>59</v>
      </c>
      <c r="CV20" t="s">
        <v>59</v>
      </c>
      <c r="CW20" t="s">
        <v>59</v>
      </c>
      <c r="CX20" t="s">
        <v>59</v>
      </c>
      <c r="CY20" t="s">
        <v>59</v>
      </c>
      <c r="CZ20" t="s">
        <v>59</v>
      </c>
      <c r="DA20" t="s">
        <v>59</v>
      </c>
      <c r="DB20" t="s">
        <v>59</v>
      </c>
      <c r="DC20" t="s">
        <v>59</v>
      </c>
      <c r="DD20" t="s">
        <v>59</v>
      </c>
      <c r="DE20" t="s">
        <v>59</v>
      </c>
      <c r="DF20" t="s">
        <v>59</v>
      </c>
      <c r="DG20" t="s">
        <v>59</v>
      </c>
      <c r="DH20">
        <v>-840737</v>
      </c>
      <c r="DI20">
        <v>915934</v>
      </c>
      <c r="DJ20">
        <v>2162494</v>
      </c>
      <c r="DK20">
        <v>465088</v>
      </c>
      <c r="DL20">
        <v>2016785</v>
      </c>
      <c r="DM20">
        <v>3994015</v>
      </c>
      <c r="DN20">
        <v>4633879</v>
      </c>
      <c r="DO20">
        <v>1906421</v>
      </c>
      <c r="DP20">
        <v>6001608</v>
      </c>
      <c r="DQ20">
        <f t="shared" si="1"/>
        <v>0</v>
      </c>
    </row>
    <row r="21" spans="2:121" x14ac:dyDescent="0.25">
      <c r="B21" t="s">
        <v>40</v>
      </c>
      <c r="C21">
        <v>992537</v>
      </c>
      <c r="D21">
        <v>1014389</v>
      </c>
      <c r="E21">
        <v>925422</v>
      </c>
      <c r="F21">
        <v>965792</v>
      </c>
      <c r="G21">
        <v>1074719</v>
      </c>
      <c r="H21">
        <v>1149509</v>
      </c>
      <c r="I21">
        <v>1162652</v>
      </c>
      <c r="J21">
        <v>1108690</v>
      </c>
      <c r="K21">
        <v>1074701</v>
      </c>
      <c r="L21">
        <v>-35031</v>
      </c>
      <c r="M21">
        <v>-40277</v>
      </c>
      <c r="N21">
        <v>-55798</v>
      </c>
      <c r="O21">
        <v>631640</v>
      </c>
      <c r="P21">
        <v>674510</v>
      </c>
      <c r="Q21">
        <v>449502</v>
      </c>
      <c r="R21">
        <v>875872</v>
      </c>
      <c r="S21">
        <v>821651</v>
      </c>
      <c r="T21">
        <v>851402</v>
      </c>
      <c r="U21">
        <v>865550</v>
      </c>
      <c r="V21">
        <v>880132</v>
      </c>
      <c r="W21">
        <v>783886</v>
      </c>
      <c r="X21">
        <v>865232</v>
      </c>
      <c r="Y21">
        <v>944314</v>
      </c>
      <c r="Z21">
        <v>729270</v>
      </c>
      <c r="AA21">
        <v>1162652</v>
      </c>
      <c r="AB21">
        <v>1108691</v>
      </c>
      <c r="AC21">
        <v>1074701</v>
      </c>
      <c r="AD21">
        <v>900581</v>
      </c>
      <c r="AE21">
        <v>920409</v>
      </c>
      <c r="AF21">
        <v>839684</v>
      </c>
      <c r="AG21">
        <v>233592</v>
      </c>
      <c r="AH21">
        <v>269804</v>
      </c>
      <c r="AI21">
        <v>279768</v>
      </c>
      <c r="AJ21">
        <v>286780</v>
      </c>
      <c r="AK21">
        <v>287040</v>
      </c>
      <c r="AL21">
        <v>223299</v>
      </c>
      <c r="AM21">
        <v>294842</v>
      </c>
      <c r="AN21">
        <v>386363</v>
      </c>
      <c r="AO21">
        <v>585193</v>
      </c>
      <c r="AP21">
        <v>627450</v>
      </c>
      <c r="AQ21">
        <v>486771</v>
      </c>
      <c r="AR21">
        <v>319568</v>
      </c>
      <c r="AS21">
        <v>745627</v>
      </c>
      <c r="AT21">
        <v>698463</v>
      </c>
      <c r="AU21">
        <v>862149</v>
      </c>
      <c r="AV21">
        <f t="shared" si="0"/>
        <v>-0.49068770419953783</v>
      </c>
      <c r="AW21">
        <v>0</v>
      </c>
      <c r="AX21">
        <v>8950</v>
      </c>
      <c r="AY21">
        <v>0</v>
      </c>
      <c r="AZ21">
        <v>9427</v>
      </c>
      <c r="BA21">
        <v>1124</v>
      </c>
      <c r="BB21">
        <v>0</v>
      </c>
      <c r="BC21">
        <v>0</v>
      </c>
      <c r="BD21">
        <v>0</v>
      </c>
      <c r="BE21">
        <v>0</v>
      </c>
      <c r="BF21">
        <v>294842</v>
      </c>
      <c r="BG21">
        <v>386363</v>
      </c>
      <c r="BH21">
        <v>585193</v>
      </c>
      <c r="BI21">
        <v>627450</v>
      </c>
      <c r="BJ21">
        <v>486771</v>
      </c>
      <c r="BK21">
        <v>319568</v>
      </c>
      <c r="BL21">
        <v>745627</v>
      </c>
      <c r="BM21">
        <v>698463</v>
      </c>
      <c r="BN21">
        <v>862149</v>
      </c>
      <c r="BO21">
        <v>-329872</v>
      </c>
      <c r="BP21">
        <v>-417690</v>
      </c>
      <c r="BQ21">
        <v>-640991</v>
      </c>
      <c r="BR21">
        <v>13617</v>
      </c>
      <c r="BS21">
        <v>188863</v>
      </c>
      <c r="BT21">
        <v>129934</v>
      </c>
      <c r="BU21">
        <v>130246</v>
      </c>
      <c r="BV21">
        <v>123188</v>
      </c>
      <c r="BW21">
        <v>-10747</v>
      </c>
      <c r="BX21">
        <v>105092</v>
      </c>
      <c r="BY21">
        <v>83538</v>
      </c>
      <c r="BZ21">
        <v>-125204</v>
      </c>
      <c r="CA21">
        <v>32472</v>
      </c>
      <c r="CB21">
        <v>106797</v>
      </c>
      <c r="CC21">
        <v>103011</v>
      </c>
      <c r="CD21">
        <v>109932</v>
      </c>
      <c r="CE21">
        <v>99268</v>
      </c>
      <c r="CF21">
        <v>50153</v>
      </c>
      <c r="CG21">
        <v>-434965</v>
      </c>
      <c r="CH21">
        <v>-501227</v>
      </c>
      <c r="CI21">
        <v>-515787</v>
      </c>
      <c r="CJ21">
        <v>-18855</v>
      </c>
      <c r="CK21">
        <v>82065</v>
      </c>
      <c r="CL21">
        <v>26923</v>
      </c>
      <c r="CM21">
        <v>20314</v>
      </c>
      <c r="CN21">
        <v>23920</v>
      </c>
      <c r="CO21">
        <v>-60900</v>
      </c>
      <c r="CP21" t="s">
        <v>59</v>
      </c>
      <c r="CQ21" t="s">
        <v>59</v>
      </c>
      <c r="CR21" t="s">
        <v>59</v>
      </c>
      <c r="CS21" t="s">
        <v>59</v>
      </c>
      <c r="CT21" t="s">
        <v>59</v>
      </c>
      <c r="CU21" t="s">
        <v>59</v>
      </c>
      <c r="CV21" t="s">
        <v>59</v>
      </c>
      <c r="CW21" t="s">
        <v>59</v>
      </c>
      <c r="CX21" t="s">
        <v>59</v>
      </c>
      <c r="CY21" t="s">
        <v>59</v>
      </c>
      <c r="CZ21" t="s">
        <v>59</v>
      </c>
      <c r="DA21" t="s">
        <v>59</v>
      </c>
      <c r="DB21" t="s">
        <v>59</v>
      </c>
      <c r="DC21" t="s">
        <v>59</v>
      </c>
      <c r="DD21" t="s">
        <v>59</v>
      </c>
      <c r="DE21" t="s">
        <v>59</v>
      </c>
      <c r="DF21" t="s">
        <v>59</v>
      </c>
      <c r="DG21" t="s">
        <v>59</v>
      </c>
      <c r="DH21">
        <v>-434965</v>
      </c>
      <c r="DI21">
        <v>-501227</v>
      </c>
      <c r="DJ21">
        <v>-515787</v>
      </c>
      <c r="DK21">
        <v>-18855</v>
      </c>
      <c r="DL21">
        <v>82065</v>
      </c>
      <c r="DM21">
        <v>26923</v>
      </c>
      <c r="DN21">
        <v>20314</v>
      </c>
      <c r="DO21">
        <v>23920</v>
      </c>
      <c r="DP21">
        <v>-60900</v>
      </c>
      <c r="DQ21">
        <f t="shared" si="1"/>
        <v>0</v>
      </c>
    </row>
    <row r="22" spans="2:121" x14ac:dyDescent="0.25">
      <c r="B22" t="s">
        <v>119</v>
      </c>
      <c r="C22">
        <v>531317973</v>
      </c>
      <c r="D22">
        <v>568411376</v>
      </c>
      <c r="E22">
        <v>547806320</v>
      </c>
      <c r="F22">
        <v>343422801</v>
      </c>
      <c r="G22">
        <v>333466456</v>
      </c>
      <c r="H22">
        <v>386862306</v>
      </c>
      <c r="I22">
        <v>399819621</v>
      </c>
      <c r="J22">
        <v>414951570</v>
      </c>
      <c r="K22">
        <v>472820652</v>
      </c>
      <c r="L22">
        <v>9732697</v>
      </c>
      <c r="M22">
        <v>13624139</v>
      </c>
      <c r="N22">
        <v>13547907</v>
      </c>
      <c r="O22">
        <v>2417622</v>
      </c>
      <c r="P22">
        <v>4409046</v>
      </c>
      <c r="Q22">
        <v>7148726</v>
      </c>
      <c r="R22">
        <v>4760540</v>
      </c>
      <c r="S22">
        <v>6909282</v>
      </c>
      <c r="T22">
        <v>8284750</v>
      </c>
      <c r="U22">
        <v>11498828</v>
      </c>
      <c r="V22">
        <v>15718554</v>
      </c>
      <c r="W22">
        <v>15587918</v>
      </c>
      <c r="X22">
        <v>4004579</v>
      </c>
      <c r="Y22">
        <v>5723216</v>
      </c>
      <c r="Z22">
        <v>8439875</v>
      </c>
      <c r="AA22">
        <v>6078531</v>
      </c>
      <c r="AB22">
        <v>8172256</v>
      </c>
      <c r="AC22">
        <v>9691414</v>
      </c>
      <c r="AD22">
        <v>1766131</v>
      </c>
      <c r="AE22">
        <v>2094415</v>
      </c>
      <c r="AF22">
        <v>2040011</v>
      </c>
      <c r="AG22">
        <v>1586957</v>
      </c>
      <c r="AH22">
        <v>1314170</v>
      </c>
      <c r="AI22">
        <v>1291149</v>
      </c>
      <c r="AJ22">
        <v>1317991</v>
      </c>
      <c r="AK22">
        <v>1262974</v>
      </c>
      <c r="AL22">
        <v>1406664</v>
      </c>
      <c r="AM22">
        <v>2927983</v>
      </c>
      <c r="AN22">
        <v>3198309</v>
      </c>
      <c r="AO22">
        <v>3860915</v>
      </c>
      <c r="AP22">
        <v>2766438</v>
      </c>
      <c r="AQ22">
        <v>984784</v>
      </c>
      <c r="AR22">
        <v>1321584</v>
      </c>
      <c r="AS22">
        <v>1368177</v>
      </c>
      <c r="AT22">
        <v>1388554</v>
      </c>
      <c r="AU22">
        <v>1153512</v>
      </c>
      <c r="AV22">
        <f t="shared" si="0"/>
        <v>-0.52227955226178935</v>
      </c>
      <c r="AW22">
        <v>531299</v>
      </c>
      <c r="AX22">
        <v>67129</v>
      </c>
      <c r="AY22">
        <v>0</v>
      </c>
      <c r="AZ22">
        <v>-4242361</v>
      </c>
      <c r="BA22">
        <v>0</v>
      </c>
      <c r="BB22">
        <v>0</v>
      </c>
      <c r="BC22">
        <v>7169</v>
      </c>
      <c r="BD22">
        <v>32292</v>
      </c>
      <c r="BE22">
        <v>74035</v>
      </c>
      <c r="BF22">
        <v>2927983</v>
      </c>
      <c r="BG22">
        <v>3198309</v>
      </c>
      <c r="BH22">
        <v>3860915</v>
      </c>
      <c r="BI22">
        <v>2766438</v>
      </c>
      <c r="BJ22">
        <v>984784</v>
      </c>
      <c r="BK22">
        <v>1321584</v>
      </c>
      <c r="BL22">
        <v>1368177</v>
      </c>
      <c r="BM22">
        <v>1388554</v>
      </c>
      <c r="BN22">
        <v>1153512</v>
      </c>
      <c r="BO22">
        <v>7336013</v>
      </c>
      <c r="BP22">
        <v>10492959</v>
      </c>
      <c r="BQ22">
        <v>9686992</v>
      </c>
      <c r="BR22">
        <v>-4591178</v>
      </c>
      <c r="BS22">
        <v>3424262</v>
      </c>
      <c r="BT22">
        <v>5827142</v>
      </c>
      <c r="BU22">
        <v>3399532</v>
      </c>
      <c r="BV22">
        <v>5553020</v>
      </c>
      <c r="BW22">
        <v>7205273</v>
      </c>
      <c r="BX22">
        <v>1253807</v>
      </c>
      <c r="BY22">
        <v>-292383</v>
      </c>
      <c r="BZ22">
        <v>2660588</v>
      </c>
      <c r="CA22">
        <v>567743</v>
      </c>
      <c r="CB22">
        <v>1377124</v>
      </c>
      <c r="CC22">
        <v>740976</v>
      </c>
      <c r="CD22">
        <v>536517</v>
      </c>
      <c r="CE22">
        <v>1097926</v>
      </c>
      <c r="CF22">
        <v>1075895</v>
      </c>
      <c r="CG22">
        <v>6082206</v>
      </c>
      <c r="CH22">
        <v>10785342</v>
      </c>
      <c r="CI22">
        <v>7026403</v>
      </c>
      <c r="CJ22">
        <v>-5158921</v>
      </c>
      <c r="CK22">
        <v>2047138</v>
      </c>
      <c r="CL22">
        <v>5086166</v>
      </c>
      <c r="CM22">
        <v>2863015</v>
      </c>
      <c r="CN22">
        <v>4455093</v>
      </c>
      <c r="CO22">
        <v>6129378</v>
      </c>
      <c r="CP22" t="s">
        <v>59</v>
      </c>
      <c r="CQ22" t="s">
        <v>59</v>
      </c>
      <c r="CR22" t="s">
        <v>59</v>
      </c>
      <c r="CS22" t="s">
        <v>59</v>
      </c>
      <c r="CT22" t="s">
        <v>59</v>
      </c>
      <c r="CU22" t="s">
        <v>59</v>
      </c>
      <c r="CV22" t="s">
        <v>59</v>
      </c>
      <c r="CW22" t="s">
        <v>59</v>
      </c>
      <c r="CX22" t="s">
        <v>59</v>
      </c>
      <c r="CY22" t="s">
        <v>59</v>
      </c>
      <c r="CZ22" t="s">
        <v>59</v>
      </c>
      <c r="DA22" t="s">
        <v>59</v>
      </c>
      <c r="DB22" t="s">
        <v>59</v>
      </c>
      <c r="DC22" t="s">
        <v>59</v>
      </c>
      <c r="DD22" t="s">
        <v>59</v>
      </c>
      <c r="DE22" t="s">
        <v>59</v>
      </c>
      <c r="DF22" t="s">
        <v>59</v>
      </c>
      <c r="DG22" t="s">
        <v>59</v>
      </c>
      <c r="DH22">
        <v>6082206</v>
      </c>
      <c r="DI22">
        <v>10785342</v>
      </c>
      <c r="DJ22">
        <v>7026403</v>
      </c>
      <c r="DK22">
        <v>-5158921</v>
      </c>
      <c r="DL22">
        <v>2047138</v>
      </c>
      <c r="DM22">
        <v>5086166</v>
      </c>
      <c r="DN22">
        <v>2863015</v>
      </c>
      <c r="DO22">
        <v>4455093</v>
      </c>
      <c r="DP22">
        <v>6129378</v>
      </c>
      <c r="DQ22">
        <f t="shared" si="1"/>
        <v>0</v>
      </c>
    </row>
    <row r="23" spans="2:121" x14ac:dyDescent="0.25">
      <c r="B23" t="s">
        <v>120</v>
      </c>
      <c r="C23">
        <v>81881349</v>
      </c>
      <c r="D23">
        <v>84517995</v>
      </c>
      <c r="E23">
        <v>76620865</v>
      </c>
      <c r="F23">
        <v>49716283</v>
      </c>
      <c r="G23">
        <v>67005814</v>
      </c>
      <c r="H23">
        <v>66773337</v>
      </c>
      <c r="I23">
        <v>64822922</v>
      </c>
      <c r="J23">
        <v>86032933</v>
      </c>
      <c r="K23">
        <v>93593317</v>
      </c>
      <c r="L23">
        <v>953127</v>
      </c>
      <c r="M23">
        <v>1242627</v>
      </c>
      <c r="N23">
        <v>291236</v>
      </c>
      <c r="O23">
        <v>235687</v>
      </c>
      <c r="P23">
        <v>97804</v>
      </c>
      <c r="Q23">
        <v>661377</v>
      </c>
      <c r="R23">
        <v>475576</v>
      </c>
      <c r="S23">
        <v>2126485</v>
      </c>
      <c r="T23">
        <v>1916550</v>
      </c>
      <c r="U23">
        <v>1488805</v>
      </c>
      <c r="V23">
        <v>1667775</v>
      </c>
      <c r="W23">
        <v>677736</v>
      </c>
      <c r="X23">
        <v>511179</v>
      </c>
      <c r="Y23">
        <v>418196</v>
      </c>
      <c r="Z23">
        <v>979774</v>
      </c>
      <c r="AA23">
        <v>860339</v>
      </c>
      <c r="AB23">
        <v>2564220</v>
      </c>
      <c r="AC23">
        <v>2290307</v>
      </c>
      <c r="AD23">
        <v>535678</v>
      </c>
      <c r="AE23">
        <v>425148</v>
      </c>
      <c r="AF23">
        <v>386500</v>
      </c>
      <c r="AG23">
        <v>275492</v>
      </c>
      <c r="AH23">
        <v>320392</v>
      </c>
      <c r="AI23">
        <v>318397</v>
      </c>
      <c r="AJ23">
        <v>384763</v>
      </c>
      <c r="AK23">
        <v>437735</v>
      </c>
      <c r="AL23">
        <v>373757</v>
      </c>
      <c r="AM23">
        <v>578007</v>
      </c>
      <c r="AN23">
        <v>589241</v>
      </c>
      <c r="AO23">
        <v>291236</v>
      </c>
      <c r="AP23">
        <v>272349</v>
      </c>
      <c r="AQ23">
        <v>318144</v>
      </c>
      <c r="AR23">
        <v>162710</v>
      </c>
      <c r="AS23">
        <v>120686</v>
      </c>
      <c r="AT23">
        <v>173420</v>
      </c>
      <c r="AU23">
        <v>146876</v>
      </c>
      <c r="AV23">
        <f t="shared" si="0"/>
        <v>-0.40256802852222701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7169</v>
      </c>
      <c r="BD23">
        <v>75348</v>
      </c>
      <c r="BE23">
        <v>75229</v>
      </c>
      <c r="BF23">
        <v>578007</v>
      </c>
      <c r="BG23">
        <v>589241</v>
      </c>
      <c r="BH23">
        <v>291236</v>
      </c>
      <c r="BI23">
        <v>272349</v>
      </c>
      <c r="BJ23">
        <v>318144</v>
      </c>
      <c r="BK23">
        <v>162710</v>
      </c>
      <c r="BL23">
        <v>120686</v>
      </c>
      <c r="BM23">
        <v>173420</v>
      </c>
      <c r="BN23">
        <v>146876</v>
      </c>
      <c r="BO23">
        <v>375120</v>
      </c>
      <c r="BP23">
        <v>653386</v>
      </c>
      <c r="BQ23">
        <v>1361</v>
      </c>
      <c r="BR23">
        <v>-35615</v>
      </c>
      <c r="BS23">
        <v>-220340</v>
      </c>
      <c r="BT23">
        <v>498667</v>
      </c>
      <c r="BU23">
        <v>362059</v>
      </c>
      <c r="BV23">
        <v>2027217</v>
      </c>
      <c r="BW23">
        <v>1844903</v>
      </c>
      <c r="BX23">
        <v>157638</v>
      </c>
      <c r="BY23">
        <v>8950</v>
      </c>
      <c r="BZ23">
        <v>35384</v>
      </c>
      <c r="CA23">
        <v>-57612</v>
      </c>
      <c r="CB23">
        <v>-40471</v>
      </c>
      <c r="CC23">
        <v>155687</v>
      </c>
      <c r="CD23">
        <v>103958</v>
      </c>
      <c r="CE23">
        <v>505907</v>
      </c>
      <c r="CF23">
        <v>421522</v>
      </c>
      <c r="CG23">
        <v>217482</v>
      </c>
      <c r="CH23">
        <v>644435</v>
      </c>
      <c r="CI23">
        <v>-34023</v>
      </c>
      <c r="CJ23">
        <v>21997</v>
      </c>
      <c r="CK23">
        <v>-179869</v>
      </c>
      <c r="CL23">
        <v>342980</v>
      </c>
      <c r="CM23">
        <v>258102</v>
      </c>
      <c r="CN23">
        <v>1521310</v>
      </c>
      <c r="CO23">
        <v>1423382</v>
      </c>
      <c r="CP23" t="s">
        <v>59</v>
      </c>
      <c r="CQ23" t="s">
        <v>59</v>
      </c>
      <c r="CR23" t="s">
        <v>59</v>
      </c>
      <c r="CS23" t="s">
        <v>59</v>
      </c>
      <c r="CT23" t="s">
        <v>59</v>
      </c>
      <c r="CU23" t="s">
        <v>59</v>
      </c>
      <c r="CV23" t="s">
        <v>59</v>
      </c>
      <c r="CW23" t="s">
        <v>59</v>
      </c>
      <c r="CX23" t="s">
        <v>59</v>
      </c>
      <c r="CY23" t="s">
        <v>59</v>
      </c>
      <c r="CZ23" t="s">
        <v>59</v>
      </c>
      <c r="DA23" t="s">
        <v>59</v>
      </c>
      <c r="DB23" t="s">
        <v>59</v>
      </c>
      <c r="DC23" t="s">
        <v>59</v>
      </c>
      <c r="DD23" t="s">
        <v>59</v>
      </c>
      <c r="DE23" t="s">
        <v>59</v>
      </c>
      <c r="DF23" t="s">
        <v>59</v>
      </c>
      <c r="DG23" t="s">
        <v>59</v>
      </c>
      <c r="DH23">
        <v>217482</v>
      </c>
      <c r="DI23">
        <v>644435</v>
      </c>
      <c r="DJ23">
        <v>-34023</v>
      </c>
      <c r="DK23">
        <v>21997</v>
      </c>
      <c r="DL23">
        <v>-179869</v>
      </c>
      <c r="DM23">
        <v>342980</v>
      </c>
      <c r="DN23">
        <v>258102</v>
      </c>
      <c r="DO23">
        <v>1521310</v>
      </c>
      <c r="DP23">
        <v>1423382</v>
      </c>
      <c r="DQ23">
        <f t="shared" si="1"/>
        <v>0</v>
      </c>
    </row>
    <row r="24" spans="2:121" x14ac:dyDescent="0.25">
      <c r="B24" t="s">
        <v>17</v>
      </c>
      <c r="C24">
        <v>224083016</v>
      </c>
      <c r="D24">
        <v>239304036</v>
      </c>
      <c r="E24">
        <v>211476500</v>
      </c>
      <c r="F24">
        <v>166258580</v>
      </c>
      <c r="G24">
        <v>165371379</v>
      </c>
      <c r="H24">
        <v>160752036</v>
      </c>
      <c r="I24">
        <v>153991878</v>
      </c>
      <c r="J24">
        <v>148704978</v>
      </c>
      <c r="K24">
        <v>146903914</v>
      </c>
      <c r="L24">
        <v>7326201</v>
      </c>
      <c r="M24">
        <v>10182028</v>
      </c>
      <c r="N24">
        <v>3532431</v>
      </c>
      <c r="O24">
        <v>3265267</v>
      </c>
      <c r="P24">
        <v>6949309</v>
      </c>
      <c r="Q24">
        <v>1844149</v>
      </c>
      <c r="R24">
        <v>1339716</v>
      </c>
      <c r="S24">
        <v>5926487</v>
      </c>
      <c r="T24">
        <v>766006</v>
      </c>
      <c r="U24">
        <v>15601770</v>
      </c>
      <c r="V24">
        <v>19155176</v>
      </c>
      <c r="W24">
        <v>10842713</v>
      </c>
      <c r="X24">
        <v>10543488</v>
      </c>
      <c r="Y24">
        <v>13681380</v>
      </c>
      <c r="Z24">
        <v>7902337</v>
      </c>
      <c r="AA24">
        <v>6995763</v>
      </c>
      <c r="AB24">
        <v>10826788</v>
      </c>
      <c r="AC24">
        <v>5723735</v>
      </c>
      <c r="AD24">
        <v>8275569</v>
      </c>
      <c r="AE24">
        <v>8973148</v>
      </c>
      <c r="AF24">
        <v>7310282</v>
      </c>
      <c r="AG24">
        <v>7278221</v>
      </c>
      <c r="AH24">
        <v>6732071</v>
      </c>
      <c r="AI24">
        <v>6058188</v>
      </c>
      <c r="AJ24">
        <v>5656047</v>
      </c>
      <c r="AK24">
        <v>4900301</v>
      </c>
      <c r="AL24">
        <v>4957729</v>
      </c>
      <c r="AM24">
        <v>7586182</v>
      </c>
      <c r="AN24">
        <v>4585304</v>
      </c>
      <c r="AO24">
        <v>4333062</v>
      </c>
      <c r="AP24">
        <v>7477976</v>
      </c>
      <c r="AQ24">
        <v>4037394</v>
      </c>
      <c r="AR24">
        <v>4193148</v>
      </c>
      <c r="AS24">
        <v>4176128</v>
      </c>
      <c r="AT24">
        <v>4275970</v>
      </c>
      <c r="AU24">
        <v>4790888</v>
      </c>
      <c r="AV24">
        <f t="shared" si="0"/>
        <v>-0.43926698882157417</v>
      </c>
      <c r="AW24">
        <v>442552</v>
      </c>
      <c r="AX24">
        <v>1888687</v>
      </c>
      <c r="AY24">
        <v>1055438</v>
      </c>
      <c r="AZ24">
        <v>883832</v>
      </c>
      <c r="BA24">
        <v>2703922</v>
      </c>
      <c r="BB24">
        <v>2462735</v>
      </c>
      <c r="BC24">
        <v>1974823</v>
      </c>
      <c r="BD24">
        <v>2114107</v>
      </c>
      <c r="BE24">
        <v>13666330</v>
      </c>
      <c r="BF24">
        <v>7586182</v>
      </c>
      <c r="BG24">
        <v>4585304</v>
      </c>
      <c r="BH24">
        <v>4333062</v>
      </c>
      <c r="BI24">
        <v>7477976</v>
      </c>
      <c r="BJ24">
        <v>4037394</v>
      </c>
      <c r="BK24">
        <v>4193148</v>
      </c>
      <c r="BL24">
        <v>4176128</v>
      </c>
      <c r="BM24">
        <v>4275970</v>
      </c>
      <c r="BN24">
        <v>4790888</v>
      </c>
      <c r="BO24">
        <v>182571</v>
      </c>
      <c r="BP24">
        <v>7485411</v>
      </c>
      <c r="BQ24">
        <v>254807</v>
      </c>
      <c r="BR24">
        <v>-3328877</v>
      </c>
      <c r="BS24">
        <v>5615837</v>
      </c>
      <c r="BT24">
        <v>113736</v>
      </c>
      <c r="BU24">
        <v>-861589</v>
      </c>
      <c r="BV24">
        <v>3764624</v>
      </c>
      <c r="BW24">
        <v>9641448</v>
      </c>
      <c r="BX24">
        <v>483447</v>
      </c>
      <c r="BY24">
        <v>6198149</v>
      </c>
      <c r="BZ24">
        <v>1142609</v>
      </c>
      <c r="CA24">
        <v>-656178</v>
      </c>
      <c r="CB24">
        <v>784599</v>
      </c>
      <c r="CC24">
        <v>-803116</v>
      </c>
      <c r="CD24">
        <v>-428997</v>
      </c>
      <c r="CE24">
        <v>730328</v>
      </c>
      <c r="CF24">
        <v>-435978</v>
      </c>
      <c r="CG24">
        <v>-300877</v>
      </c>
      <c r="CH24">
        <v>1287262</v>
      </c>
      <c r="CI24">
        <v>-887802</v>
      </c>
      <c r="CJ24">
        <v>-2672698</v>
      </c>
      <c r="CK24">
        <v>4831238</v>
      </c>
      <c r="CL24">
        <v>916852</v>
      </c>
      <c r="CM24">
        <v>-432592</v>
      </c>
      <c r="CN24">
        <v>3034296</v>
      </c>
      <c r="CO24">
        <v>10077427</v>
      </c>
      <c r="CP24" t="s">
        <v>59</v>
      </c>
      <c r="CQ24" t="s">
        <v>59</v>
      </c>
      <c r="CR24" t="s">
        <v>59</v>
      </c>
      <c r="CS24" t="s">
        <v>59</v>
      </c>
      <c r="CT24" t="s">
        <v>59</v>
      </c>
      <c r="CU24" t="s">
        <v>59</v>
      </c>
      <c r="CV24" t="s">
        <v>59</v>
      </c>
      <c r="CW24" t="s">
        <v>59</v>
      </c>
      <c r="CX24" t="s">
        <v>59</v>
      </c>
      <c r="CY24" t="s">
        <v>59</v>
      </c>
      <c r="CZ24" t="s">
        <v>59</v>
      </c>
      <c r="DA24" t="s">
        <v>59</v>
      </c>
      <c r="DB24" t="s">
        <v>59</v>
      </c>
      <c r="DC24" t="s">
        <v>59</v>
      </c>
      <c r="DD24" t="s">
        <v>59</v>
      </c>
      <c r="DE24" t="s">
        <v>59</v>
      </c>
      <c r="DF24" t="s">
        <v>59</v>
      </c>
      <c r="DG24" t="s">
        <v>59</v>
      </c>
      <c r="DH24">
        <v>-300877</v>
      </c>
      <c r="DI24">
        <v>1287262</v>
      </c>
      <c r="DJ24">
        <v>-887802</v>
      </c>
      <c r="DK24">
        <v>-2672698</v>
      </c>
      <c r="DL24">
        <v>4831238</v>
      </c>
      <c r="DM24">
        <v>916852</v>
      </c>
      <c r="DN24">
        <v>-432592</v>
      </c>
      <c r="DO24">
        <v>3034296</v>
      </c>
      <c r="DP24">
        <v>10077427</v>
      </c>
      <c r="DQ24">
        <f t="shared" si="1"/>
        <v>0</v>
      </c>
    </row>
    <row r="25" spans="2:121" x14ac:dyDescent="0.25">
      <c r="B25" t="s">
        <v>22</v>
      </c>
      <c r="C25">
        <v>220407346</v>
      </c>
      <c r="D25">
        <v>234678892</v>
      </c>
      <c r="E25">
        <v>233720789</v>
      </c>
      <c r="F25">
        <v>201893443</v>
      </c>
      <c r="G25">
        <v>233533317</v>
      </c>
      <c r="H25">
        <v>240134913</v>
      </c>
      <c r="I25">
        <v>245461748</v>
      </c>
      <c r="J25">
        <v>230973562</v>
      </c>
      <c r="K25">
        <v>235439513</v>
      </c>
      <c r="L25">
        <v>13259121</v>
      </c>
      <c r="M25">
        <v>11085183</v>
      </c>
      <c r="N25">
        <v>16212578</v>
      </c>
      <c r="O25">
        <v>4792297</v>
      </c>
      <c r="P25">
        <v>8383034</v>
      </c>
      <c r="Q25">
        <v>7973984</v>
      </c>
      <c r="R25">
        <v>7124081</v>
      </c>
      <c r="S25">
        <v>7673524</v>
      </c>
      <c r="T25">
        <v>12308908</v>
      </c>
      <c r="U25">
        <v>23880722</v>
      </c>
      <c r="V25">
        <v>22990828</v>
      </c>
      <c r="W25">
        <v>23057980</v>
      </c>
      <c r="X25">
        <v>12645379</v>
      </c>
      <c r="Y25">
        <v>20891820</v>
      </c>
      <c r="Z25">
        <v>22107555</v>
      </c>
      <c r="AA25">
        <v>22582691</v>
      </c>
      <c r="AB25">
        <v>21207439</v>
      </c>
      <c r="AC25">
        <v>25229202</v>
      </c>
      <c r="AD25">
        <v>10621601</v>
      </c>
      <c r="AE25">
        <v>11905645</v>
      </c>
      <c r="AF25">
        <v>6845402</v>
      </c>
      <c r="AG25">
        <v>7853082</v>
      </c>
      <c r="AH25">
        <v>12508786</v>
      </c>
      <c r="AI25">
        <v>14133571</v>
      </c>
      <c r="AJ25">
        <v>15458610</v>
      </c>
      <c r="AK25">
        <v>13533915</v>
      </c>
      <c r="AL25">
        <v>12920294</v>
      </c>
      <c r="AM25">
        <v>1572003</v>
      </c>
      <c r="AN25">
        <v>3134164</v>
      </c>
      <c r="AO25">
        <v>4067774</v>
      </c>
      <c r="AP25">
        <v>6076528</v>
      </c>
      <c r="AQ25">
        <v>1549124</v>
      </c>
      <c r="AR25">
        <v>3199192</v>
      </c>
      <c r="AS25">
        <v>6088090</v>
      </c>
      <c r="AT25">
        <v>6607890</v>
      </c>
      <c r="AU25">
        <v>6289389</v>
      </c>
      <c r="AV25">
        <f t="shared" si="0"/>
        <v>-0.47351645544955934</v>
      </c>
      <c r="AW25">
        <v>-59844</v>
      </c>
      <c r="AX25">
        <v>2270441</v>
      </c>
      <c r="AY25">
        <v>1986936</v>
      </c>
      <c r="AZ25">
        <v>1617335</v>
      </c>
      <c r="BA25">
        <v>-24732</v>
      </c>
      <c r="BB25">
        <v>100670</v>
      </c>
      <c r="BC25">
        <v>2683778</v>
      </c>
      <c r="BD25">
        <v>2167149</v>
      </c>
      <c r="BE25">
        <v>2400165</v>
      </c>
      <c r="BF25">
        <v>1572003</v>
      </c>
      <c r="BG25">
        <v>3134164</v>
      </c>
      <c r="BH25">
        <v>4067774</v>
      </c>
      <c r="BI25">
        <v>6076528</v>
      </c>
      <c r="BJ25">
        <v>1549124</v>
      </c>
      <c r="BK25">
        <v>3199192</v>
      </c>
      <c r="BL25">
        <v>6088090</v>
      </c>
      <c r="BM25">
        <v>6607890</v>
      </c>
      <c r="BN25">
        <v>6289389</v>
      </c>
      <c r="BO25">
        <v>11627274</v>
      </c>
      <c r="BP25">
        <v>10221461</v>
      </c>
      <c r="BQ25">
        <v>14133100</v>
      </c>
      <c r="BR25">
        <v>333104</v>
      </c>
      <c r="BS25">
        <v>6808053</v>
      </c>
      <c r="BT25">
        <v>4875461</v>
      </c>
      <c r="BU25">
        <v>3719769</v>
      </c>
      <c r="BV25">
        <v>3232783</v>
      </c>
      <c r="BW25">
        <v>8419685</v>
      </c>
      <c r="BX25">
        <v>3276830</v>
      </c>
      <c r="BY25">
        <v>2922335</v>
      </c>
      <c r="BZ25">
        <v>2976321</v>
      </c>
      <c r="CA25">
        <v>-497561</v>
      </c>
      <c r="CB25">
        <v>2953229</v>
      </c>
      <c r="CC25">
        <v>1817909</v>
      </c>
      <c r="CD25">
        <v>1081398</v>
      </c>
      <c r="CE25">
        <v>-226044</v>
      </c>
      <c r="CF25">
        <v>1858039</v>
      </c>
      <c r="CG25">
        <v>8350444</v>
      </c>
      <c r="CH25">
        <v>7299125</v>
      </c>
      <c r="CI25">
        <v>11156780</v>
      </c>
      <c r="CJ25">
        <v>830665</v>
      </c>
      <c r="CK25">
        <v>3854824</v>
      </c>
      <c r="CL25">
        <v>3057552</v>
      </c>
      <c r="CM25">
        <v>2638371</v>
      </c>
      <c r="CN25">
        <v>3458827</v>
      </c>
      <c r="CO25">
        <v>6561646</v>
      </c>
      <c r="CP25" t="s">
        <v>59</v>
      </c>
      <c r="CQ25" t="s">
        <v>59</v>
      </c>
      <c r="CR25" t="s">
        <v>59</v>
      </c>
      <c r="CS25" t="s">
        <v>59</v>
      </c>
      <c r="CT25" t="s">
        <v>59</v>
      </c>
      <c r="CU25" t="s">
        <v>59</v>
      </c>
      <c r="CV25" t="s">
        <v>59</v>
      </c>
      <c r="CW25" t="s">
        <v>59</v>
      </c>
      <c r="CX25" t="s">
        <v>59</v>
      </c>
      <c r="CY25" t="s">
        <v>59</v>
      </c>
      <c r="CZ25" t="s">
        <v>59</v>
      </c>
      <c r="DA25" t="s">
        <v>59</v>
      </c>
      <c r="DB25" t="s">
        <v>59</v>
      </c>
      <c r="DC25" t="s">
        <v>59</v>
      </c>
      <c r="DD25" t="s">
        <v>59</v>
      </c>
      <c r="DE25" t="s">
        <v>59</v>
      </c>
      <c r="DF25" t="s">
        <v>59</v>
      </c>
      <c r="DG25" t="s">
        <v>59</v>
      </c>
      <c r="DH25">
        <v>8350444</v>
      </c>
      <c r="DI25">
        <v>7299125</v>
      </c>
      <c r="DJ25">
        <v>11156780</v>
      </c>
      <c r="DK25">
        <v>830665</v>
      </c>
      <c r="DL25">
        <v>3854824</v>
      </c>
      <c r="DM25">
        <v>3057552</v>
      </c>
      <c r="DN25">
        <v>2638371</v>
      </c>
      <c r="DO25">
        <v>3458827</v>
      </c>
      <c r="DP25">
        <v>6561646</v>
      </c>
      <c r="DQ25">
        <f t="shared" si="1"/>
        <v>0</v>
      </c>
    </row>
    <row r="26" spans="2:121" x14ac:dyDescent="0.25">
      <c r="B26" t="s">
        <v>63</v>
      </c>
      <c r="C26">
        <v>47075914</v>
      </c>
      <c r="D26">
        <v>55064377</v>
      </c>
      <c r="E26">
        <v>48207127</v>
      </c>
      <c r="F26">
        <v>54942011</v>
      </c>
      <c r="G26">
        <v>46136757</v>
      </c>
      <c r="H26">
        <v>45978924</v>
      </c>
      <c r="I26">
        <v>46312950</v>
      </c>
      <c r="J26">
        <v>45331751</v>
      </c>
      <c r="K26">
        <v>33902808</v>
      </c>
      <c r="L26">
        <v>413085</v>
      </c>
      <c r="M26">
        <v>649857</v>
      </c>
      <c r="N26">
        <v>305594</v>
      </c>
      <c r="O26">
        <v>163787</v>
      </c>
      <c r="P26">
        <v>496795</v>
      </c>
      <c r="Q26">
        <v>560677</v>
      </c>
      <c r="R26">
        <v>740758</v>
      </c>
      <c r="S26">
        <v>386169</v>
      </c>
      <c r="T26">
        <v>452649</v>
      </c>
      <c r="U26">
        <v>450377</v>
      </c>
      <c r="V26">
        <v>649857</v>
      </c>
      <c r="W26">
        <v>325715</v>
      </c>
      <c r="X26">
        <v>182105</v>
      </c>
      <c r="Y26">
        <v>513655</v>
      </c>
      <c r="Z26">
        <v>576535</v>
      </c>
      <c r="AA26">
        <v>761135</v>
      </c>
      <c r="AB26">
        <v>401521</v>
      </c>
      <c r="AC26">
        <v>469548</v>
      </c>
      <c r="AD26">
        <v>37292</v>
      </c>
      <c r="AE26">
        <v>0</v>
      </c>
      <c r="AF26">
        <v>20121</v>
      </c>
      <c r="AG26">
        <v>18318</v>
      </c>
      <c r="AH26">
        <v>16860</v>
      </c>
      <c r="AI26">
        <v>15858</v>
      </c>
      <c r="AJ26">
        <v>20377</v>
      </c>
      <c r="AK26">
        <v>15352</v>
      </c>
      <c r="AL26">
        <v>16899</v>
      </c>
      <c r="AM26">
        <v>347106</v>
      </c>
      <c r="AN26">
        <v>526355</v>
      </c>
      <c r="AO26">
        <v>486687</v>
      </c>
      <c r="AP26">
        <v>497827</v>
      </c>
      <c r="AQ26">
        <v>309092</v>
      </c>
      <c r="AR26">
        <v>329610</v>
      </c>
      <c r="AS26">
        <v>406338</v>
      </c>
      <c r="AT26">
        <v>324760</v>
      </c>
      <c r="AU26">
        <v>219686</v>
      </c>
      <c r="AV26">
        <f t="shared" si="0"/>
        <v>-0.337902524370916</v>
      </c>
      <c r="AW26">
        <v>24383</v>
      </c>
      <c r="AX26">
        <v>63221</v>
      </c>
      <c r="AY26">
        <v>41500</v>
      </c>
      <c r="AZ26">
        <v>18318</v>
      </c>
      <c r="BA26">
        <v>52827</v>
      </c>
      <c r="BB26">
        <v>1133</v>
      </c>
      <c r="BC26">
        <v>1199</v>
      </c>
      <c r="BD26">
        <v>0</v>
      </c>
      <c r="BE26">
        <v>0</v>
      </c>
      <c r="BF26">
        <v>347106</v>
      </c>
      <c r="BG26">
        <v>526355</v>
      </c>
      <c r="BH26">
        <v>486687</v>
      </c>
      <c r="BI26">
        <v>497827</v>
      </c>
      <c r="BJ26">
        <v>309092</v>
      </c>
      <c r="BK26">
        <v>329610</v>
      </c>
      <c r="BL26">
        <v>406338</v>
      </c>
      <c r="BM26">
        <v>324760</v>
      </c>
      <c r="BN26">
        <v>219686</v>
      </c>
      <c r="BO26">
        <v>90362</v>
      </c>
      <c r="BP26">
        <v>186724</v>
      </c>
      <c r="BQ26">
        <v>-139592</v>
      </c>
      <c r="BR26">
        <v>-314644</v>
      </c>
      <c r="BS26">
        <v>240530</v>
      </c>
      <c r="BT26">
        <v>231067</v>
      </c>
      <c r="BU26">
        <v>335618</v>
      </c>
      <c r="BV26">
        <v>61409</v>
      </c>
      <c r="BW26">
        <v>232963</v>
      </c>
      <c r="BX26">
        <v>53070</v>
      </c>
      <c r="BY26">
        <v>11762</v>
      </c>
      <c r="BZ26">
        <v>72940</v>
      </c>
      <c r="CA26">
        <v>-63575</v>
      </c>
      <c r="CB26">
        <v>38215</v>
      </c>
      <c r="CC26">
        <v>109870</v>
      </c>
      <c r="CD26">
        <v>20377</v>
      </c>
      <c r="CE26">
        <v>41333</v>
      </c>
      <c r="CF26">
        <v>67596</v>
      </c>
      <c r="CG26">
        <v>37292</v>
      </c>
      <c r="CH26">
        <v>174962</v>
      </c>
      <c r="CI26">
        <v>-212532</v>
      </c>
      <c r="CJ26">
        <v>-251069</v>
      </c>
      <c r="CK26">
        <v>202315</v>
      </c>
      <c r="CL26">
        <v>121197</v>
      </c>
      <c r="CM26">
        <v>315242</v>
      </c>
      <c r="CN26">
        <v>20076</v>
      </c>
      <c r="CO26">
        <v>165368</v>
      </c>
      <c r="CP26" t="s">
        <v>59</v>
      </c>
      <c r="CQ26" t="s">
        <v>59</v>
      </c>
      <c r="CR26" t="s">
        <v>59</v>
      </c>
      <c r="CS26" t="s">
        <v>59</v>
      </c>
      <c r="CT26" t="s">
        <v>59</v>
      </c>
      <c r="CU26" t="s">
        <v>59</v>
      </c>
      <c r="CV26" t="s">
        <v>59</v>
      </c>
      <c r="CW26" t="s">
        <v>59</v>
      </c>
      <c r="CX26" t="s">
        <v>59</v>
      </c>
      <c r="CY26" t="s">
        <v>59</v>
      </c>
      <c r="CZ26" t="s">
        <v>59</v>
      </c>
      <c r="DA26" t="s">
        <v>59</v>
      </c>
      <c r="DB26" t="s">
        <v>59</v>
      </c>
      <c r="DC26" t="s">
        <v>59</v>
      </c>
      <c r="DD26" t="s">
        <v>59</v>
      </c>
      <c r="DE26" t="s">
        <v>59</v>
      </c>
      <c r="DF26" t="s">
        <v>59</v>
      </c>
      <c r="DG26" t="s">
        <v>59</v>
      </c>
      <c r="DH26">
        <v>37292</v>
      </c>
      <c r="DI26">
        <v>174962</v>
      </c>
      <c r="DJ26">
        <v>-212532</v>
      </c>
      <c r="DK26">
        <v>-251069</v>
      </c>
      <c r="DL26">
        <v>202315</v>
      </c>
      <c r="DM26">
        <v>121197</v>
      </c>
      <c r="DN26">
        <v>315242</v>
      </c>
      <c r="DO26">
        <v>-184227</v>
      </c>
      <c r="DP26">
        <v>165368</v>
      </c>
      <c r="DQ26">
        <f t="shared" si="1"/>
        <v>0</v>
      </c>
    </row>
    <row r="27" spans="2:121" x14ac:dyDescent="0.25">
      <c r="B27" t="s">
        <v>51</v>
      </c>
      <c r="C27">
        <v>42680533</v>
      </c>
      <c r="D27">
        <v>50350987</v>
      </c>
      <c r="E27">
        <v>55536212</v>
      </c>
      <c r="F27">
        <v>57874186</v>
      </c>
      <c r="G27">
        <v>82021529</v>
      </c>
      <c r="H27">
        <v>104571332</v>
      </c>
      <c r="I27">
        <v>108497051</v>
      </c>
      <c r="J27">
        <v>124058500</v>
      </c>
      <c r="K27">
        <v>133513681</v>
      </c>
      <c r="L27">
        <v>2094544</v>
      </c>
      <c r="M27">
        <v>2030270</v>
      </c>
      <c r="N27">
        <v>2045455</v>
      </c>
      <c r="O27">
        <v>2567414</v>
      </c>
      <c r="P27">
        <v>4910432</v>
      </c>
      <c r="Q27">
        <v>6233333</v>
      </c>
      <c r="R27">
        <v>3607447</v>
      </c>
      <c r="S27">
        <v>4842597</v>
      </c>
      <c r="T27">
        <v>7931293</v>
      </c>
      <c r="U27">
        <v>3208228</v>
      </c>
      <c r="V27">
        <v>3337042</v>
      </c>
      <c r="W27">
        <v>3562875</v>
      </c>
      <c r="X27">
        <v>4040194</v>
      </c>
      <c r="Y27">
        <v>6933962</v>
      </c>
      <c r="Z27">
        <v>9016970</v>
      </c>
      <c r="AA27">
        <v>7228038</v>
      </c>
      <c r="AB27">
        <v>8546603</v>
      </c>
      <c r="AC27">
        <v>11747675</v>
      </c>
      <c r="AD27">
        <v>1113684</v>
      </c>
      <c r="AE27">
        <v>1306772</v>
      </c>
      <c r="AF27">
        <v>1517420</v>
      </c>
      <c r="AG27">
        <v>1472780</v>
      </c>
      <c r="AH27">
        <v>2023530</v>
      </c>
      <c r="AI27">
        <v>2783637</v>
      </c>
      <c r="AJ27">
        <v>3620591</v>
      </c>
      <c r="AK27">
        <v>3704006</v>
      </c>
      <c r="AL27">
        <v>3816382</v>
      </c>
      <c r="AM27">
        <v>24813</v>
      </c>
      <c r="AN27">
        <v>58178</v>
      </c>
      <c r="AO27">
        <v>609690</v>
      </c>
      <c r="AP27">
        <v>2324395</v>
      </c>
      <c r="AQ27">
        <v>992654</v>
      </c>
      <c r="AR27">
        <v>1384795</v>
      </c>
      <c r="AS27">
        <v>1819855</v>
      </c>
      <c r="AT27">
        <v>1703101</v>
      </c>
      <c r="AU27">
        <v>1563093</v>
      </c>
      <c r="AV27">
        <f t="shared" si="0"/>
        <v>-0.40423422008737758</v>
      </c>
      <c r="AW27">
        <v>2615626</v>
      </c>
      <c r="AX27">
        <v>110389</v>
      </c>
      <c r="AY27">
        <v>103430</v>
      </c>
      <c r="AZ27">
        <v>305869</v>
      </c>
      <c r="BA27">
        <v>400209</v>
      </c>
      <c r="BB27">
        <v>25753</v>
      </c>
      <c r="BC27">
        <v>29873</v>
      </c>
      <c r="BD27">
        <v>-16744</v>
      </c>
      <c r="BE27">
        <v>4776</v>
      </c>
      <c r="BF27">
        <v>24813</v>
      </c>
      <c r="BG27">
        <v>58178</v>
      </c>
      <c r="BH27">
        <v>609690</v>
      </c>
      <c r="BI27">
        <v>2324395</v>
      </c>
      <c r="BJ27">
        <v>992654</v>
      </c>
      <c r="BK27">
        <v>1384795</v>
      </c>
      <c r="BL27">
        <v>1819855</v>
      </c>
      <c r="BM27">
        <v>1703101</v>
      </c>
      <c r="BN27">
        <v>1563093</v>
      </c>
      <c r="BO27">
        <v>4685357</v>
      </c>
      <c r="BP27">
        <v>2082481</v>
      </c>
      <c r="BQ27">
        <v>1539195</v>
      </c>
      <c r="BR27">
        <v>548888</v>
      </c>
      <c r="BS27">
        <v>4317988</v>
      </c>
      <c r="BT27">
        <v>4874291</v>
      </c>
      <c r="BU27">
        <v>1817465</v>
      </c>
      <c r="BV27">
        <v>3122751</v>
      </c>
      <c r="BW27">
        <v>6372977</v>
      </c>
      <c r="BX27">
        <v>972102</v>
      </c>
      <c r="BY27">
        <v>724990</v>
      </c>
      <c r="BZ27">
        <v>779804</v>
      </c>
      <c r="CA27">
        <v>228354</v>
      </c>
      <c r="CB27">
        <v>1459190</v>
      </c>
      <c r="CC27">
        <v>1757039</v>
      </c>
      <c r="CD27">
        <v>861533</v>
      </c>
      <c r="CE27">
        <v>1188822</v>
      </c>
      <c r="CF27">
        <v>1626381</v>
      </c>
      <c r="CG27">
        <v>3713255</v>
      </c>
      <c r="CH27">
        <v>1357491</v>
      </c>
      <c r="CI27">
        <v>759390</v>
      </c>
      <c r="CJ27">
        <v>320534</v>
      </c>
      <c r="CK27">
        <v>2858798</v>
      </c>
      <c r="CL27">
        <v>3117252</v>
      </c>
      <c r="CM27">
        <v>955932</v>
      </c>
      <c r="CN27">
        <v>1933929</v>
      </c>
      <c r="CO27">
        <v>4746596</v>
      </c>
      <c r="CP27" t="s">
        <v>59</v>
      </c>
      <c r="CQ27" t="s">
        <v>59</v>
      </c>
      <c r="CR27" t="s">
        <v>59</v>
      </c>
      <c r="CS27" t="s">
        <v>59</v>
      </c>
      <c r="CT27" t="s">
        <v>59</v>
      </c>
      <c r="CU27" t="s">
        <v>59</v>
      </c>
      <c r="CV27" t="s">
        <v>59</v>
      </c>
      <c r="CW27" t="s">
        <v>59</v>
      </c>
      <c r="CX27" t="s">
        <v>59</v>
      </c>
      <c r="CY27" t="s">
        <v>59</v>
      </c>
      <c r="CZ27" t="s">
        <v>59</v>
      </c>
      <c r="DA27" t="s">
        <v>59</v>
      </c>
      <c r="DB27" t="s">
        <v>59</v>
      </c>
      <c r="DC27" t="s">
        <v>59</v>
      </c>
      <c r="DD27" t="s">
        <v>59</v>
      </c>
      <c r="DE27" t="s">
        <v>59</v>
      </c>
      <c r="DF27" t="s">
        <v>59</v>
      </c>
      <c r="DG27" t="s">
        <v>59</v>
      </c>
      <c r="DH27">
        <v>3713255</v>
      </c>
      <c r="DI27">
        <v>1357491</v>
      </c>
      <c r="DJ27">
        <v>759390</v>
      </c>
      <c r="DK27">
        <v>320534</v>
      </c>
      <c r="DL27">
        <v>2858798</v>
      </c>
      <c r="DM27">
        <v>3117252</v>
      </c>
      <c r="DN27">
        <v>955932</v>
      </c>
      <c r="DO27">
        <v>1933929</v>
      </c>
      <c r="DP27">
        <v>4746596</v>
      </c>
      <c r="DQ27">
        <f t="shared" si="1"/>
        <v>0</v>
      </c>
    </row>
    <row r="28" spans="2:121" x14ac:dyDescent="0.25">
      <c r="B28" t="s">
        <v>43</v>
      </c>
      <c r="C28">
        <v>46612912</v>
      </c>
      <c r="D28">
        <v>54588298</v>
      </c>
      <c r="E28">
        <v>55474090</v>
      </c>
      <c r="F28">
        <v>47816742</v>
      </c>
      <c r="G28">
        <v>29194086</v>
      </c>
      <c r="H28">
        <v>29375626</v>
      </c>
      <c r="I28">
        <v>42054255</v>
      </c>
      <c r="J28">
        <v>49569548</v>
      </c>
      <c r="K28">
        <v>50082436</v>
      </c>
      <c r="L28">
        <v>672323</v>
      </c>
      <c r="M28">
        <v>581379</v>
      </c>
      <c r="N28">
        <v>971528</v>
      </c>
      <c r="O28">
        <v>1032053</v>
      </c>
      <c r="P28">
        <v>494970</v>
      </c>
      <c r="Q28">
        <v>624333</v>
      </c>
      <c r="R28">
        <v>1170181</v>
      </c>
      <c r="S28">
        <v>1038767</v>
      </c>
      <c r="T28">
        <v>758009</v>
      </c>
      <c r="U28">
        <v>794698</v>
      </c>
      <c r="V28">
        <v>727454</v>
      </c>
      <c r="W28">
        <v>1119976</v>
      </c>
      <c r="X28">
        <v>1210213</v>
      </c>
      <c r="Y28">
        <v>662252</v>
      </c>
      <c r="Z28">
        <v>747541</v>
      </c>
      <c r="AA28">
        <v>1244751</v>
      </c>
      <c r="AB28">
        <v>1137519</v>
      </c>
      <c r="AC28">
        <v>1035244</v>
      </c>
      <c r="AD28">
        <v>122375</v>
      </c>
      <c r="AE28">
        <v>146075</v>
      </c>
      <c r="AF28">
        <v>148448</v>
      </c>
      <c r="AG28">
        <v>178160</v>
      </c>
      <c r="AH28">
        <v>167282</v>
      </c>
      <c r="AI28">
        <v>123208</v>
      </c>
      <c r="AJ28">
        <v>74570</v>
      </c>
      <c r="AK28">
        <v>98752</v>
      </c>
      <c r="AL28">
        <v>277235</v>
      </c>
      <c r="AM28">
        <v>527832</v>
      </c>
      <c r="AN28">
        <v>387099</v>
      </c>
      <c r="AO28">
        <v>602612</v>
      </c>
      <c r="AP28">
        <v>768631</v>
      </c>
      <c r="AQ28">
        <v>438828</v>
      </c>
      <c r="AR28">
        <v>260632</v>
      </c>
      <c r="AS28">
        <v>224858</v>
      </c>
      <c r="AT28">
        <v>431257</v>
      </c>
      <c r="AU28">
        <v>357949</v>
      </c>
      <c r="AV28">
        <f t="shared" si="0"/>
        <v>-0.66091401465722821</v>
      </c>
      <c r="AW28">
        <v>51604</v>
      </c>
      <c r="AX28">
        <v>42362</v>
      </c>
      <c r="AY28">
        <v>24986</v>
      </c>
      <c r="AZ28">
        <v>12726</v>
      </c>
      <c r="BA28">
        <v>10312</v>
      </c>
      <c r="BB28">
        <v>0</v>
      </c>
      <c r="BC28">
        <v>0</v>
      </c>
      <c r="BD28">
        <v>0</v>
      </c>
      <c r="BE28">
        <v>-185993</v>
      </c>
      <c r="BF28">
        <v>527832</v>
      </c>
      <c r="BG28">
        <v>387099</v>
      </c>
      <c r="BH28">
        <v>602612</v>
      </c>
      <c r="BI28">
        <v>768631</v>
      </c>
      <c r="BJ28">
        <v>438828</v>
      </c>
      <c r="BK28">
        <v>260632</v>
      </c>
      <c r="BL28">
        <v>224858</v>
      </c>
      <c r="BM28">
        <v>431257</v>
      </c>
      <c r="BN28">
        <v>357949</v>
      </c>
      <c r="BO28">
        <v>196094</v>
      </c>
      <c r="BP28">
        <v>236642</v>
      </c>
      <c r="BQ28">
        <v>393902</v>
      </c>
      <c r="BR28">
        <v>277420</v>
      </c>
      <c r="BS28">
        <v>66454</v>
      </c>
      <c r="BT28">
        <v>363700</v>
      </c>
      <c r="BU28">
        <v>945323</v>
      </c>
      <c r="BV28">
        <v>607510</v>
      </c>
      <c r="BW28">
        <v>214067</v>
      </c>
      <c r="BX28">
        <v>110579</v>
      </c>
      <c r="BY28">
        <v>81802</v>
      </c>
      <c r="BZ28">
        <v>116113</v>
      </c>
      <c r="CA28">
        <v>90352</v>
      </c>
      <c r="CB28">
        <v>35519</v>
      </c>
      <c r="CC28">
        <v>94775</v>
      </c>
      <c r="CD28">
        <v>260423</v>
      </c>
      <c r="CE28">
        <v>136252</v>
      </c>
      <c r="CF28">
        <v>66677</v>
      </c>
      <c r="CG28">
        <v>85515</v>
      </c>
      <c r="CH28">
        <v>154840</v>
      </c>
      <c r="CI28">
        <v>277789</v>
      </c>
      <c r="CJ28">
        <v>187067</v>
      </c>
      <c r="CK28">
        <v>30936</v>
      </c>
      <c r="CL28">
        <v>268925</v>
      </c>
      <c r="CM28">
        <v>684900</v>
      </c>
      <c r="CN28">
        <v>471258</v>
      </c>
      <c r="CO28">
        <v>147391</v>
      </c>
      <c r="CP28" t="s">
        <v>59</v>
      </c>
      <c r="CQ28" t="s">
        <v>59</v>
      </c>
      <c r="CR28" t="s">
        <v>59</v>
      </c>
      <c r="CS28" t="s">
        <v>59</v>
      </c>
      <c r="CT28" t="s">
        <v>59</v>
      </c>
      <c r="CU28" t="s">
        <v>59</v>
      </c>
      <c r="CV28" t="s">
        <v>59</v>
      </c>
      <c r="CW28" t="s">
        <v>59</v>
      </c>
      <c r="CX28" t="s">
        <v>59</v>
      </c>
      <c r="CY28" t="s">
        <v>59</v>
      </c>
      <c r="CZ28" t="s">
        <v>59</v>
      </c>
      <c r="DA28" t="s">
        <v>59</v>
      </c>
      <c r="DB28" t="s">
        <v>59</v>
      </c>
      <c r="DC28" t="s">
        <v>59</v>
      </c>
      <c r="DD28" t="s">
        <v>59</v>
      </c>
      <c r="DE28" t="s">
        <v>59</v>
      </c>
      <c r="DF28" t="s">
        <v>59</v>
      </c>
      <c r="DG28" t="s">
        <v>59</v>
      </c>
      <c r="DH28">
        <v>85515</v>
      </c>
      <c r="DI28">
        <v>154840</v>
      </c>
      <c r="DJ28">
        <v>277789</v>
      </c>
      <c r="DK28">
        <v>187067</v>
      </c>
      <c r="DL28">
        <v>30936</v>
      </c>
      <c r="DM28">
        <v>268925</v>
      </c>
      <c r="DN28">
        <v>684900</v>
      </c>
      <c r="DO28">
        <v>471258</v>
      </c>
      <c r="DP28">
        <v>147391</v>
      </c>
      <c r="DQ28">
        <f t="shared" si="1"/>
        <v>0</v>
      </c>
    </row>
    <row r="29" spans="2:121" x14ac:dyDescent="0.25">
      <c r="B29" t="s">
        <v>31</v>
      </c>
      <c r="C29">
        <v>38835913</v>
      </c>
      <c r="D29">
        <v>46189009</v>
      </c>
      <c r="E29">
        <v>43561522</v>
      </c>
      <c r="F29">
        <v>36028645</v>
      </c>
      <c r="G29">
        <v>37114908</v>
      </c>
      <c r="H29">
        <v>47324167</v>
      </c>
      <c r="I29">
        <v>51960862</v>
      </c>
      <c r="J29">
        <v>53538859</v>
      </c>
      <c r="K29">
        <v>44203644</v>
      </c>
      <c r="L29">
        <v>-550274</v>
      </c>
      <c r="M29">
        <v>4822823</v>
      </c>
      <c r="N29">
        <v>5314372</v>
      </c>
      <c r="O29">
        <v>2153653</v>
      </c>
      <c r="P29">
        <v>2526040</v>
      </c>
      <c r="Q29">
        <v>2334134</v>
      </c>
      <c r="R29">
        <v>3045837</v>
      </c>
      <c r="S29">
        <v>418599</v>
      </c>
      <c r="T29">
        <v>-199417</v>
      </c>
      <c r="U29">
        <v>256892</v>
      </c>
      <c r="V29">
        <v>5641793</v>
      </c>
      <c r="W29">
        <v>5831520</v>
      </c>
      <c r="X29">
        <v>2575794</v>
      </c>
      <c r="Y29">
        <v>3011687</v>
      </c>
      <c r="Z29">
        <v>2865577</v>
      </c>
      <c r="AA29">
        <v>3602667</v>
      </c>
      <c r="AB29">
        <v>991482</v>
      </c>
      <c r="AC29">
        <v>345098</v>
      </c>
      <c r="AD29">
        <v>807166</v>
      </c>
      <c r="AE29">
        <v>818970</v>
      </c>
      <c r="AF29">
        <v>517148</v>
      </c>
      <c r="AG29">
        <v>422141</v>
      </c>
      <c r="AH29">
        <v>485647</v>
      </c>
      <c r="AI29">
        <v>531443</v>
      </c>
      <c r="AJ29">
        <v>556830</v>
      </c>
      <c r="AK29">
        <v>572883</v>
      </c>
      <c r="AL29">
        <v>544515</v>
      </c>
      <c r="AM29">
        <v>1099088</v>
      </c>
      <c r="AN29">
        <v>1105386</v>
      </c>
      <c r="AO29">
        <v>797496</v>
      </c>
      <c r="AP29">
        <v>1360698</v>
      </c>
      <c r="AQ29">
        <v>537360</v>
      </c>
      <c r="AR29">
        <v>526761</v>
      </c>
      <c r="AS29">
        <v>992974</v>
      </c>
      <c r="AT29">
        <v>600391</v>
      </c>
      <c r="AU29">
        <v>540933</v>
      </c>
      <c r="AV29">
        <f t="shared" si="0"/>
        <v>-0.61287442180410345</v>
      </c>
      <c r="AW29">
        <v>0</v>
      </c>
      <c r="AX29">
        <v>481835</v>
      </c>
      <c r="AY29">
        <v>336146</v>
      </c>
      <c r="AZ29">
        <v>81705</v>
      </c>
      <c r="BA29">
        <v>93307</v>
      </c>
      <c r="BB29">
        <v>-238798</v>
      </c>
      <c r="BC29">
        <v>1195</v>
      </c>
      <c r="BD29">
        <v>1196</v>
      </c>
      <c r="BE29">
        <v>-108664</v>
      </c>
      <c r="BF29">
        <v>1099088</v>
      </c>
      <c r="BG29">
        <v>1105386</v>
      </c>
      <c r="BH29">
        <v>797496</v>
      </c>
      <c r="BI29">
        <v>1360698</v>
      </c>
      <c r="BJ29">
        <v>537360</v>
      </c>
      <c r="BK29">
        <v>526761</v>
      </c>
      <c r="BL29">
        <v>992974</v>
      </c>
      <c r="BM29">
        <v>600391</v>
      </c>
      <c r="BN29">
        <v>540933</v>
      </c>
      <c r="BO29">
        <v>-1649362</v>
      </c>
      <c r="BP29">
        <v>4199272</v>
      </c>
      <c r="BQ29">
        <v>4853022</v>
      </c>
      <c r="BR29">
        <v>874660</v>
      </c>
      <c r="BS29">
        <v>2081987</v>
      </c>
      <c r="BT29">
        <v>1568576</v>
      </c>
      <c r="BU29">
        <v>2054058</v>
      </c>
      <c r="BV29">
        <v>-180596</v>
      </c>
      <c r="BW29">
        <v>-849014</v>
      </c>
      <c r="BX29" t="s">
        <v>59</v>
      </c>
      <c r="BY29">
        <v>-165584</v>
      </c>
      <c r="BZ29">
        <v>1630376</v>
      </c>
      <c r="CA29">
        <v>43995</v>
      </c>
      <c r="CB29">
        <v>647530</v>
      </c>
      <c r="CC29">
        <v>302009</v>
      </c>
      <c r="CD29">
        <v>530542</v>
      </c>
      <c r="CE29">
        <v>-235612</v>
      </c>
      <c r="CF29">
        <v>-186281</v>
      </c>
      <c r="CG29" t="s">
        <v>59</v>
      </c>
      <c r="CH29">
        <v>4364856</v>
      </c>
      <c r="CI29">
        <v>3222646</v>
      </c>
      <c r="CJ29">
        <v>830665</v>
      </c>
      <c r="CK29">
        <v>1434458</v>
      </c>
      <c r="CL29">
        <v>1266566</v>
      </c>
      <c r="CM29">
        <v>1523516</v>
      </c>
      <c r="CN29">
        <v>55016</v>
      </c>
      <c r="CO29">
        <v>-662732</v>
      </c>
      <c r="CP29" t="s">
        <v>59</v>
      </c>
      <c r="CQ29" t="s">
        <v>59</v>
      </c>
      <c r="CR29" t="s">
        <v>59</v>
      </c>
      <c r="CS29" t="s">
        <v>59</v>
      </c>
      <c r="CT29" t="s">
        <v>59</v>
      </c>
      <c r="CU29" t="s">
        <v>59</v>
      </c>
      <c r="CV29" t="s">
        <v>59</v>
      </c>
      <c r="CW29" t="s">
        <v>59</v>
      </c>
      <c r="CX29" t="s">
        <v>59</v>
      </c>
      <c r="CY29" t="s">
        <v>59</v>
      </c>
      <c r="CZ29" t="s">
        <v>59</v>
      </c>
      <c r="DA29" t="s">
        <v>59</v>
      </c>
      <c r="DB29" t="s">
        <v>59</v>
      </c>
      <c r="DC29" t="s">
        <v>59</v>
      </c>
      <c r="DD29" t="s">
        <v>59</v>
      </c>
      <c r="DE29" t="s">
        <v>59</v>
      </c>
      <c r="DF29" t="s">
        <v>59</v>
      </c>
      <c r="DG29" t="s">
        <v>59</v>
      </c>
      <c r="DH29">
        <v>-1649362</v>
      </c>
      <c r="DI29">
        <v>4364856</v>
      </c>
      <c r="DJ29">
        <v>3222646</v>
      </c>
      <c r="DK29">
        <v>830665</v>
      </c>
      <c r="DL29">
        <v>1434458</v>
      </c>
      <c r="DM29">
        <v>1266566</v>
      </c>
      <c r="DN29">
        <v>1523516</v>
      </c>
      <c r="DO29">
        <v>55016</v>
      </c>
      <c r="DP29">
        <v>-662732</v>
      </c>
      <c r="DQ29">
        <f t="shared" si="1"/>
        <v>0</v>
      </c>
    </row>
    <row r="30" spans="2:121" x14ac:dyDescent="0.25">
      <c r="B30" t="s">
        <v>42</v>
      </c>
      <c r="C30">
        <v>60581222</v>
      </c>
      <c r="D30">
        <v>72958436</v>
      </c>
      <c r="E30">
        <v>82676936</v>
      </c>
      <c r="F30">
        <v>82995249</v>
      </c>
      <c r="G30">
        <v>88810471</v>
      </c>
      <c r="H30">
        <v>93545649</v>
      </c>
      <c r="I30">
        <v>99257971</v>
      </c>
      <c r="J30">
        <v>103443079</v>
      </c>
      <c r="K30">
        <v>112071009</v>
      </c>
      <c r="L30">
        <v>1350142</v>
      </c>
      <c r="M30">
        <v>1373900</v>
      </c>
      <c r="N30">
        <v>1955635</v>
      </c>
      <c r="O30">
        <v>1148056</v>
      </c>
      <c r="P30">
        <v>1549124</v>
      </c>
      <c r="Q30">
        <v>1923261</v>
      </c>
      <c r="R30">
        <v>1378931</v>
      </c>
      <c r="S30">
        <v>1103906</v>
      </c>
      <c r="T30">
        <v>820355</v>
      </c>
      <c r="U30">
        <v>1738399</v>
      </c>
      <c r="V30">
        <v>1730428</v>
      </c>
      <c r="W30">
        <v>2305390</v>
      </c>
      <c r="X30">
        <v>1426690</v>
      </c>
      <c r="Y30">
        <v>1927974</v>
      </c>
      <c r="Z30">
        <v>2387981</v>
      </c>
      <c r="AA30">
        <v>1873626</v>
      </c>
      <c r="AB30">
        <v>1955457</v>
      </c>
      <c r="AC30">
        <v>1620410</v>
      </c>
      <c r="AD30">
        <v>388257</v>
      </c>
      <c r="AE30">
        <v>356528</v>
      </c>
      <c r="AF30">
        <v>349755</v>
      </c>
      <c r="AG30">
        <v>278634</v>
      </c>
      <c r="AH30">
        <v>378850</v>
      </c>
      <c r="AI30">
        <v>464720</v>
      </c>
      <c r="AJ30">
        <v>494695</v>
      </c>
      <c r="AK30">
        <v>851551</v>
      </c>
      <c r="AL30">
        <v>800055</v>
      </c>
      <c r="AM30">
        <v>8758</v>
      </c>
      <c r="AN30">
        <v>514653</v>
      </c>
      <c r="AO30">
        <v>1332336</v>
      </c>
      <c r="AP30">
        <v>644210</v>
      </c>
      <c r="AQ30">
        <v>449673</v>
      </c>
      <c r="AR30">
        <v>1172920</v>
      </c>
      <c r="AS30">
        <v>1002533</v>
      </c>
      <c r="AT30">
        <v>691287</v>
      </c>
      <c r="AU30">
        <v>466898</v>
      </c>
      <c r="AV30">
        <f t="shared" si="0"/>
        <v>0.82071063783548848</v>
      </c>
      <c r="AW30">
        <v>23354</v>
      </c>
      <c r="AX30">
        <v>73096</v>
      </c>
      <c r="AY30">
        <v>83016</v>
      </c>
      <c r="AZ30">
        <v>78562</v>
      </c>
      <c r="BA30">
        <v>6745</v>
      </c>
      <c r="BB30">
        <v>1171</v>
      </c>
      <c r="BC30">
        <v>4780</v>
      </c>
      <c r="BD30">
        <v>0</v>
      </c>
      <c r="BE30">
        <v>76423</v>
      </c>
      <c r="BF30">
        <v>8758</v>
      </c>
      <c r="BG30">
        <v>514653</v>
      </c>
      <c r="BH30">
        <v>1332336</v>
      </c>
      <c r="BI30">
        <v>644210</v>
      </c>
      <c r="BJ30">
        <v>449673</v>
      </c>
      <c r="BK30">
        <v>1172920</v>
      </c>
      <c r="BL30">
        <v>1002533</v>
      </c>
      <c r="BM30">
        <v>691287</v>
      </c>
      <c r="BN30">
        <v>466898</v>
      </c>
      <c r="BO30">
        <v>1366197</v>
      </c>
      <c r="BP30">
        <v>933835</v>
      </c>
      <c r="BQ30">
        <v>707676</v>
      </c>
      <c r="BR30">
        <v>582408</v>
      </c>
      <c r="BS30">
        <v>1106196</v>
      </c>
      <c r="BT30">
        <v>751512</v>
      </c>
      <c r="BU30">
        <v>381178</v>
      </c>
      <c r="BV30">
        <v>412619</v>
      </c>
      <c r="BW30">
        <v>428686</v>
      </c>
      <c r="BX30">
        <v>-93415</v>
      </c>
      <c r="BY30">
        <v>429624</v>
      </c>
      <c r="BZ30">
        <v>280348</v>
      </c>
      <c r="CA30">
        <v>166552</v>
      </c>
      <c r="CB30">
        <v>168627</v>
      </c>
      <c r="CC30">
        <v>146322</v>
      </c>
      <c r="CD30">
        <v>187602</v>
      </c>
      <c r="CE30">
        <v>186576</v>
      </c>
      <c r="CF30">
        <v>176729</v>
      </c>
      <c r="CG30">
        <v>1459613</v>
      </c>
      <c r="CH30">
        <v>504211</v>
      </c>
      <c r="CI30">
        <v>427327</v>
      </c>
      <c r="CJ30">
        <v>415856</v>
      </c>
      <c r="CK30">
        <v>937569</v>
      </c>
      <c r="CL30">
        <v>605189</v>
      </c>
      <c r="CM30">
        <v>193576</v>
      </c>
      <c r="CN30">
        <v>226044</v>
      </c>
      <c r="CO30">
        <v>251958</v>
      </c>
      <c r="CP30" t="s">
        <v>59</v>
      </c>
      <c r="CQ30" t="s">
        <v>59</v>
      </c>
      <c r="CR30" t="s">
        <v>59</v>
      </c>
      <c r="CS30" t="s">
        <v>59</v>
      </c>
      <c r="CT30" t="s">
        <v>59</v>
      </c>
      <c r="CU30" t="s">
        <v>59</v>
      </c>
      <c r="CV30" t="s">
        <v>59</v>
      </c>
      <c r="CW30" t="s">
        <v>59</v>
      </c>
      <c r="CX30" t="s">
        <v>59</v>
      </c>
      <c r="CY30" t="s">
        <v>59</v>
      </c>
      <c r="CZ30" t="s">
        <v>59</v>
      </c>
      <c r="DA30" t="s">
        <v>59</v>
      </c>
      <c r="DB30" t="s">
        <v>59</v>
      </c>
      <c r="DC30" t="s">
        <v>59</v>
      </c>
      <c r="DD30" t="s">
        <v>59</v>
      </c>
      <c r="DE30" t="s">
        <v>59</v>
      </c>
      <c r="DF30" t="s">
        <v>59</v>
      </c>
      <c r="DG30" t="s">
        <v>59</v>
      </c>
      <c r="DH30">
        <v>1459613</v>
      </c>
      <c r="DI30">
        <v>504211</v>
      </c>
      <c r="DJ30">
        <v>427327</v>
      </c>
      <c r="DK30">
        <v>415856</v>
      </c>
      <c r="DL30">
        <v>937569</v>
      </c>
      <c r="DM30">
        <v>605189</v>
      </c>
      <c r="DN30">
        <v>193576</v>
      </c>
      <c r="DO30">
        <v>226044</v>
      </c>
      <c r="DP30">
        <v>251958</v>
      </c>
      <c r="DQ30">
        <f t="shared" si="1"/>
        <v>0</v>
      </c>
    </row>
    <row r="31" spans="2:121" x14ac:dyDescent="0.25">
      <c r="B31" t="s">
        <v>28</v>
      </c>
      <c r="C31">
        <v>6734653</v>
      </c>
      <c r="D31">
        <v>6043073</v>
      </c>
      <c r="E31">
        <v>5421885</v>
      </c>
      <c r="F31">
        <v>5763326</v>
      </c>
      <c r="G31">
        <v>4194327</v>
      </c>
      <c r="H31">
        <v>2194836</v>
      </c>
      <c r="I31">
        <v>4160693</v>
      </c>
      <c r="J31">
        <v>3040227</v>
      </c>
      <c r="K31">
        <v>4050428</v>
      </c>
      <c r="L31">
        <v>3287048</v>
      </c>
      <c r="M31">
        <v>3621965</v>
      </c>
      <c r="N31">
        <v>1845400</v>
      </c>
      <c r="O31">
        <v>1936821</v>
      </c>
      <c r="P31">
        <v>243948</v>
      </c>
      <c r="Q31">
        <v>-1871756</v>
      </c>
      <c r="R31">
        <v>-119491</v>
      </c>
      <c r="S31">
        <v>-979523</v>
      </c>
      <c r="T31">
        <v>530186</v>
      </c>
      <c r="U31">
        <v>3288508</v>
      </c>
      <c r="V31">
        <v>3623457</v>
      </c>
      <c r="W31">
        <v>4006533</v>
      </c>
      <c r="X31">
        <v>3287044</v>
      </c>
      <c r="Y31">
        <v>2327059</v>
      </c>
      <c r="Z31">
        <v>385120</v>
      </c>
      <c r="AA31">
        <v>2202228</v>
      </c>
      <c r="AB31">
        <v>1241446</v>
      </c>
      <c r="AC31">
        <v>2707052</v>
      </c>
      <c r="AD31">
        <v>1460</v>
      </c>
      <c r="AE31">
        <v>1492</v>
      </c>
      <c r="AF31">
        <v>2161133</v>
      </c>
      <c r="AG31">
        <v>1350223</v>
      </c>
      <c r="AH31">
        <v>2083111</v>
      </c>
      <c r="AI31">
        <v>2256876</v>
      </c>
      <c r="AJ31">
        <v>2321719</v>
      </c>
      <c r="AK31">
        <v>2220969</v>
      </c>
      <c r="AL31">
        <v>2176866</v>
      </c>
      <c r="AM31">
        <v>1277161</v>
      </c>
      <c r="AN31">
        <v>1712527</v>
      </c>
      <c r="AO31">
        <v>1524225</v>
      </c>
      <c r="AP31">
        <v>1135486</v>
      </c>
      <c r="AQ31">
        <v>401333</v>
      </c>
      <c r="AR31">
        <v>282110</v>
      </c>
      <c r="AS31">
        <v>0</v>
      </c>
      <c r="AT31">
        <v>0</v>
      </c>
      <c r="AU31">
        <v>158817</v>
      </c>
      <c r="AV31">
        <f t="shared" si="0"/>
        <v>-0.75155131811400577</v>
      </c>
      <c r="AW31">
        <v>0</v>
      </c>
      <c r="AX31">
        <v>59670</v>
      </c>
      <c r="AY31">
        <v>13609</v>
      </c>
      <c r="AZ31">
        <v>20950</v>
      </c>
      <c r="BA31">
        <v>0</v>
      </c>
      <c r="BB31">
        <v>0</v>
      </c>
      <c r="BC31">
        <v>-250932</v>
      </c>
      <c r="BD31">
        <v>-243984</v>
      </c>
      <c r="BE31">
        <v>0</v>
      </c>
      <c r="BF31">
        <v>1277161</v>
      </c>
      <c r="BG31">
        <v>1712527</v>
      </c>
      <c r="BH31">
        <v>1524225</v>
      </c>
      <c r="BI31">
        <v>1135486</v>
      </c>
      <c r="BJ31">
        <v>401333</v>
      </c>
      <c r="BK31">
        <v>282110</v>
      </c>
      <c r="BL31">
        <v>0</v>
      </c>
      <c r="BM31">
        <v>0</v>
      </c>
      <c r="BN31">
        <v>158817</v>
      </c>
      <c r="BO31">
        <v>2011346</v>
      </c>
      <c r="BP31">
        <v>1970600</v>
      </c>
      <c r="BQ31">
        <v>333424</v>
      </c>
      <c r="BR31">
        <v>822285</v>
      </c>
      <c r="BS31">
        <v>-158510</v>
      </c>
      <c r="BT31">
        <v>-2153865</v>
      </c>
      <c r="BU31">
        <v>-370424</v>
      </c>
      <c r="BV31">
        <v>-1223506</v>
      </c>
      <c r="BW31">
        <v>371369</v>
      </c>
      <c r="BX31">
        <v>17515</v>
      </c>
      <c r="BY31">
        <v>16409</v>
      </c>
      <c r="BZ31">
        <v>16331</v>
      </c>
      <c r="CA31">
        <v>13617</v>
      </c>
      <c r="CB31">
        <v>12366</v>
      </c>
      <c r="CC31">
        <v>11706</v>
      </c>
      <c r="CD31">
        <v>11949</v>
      </c>
      <c r="CE31">
        <v>10764</v>
      </c>
      <c r="CF31">
        <v>9553</v>
      </c>
      <c r="CG31">
        <v>1993831</v>
      </c>
      <c r="CH31">
        <v>1954191</v>
      </c>
      <c r="CI31">
        <v>317093</v>
      </c>
      <c r="CJ31">
        <v>808667</v>
      </c>
      <c r="CK31">
        <v>-170876</v>
      </c>
      <c r="CL31">
        <v>-2165571</v>
      </c>
      <c r="CM31">
        <v>-382373</v>
      </c>
      <c r="CN31">
        <v>-1234270</v>
      </c>
      <c r="CO31">
        <v>361816</v>
      </c>
      <c r="CP31" t="s">
        <v>59</v>
      </c>
      <c r="CQ31" t="s">
        <v>59</v>
      </c>
      <c r="CR31" t="s">
        <v>59</v>
      </c>
      <c r="CS31" t="s">
        <v>59</v>
      </c>
      <c r="CT31" t="s">
        <v>59</v>
      </c>
      <c r="CU31" t="s">
        <v>59</v>
      </c>
      <c r="CV31" t="s">
        <v>59</v>
      </c>
      <c r="CW31" t="s">
        <v>59</v>
      </c>
      <c r="CX31" t="s">
        <v>59</v>
      </c>
      <c r="CY31" t="s">
        <v>59</v>
      </c>
      <c r="CZ31" t="s">
        <v>59</v>
      </c>
      <c r="DA31" t="s">
        <v>59</v>
      </c>
      <c r="DB31" t="s">
        <v>59</v>
      </c>
      <c r="DC31" t="s">
        <v>59</v>
      </c>
      <c r="DD31" t="s">
        <v>59</v>
      </c>
      <c r="DE31" t="s">
        <v>59</v>
      </c>
      <c r="DF31" t="s">
        <v>59</v>
      </c>
      <c r="DG31" t="s">
        <v>59</v>
      </c>
      <c r="DH31">
        <v>1993831</v>
      </c>
      <c r="DI31">
        <v>1954191</v>
      </c>
      <c r="DJ31">
        <v>317093</v>
      </c>
      <c r="DK31">
        <v>808667</v>
      </c>
      <c r="DL31">
        <v>-170876</v>
      </c>
      <c r="DM31">
        <v>-2165571</v>
      </c>
      <c r="DN31">
        <v>-382373</v>
      </c>
      <c r="DO31">
        <v>-1234270</v>
      </c>
      <c r="DP31">
        <v>361816</v>
      </c>
      <c r="DQ31">
        <f t="shared" si="1"/>
        <v>1</v>
      </c>
    </row>
    <row r="32" spans="2:121" x14ac:dyDescent="0.25">
      <c r="B32" t="s">
        <v>121</v>
      </c>
      <c r="C32">
        <v>12653800</v>
      </c>
      <c r="D32">
        <v>12763548</v>
      </c>
      <c r="E32">
        <v>13324210</v>
      </c>
      <c r="F32">
        <v>21965042</v>
      </c>
      <c r="G32">
        <v>22829458</v>
      </c>
      <c r="H32">
        <v>22517323</v>
      </c>
      <c r="I32">
        <v>20984403</v>
      </c>
      <c r="J32">
        <v>23347492</v>
      </c>
      <c r="K32">
        <v>20938778</v>
      </c>
      <c r="L32">
        <v>103778</v>
      </c>
      <c r="M32">
        <v>89023</v>
      </c>
      <c r="N32">
        <v>-154120</v>
      </c>
      <c r="O32">
        <v>351239</v>
      </c>
      <c r="P32">
        <v>83187</v>
      </c>
      <c r="Q32">
        <v>362432</v>
      </c>
      <c r="R32">
        <v>340030</v>
      </c>
      <c r="S32">
        <v>271410</v>
      </c>
      <c r="T32">
        <v>-71624</v>
      </c>
      <c r="U32">
        <v>627619</v>
      </c>
      <c r="V32">
        <v>308132</v>
      </c>
      <c r="W32">
        <v>59902</v>
      </c>
      <c r="X32">
        <v>684789</v>
      </c>
      <c r="Y32">
        <v>492090</v>
      </c>
      <c r="Z32">
        <v>746904</v>
      </c>
      <c r="AA32">
        <v>554902</v>
      </c>
      <c r="AB32">
        <v>433761</v>
      </c>
      <c r="AC32">
        <v>125635</v>
      </c>
      <c r="AD32">
        <v>523841</v>
      </c>
      <c r="AE32">
        <v>219109</v>
      </c>
      <c r="AF32">
        <v>214022</v>
      </c>
      <c r="AG32">
        <v>333550</v>
      </c>
      <c r="AH32">
        <v>408903</v>
      </c>
      <c r="AI32">
        <v>384472</v>
      </c>
      <c r="AJ32">
        <v>214872</v>
      </c>
      <c r="AK32">
        <v>162351</v>
      </c>
      <c r="AL32">
        <v>197259</v>
      </c>
      <c r="AM32">
        <v>82537</v>
      </c>
      <c r="AN32">
        <v>339930</v>
      </c>
      <c r="AO32">
        <v>450370</v>
      </c>
      <c r="AP32">
        <v>406830</v>
      </c>
      <c r="AQ32">
        <v>281194</v>
      </c>
      <c r="AR32">
        <v>307333</v>
      </c>
      <c r="AS32">
        <v>268037</v>
      </c>
      <c r="AT32">
        <v>319744</v>
      </c>
      <c r="AU32">
        <v>300585</v>
      </c>
      <c r="AV32">
        <f t="shared" si="0"/>
        <v>-0.24456652655900499</v>
      </c>
      <c r="AW32">
        <v>383917</v>
      </c>
      <c r="AX32">
        <v>-10125</v>
      </c>
      <c r="AY32">
        <v>-6146</v>
      </c>
      <c r="AZ32">
        <v>22742</v>
      </c>
      <c r="BA32">
        <v>15231</v>
      </c>
      <c r="BB32">
        <v>15918</v>
      </c>
      <c r="BC32">
        <v>78639</v>
      </c>
      <c r="BD32">
        <v>-7436</v>
      </c>
      <c r="BE32">
        <v>93933</v>
      </c>
      <c r="BF32">
        <v>82537</v>
      </c>
      <c r="BG32">
        <v>339930</v>
      </c>
      <c r="BH32">
        <v>450370</v>
      </c>
      <c r="BI32">
        <v>406830</v>
      </c>
      <c r="BJ32">
        <v>281194</v>
      </c>
      <c r="BK32">
        <v>307333</v>
      </c>
      <c r="BL32">
        <v>268037</v>
      </c>
      <c r="BM32">
        <v>319744</v>
      </c>
      <c r="BN32">
        <v>300585</v>
      </c>
      <c r="BO32">
        <v>405158</v>
      </c>
      <c r="BP32">
        <v>-261031</v>
      </c>
      <c r="BQ32">
        <v>-610635</v>
      </c>
      <c r="BR32">
        <v>-34113</v>
      </c>
      <c r="BS32">
        <v>-181605</v>
      </c>
      <c r="BT32">
        <v>69793</v>
      </c>
      <c r="BU32">
        <v>150632</v>
      </c>
      <c r="BV32">
        <v>-57009</v>
      </c>
      <c r="BW32">
        <v>-278276</v>
      </c>
      <c r="BX32">
        <v>-10583</v>
      </c>
      <c r="BY32">
        <v>-82846</v>
      </c>
      <c r="BZ32">
        <v>-12738</v>
      </c>
      <c r="CA32">
        <v>-20215</v>
      </c>
      <c r="CB32">
        <v>9373</v>
      </c>
      <c r="CC32" t="s">
        <v>59</v>
      </c>
      <c r="CD32" t="s">
        <v>59</v>
      </c>
      <c r="CE32">
        <v>-65684</v>
      </c>
      <c r="CF32">
        <v>-16438</v>
      </c>
      <c r="CG32">
        <v>415741</v>
      </c>
      <c r="CH32">
        <v>-178186</v>
      </c>
      <c r="CI32">
        <v>-597898</v>
      </c>
      <c r="CJ32">
        <v>-13898</v>
      </c>
      <c r="CK32">
        <v>-190978</v>
      </c>
      <c r="CL32" t="s">
        <v>59</v>
      </c>
      <c r="CM32" t="s">
        <v>59</v>
      </c>
      <c r="CN32">
        <v>8675</v>
      </c>
      <c r="CO32">
        <v>-261837</v>
      </c>
      <c r="CP32" t="s">
        <v>59</v>
      </c>
      <c r="CQ32" t="s">
        <v>59</v>
      </c>
      <c r="CR32" t="s">
        <v>59</v>
      </c>
      <c r="CS32" t="s">
        <v>59</v>
      </c>
      <c r="CT32" t="s">
        <v>59</v>
      </c>
      <c r="CU32" t="s">
        <v>59</v>
      </c>
      <c r="CV32" t="s">
        <v>59</v>
      </c>
      <c r="CW32" t="s">
        <v>59</v>
      </c>
      <c r="CX32" t="s">
        <v>59</v>
      </c>
      <c r="CY32" t="s">
        <v>59</v>
      </c>
      <c r="CZ32" t="s">
        <v>59</v>
      </c>
      <c r="DA32" t="s">
        <v>59</v>
      </c>
      <c r="DB32" t="s">
        <v>59</v>
      </c>
      <c r="DC32" t="s">
        <v>59</v>
      </c>
      <c r="DD32" t="s">
        <v>59</v>
      </c>
      <c r="DE32" t="s">
        <v>59</v>
      </c>
      <c r="DF32" t="s">
        <v>59</v>
      </c>
      <c r="DG32" t="s">
        <v>59</v>
      </c>
      <c r="DH32">
        <v>415741</v>
      </c>
      <c r="DI32">
        <v>-178186</v>
      </c>
      <c r="DJ32">
        <v>-597898</v>
      </c>
      <c r="DK32">
        <v>-13898</v>
      </c>
      <c r="DL32">
        <v>-190978</v>
      </c>
      <c r="DM32">
        <v>69793</v>
      </c>
      <c r="DN32">
        <v>150632</v>
      </c>
      <c r="DO32">
        <v>8675</v>
      </c>
      <c r="DP32">
        <v>-261837</v>
      </c>
      <c r="DQ32">
        <f t="shared" si="1"/>
        <v>1</v>
      </c>
    </row>
    <row r="33" spans="2:121" x14ac:dyDescent="0.25">
      <c r="B33" t="s">
        <v>61</v>
      </c>
      <c r="C33">
        <v>55454027</v>
      </c>
      <c r="D33">
        <v>49861777</v>
      </c>
      <c r="E33">
        <v>54755035</v>
      </c>
      <c r="F33">
        <v>47728009</v>
      </c>
      <c r="G33">
        <v>47343738</v>
      </c>
      <c r="H33">
        <v>51775150</v>
      </c>
      <c r="I33">
        <v>38775624</v>
      </c>
      <c r="J33">
        <v>39799425</v>
      </c>
      <c r="K33">
        <v>37108122</v>
      </c>
      <c r="L33">
        <v>146343</v>
      </c>
      <c r="M33">
        <v>183299</v>
      </c>
      <c r="N33">
        <v>271675</v>
      </c>
      <c r="O33">
        <v>213523</v>
      </c>
      <c r="P33">
        <v>253075</v>
      </c>
      <c r="Q33">
        <v>200807</v>
      </c>
      <c r="R33">
        <v>90822</v>
      </c>
      <c r="S33">
        <v>81795</v>
      </c>
      <c r="T33">
        <v>139725</v>
      </c>
      <c r="U33">
        <v>190839</v>
      </c>
      <c r="V33">
        <v>235258</v>
      </c>
      <c r="W33">
        <v>311758</v>
      </c>
      <c r="X33">
        <v>236265</v>
      </c>
      <c r="Y33">
        <v>272993</v>
      </c>
      <c r="Z33">
        <v>213051</v>
      </c>
      <c r="AA33">
        <v>97468</v>
      </c>
      <c r="AB33">
        <v>91710</v>
      </c>
      <c r="AC33">
        <v>150292</v>
      </c>
      <c r="AD33">
        <v>44496</v>
      </c>
      <c r="AE33">
        <v>51959</v>
      </c>
      <c r="AF33">
        <v>40083</v>
      </c>
      <c r="AG33">
        <v>22742</v>
      </c>
      <c r="AH33">
        <v>19918</v>
      </c>
      <c r="AI33">
        <v>12244</v>
      </c>
      <c r="AJ33">
        <v>6646</v>
      </c>
      <c r="AK33">
        <v>9915</v>
      </c>
      <c r="AL33">
        <v>10567</v>
      </c>
      <c r="AM33">
        <v>109757</v>
      </c>
      <c r="AN33">
        <v>144330</v>
      </c>
      <c r="AO33">
        <v>231591</v>
      </c>
      <c r="AP33">
        <v>180673</v>
      </c>
      <c r="AQ33">
        <v>222612</v>
      </c>
      <c r="AR33">
        <v>270600</v>
      </c>
      <c r="AS33">
        <v>202689</v>
      </c>
      <c r="AT33">
        <v>75598</v>
      </c>
      <c r="AU33">
        <v>301759</v>
      </c>
      <c r="AV33">
        <f t="shared" si="0"/>
        <v>0.49773347428780174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105301</v>
      </c>
      <c r="BC33">
        <v>136234</v>
      </c>
      <c r="BD33">
        <v>18590</v>
      </c>
      <c r="BE33">
        <v>185517</v>
      </c>
      <c r="BF33">
        <v>109757</v>
      </c>
      <c r="BG33">
        <v>144330</v>
      </c>
      <c r="BH33">
        <v>231591</v>
      </c>
      <c r="BI33">
        <v>180673</v>
      </c>
      <c r="BJ33">
        <v>222612</v>
      </c>
      <c r="BK33">
        <v>270600</v>
      </c>
      <c r="BL33">
        <v>202689</v>
      </c>
      <c r="BM33">
        <v>75598</v>
      </c>
      <c r="BN33">
        <v>301759</v>
      </c>
      <c r="BO33">
        <v>36586</v>
      </c>
      <c r="BP33">
        <v>38969</v>
      </c>
      <c r="BQ33">
        <v>41568</v>
      </c>
      <c r="BR33">
        <v>32850</v>
      </c>
      <c r="BS33">
        <v>30463</v>
      </c>
      <c r="BT33">
        <v>34284</v>
      </c>
      <c r="BU33">
        <v>25475</v>
      </c>
      <c r="BV33">
        <v>24786</v>
      </c>
      <c r="BW33">
        <v>22309</v>
      </c>
      <c r="BX33">
        <v>21754</v>
      </c>
      <c r="BY33">
        <v>18763</v>
      </c>
      <c r="BZ33">
        <v>25238</v>
      </c>
      <c r="CA33">
        <v>18952</v>
      </c>
      <c r="CB33">
        <v>16403</v>
      </c>
      <c r="CC33">
        <v>20815</v>
      </c>
      <c r="CD33">
        <v>8861</v>
      </c>
      <c r="CE33">
        <v>37180</v>
      </c>
      <c r="CF33">
        <v>34051</v>
      </c>
      <c r="CG33">
        <v>14832</v>
      </c>
      <c r="CH33">
        <v>20206</v>
      </c>
      <c r="CI33">
        <v>16330</v>
      </c>
      <c r="CJ33">
        <v>13898</v>
      </c>
      <c r="CK33">
        <v>14060</v>
      </c>
      <c r="CL33">
        <v>13469</v>
      </c>
      <c r="CM33">
        <v>16614</v>
      </c>
      <c r="CN33">
        <v>-12393</v>
      </c>
      <c r="CO33">
        <v>-11742</v>
      </c>
      <c r="CP33" t="s">
        <v>59</v>
      </c>
      <c r="CQ33" t="s">
        <v>59</v>
      </c>
      <c r="CR33" t="s">
        <v>59</v>
      </c>
      <c r="CS33" t="s">
        <v>59</v>
      </c>
      <c r="CT33" t="s">
        <v>59</v>
      </c>
      <c r="CU33" t="s">
        <v>59</v>
      </c>
      <c r="CV33" t="s">
        <v>59</v>
      </c>
      <c r="CW33" t="s">
        <v>59</v>
      </c>
      <c r="CX33" t="s">
        <v>59</v>
      </c>
      <c r="CY33" t="s">
        <v>59</v>
      </c>
      <c r="CZ33" t="s">
        <v>59</v>
      </c>
      <c r="DA33" t="s">
        <v>59</v>
      </c>
      <c r="DB33" t="s">
        <v>59</v>
      </c>
      <c r="DC33" t="s">
        <v>59</v>
      </c>
      <c r="DD33" t="s">
        <v>59</v>
      </c>
      <c r="DE33" t="s">
        <v>59</v>
      </c>
      <c r="DF33" t="s">
        <v>59</v>
      </c>
      <c r="DG33" t="s">
        <v>59</v>
      </c>
      <c r="DH33">
        <v>14832</v>
      </c>
      <c r="DI33">
        <v>20206</v>
      </c>
      <c r="DJ33">
        <v>16330</v>
      </c>
      <c r="DK33">
        <v>13898</v>
      </c>
      <c r="DL33">
        <v>14060</v>
      </c>
      <c r="DM33">
        <v>13469</v>
      </c>
      <c r="DN33">
        <v>16614</v>
      </c>
      <c r="DO33">
        <v>-12393</v>
      </c>
      <c r="DP33">
        <v>-11742</v>
      </c>
      <c r="DQ33">
        <f t="shared" si="1"/>
        <v>0</v>
      </c>
    </row>
    <row r="34" spans="2:121" x14ac:dyDescent="0.25">
      <c r="B34" t="s">
        <v>29</v>
      </c>
      <c r="C34">
        <v>31879400</v>
      </c>
      <c r="D34">
        <v>33859708</v>
      </c>
      <c r="E34">
        <v>37127117</v>
      </c>
      <c r="F34">
        <v>20609495</v>
      </c>
      <c r="G34">
        <v>11507139</v>
      </c>
      <c r="H34">
        <v>12325026</v>
      </c>
      <c r="I34">
        <v>9332283</v>
      </c>
      <c r="J34">
        <v>9490246</v>
      </c>
      <c r="K34">
        <v>8113992</v>
      </c>
      <c r="L34">
        <v>3821266</v>
      </c>
      <c r="M34">
        <v>3613015</v>
      </c>
      <c r="N34">
        <v>1220741</v>
      </c>
      <c r="O34">
        <v>-222069</v>
      </c>
      <c r="P34">
        <v>1568236</v>
      </c>
      <c r="Q34">
        <v>3487155</v>
      </c>
      <c r="R34">
        <v>1578482</v>
      </c>
      <c r="S34">
        <v>4260146</v>
      </c>
      <c r="T34">
        <v>2821687</v>
      </c>
      <c r="U34">
        <v>4393434</v>
      </c>
      <c r="V34">
        <v>4752711</v>
      </c>
      <c r="W34">
        <v>2912358</v>
      </c>
      <c r="X34">
        <v>1174244</v>
      </c>
      <c r="Y34">
        <v>3090380</v>
      </c>
      <c r="Z34">
        <v>5478310</v>
      </c>
      <c r="AA34">
        <v>2233295</v>
      </c>
      <c r="AB34">
        <v>4913161</v>
      </c>
      <c r="AC34">
        <v>3184697</v>
      </c>
      <c r="AD34">
        <v>572168</v>
      </c>
      <c r="AE34">
        <v>1139696</v>
      </c>
      <c r="AF34">
        <v>1691617</v>
      </c>
      <c r="AG34">
        <v>1396313</v>
      </c>
      <c r="AH34">
        <v>1522144</v>
      </c>
      <c r="AI34">
        <v>1991155</v>
      </c>
      <c r="AJ34">
        <v>654813</v>
      </c>
      <c r="AK34">
        <v>653015</v>
      </c>
      <c r="AL34">
        <v>363010</v>
      </c>
      <c r="AM34">
        <v>299221</v>
      </c>
      <c r="AN34">
        <v>545980</v>
      </c>
      <c r="AO34">
        <v>1718835</v>
      </c>
      <c r="AP34">
        <v>1747224</v>
      </c>
      <c r="AQ34">
        <v>580079</v>
      </c>
      <c r="AR34">
        <v>1501853</v>
      </c>
      <c r="AS34">
        <v>1818660</v>
      </c>
      <c r="AT34">
        <v>1870541</v>
      </c>
      <c r="AU34">
        <v>949319</v>
      </c>
      <c r="AV34">
        <f t="shared" si="0"/>
        <v>-0.1404347696689148</v>
      </c>
      <c r="AW34">
        <v>78819</v>
      </c>
      <c r="AX34">
        <v>161109</v>
      </c>
      <c r="AY34">
        <v>138813</v>
      </c>
      <c r="AZ34">
        <v>56565</v>
      </c>
      <c r="BA34">
        <v>3373</v>
      </c>
      <c r="BB34">
        <v>8194</v>
      </c>
      <c r="BC34">
        <v>14262501</v>
      </c>
      <c r="BD34">
        <v>1190018</v>
      </c>
      <c r="BE34">
        <v>26656166</v>
      </c>
      <c r="BF34">
        <v>299221</v>
      </c>
      <c r="BG34">
        <v>545980</v>
      </c>
      <c r="BH34">
        <v>1718835</v>
      </c>
      <c r="BI34">
        <v>1747224</v>
      </c>
      <c r="BJ34">
        <v>580079</v>
      </c>
      <c r="BK34">
        <v>1501853</v>
      </c>
      <c r="BL34">
        <v>1818660</v>
      </c>
      <c r="BM34">
        <v>1870541</v>
      </c>
      <c r="BN34">
        <v>949319</v>
      </c>
      <c r="BO34">
        <v>3600864</v>
      </c>
      <c r="BP34">
        <v>3226652</v>
      </c>
      <c r="BQ34">
        <v>-359282</v>
      </c>
      <c r="BR34">
        <v>-1912729</v>
      </c>
      <c r="BS34">
        <v>990405</v>
      </c>
      <c r="BT34">
        <v>1993496</v>
      </c>
      <c r="BU34">
        <v>14022323</v>
      </c>
      <c r="BV34">
        <v>3579623</v>
      </c>
      <c r="BW34">
        <v>28528534</v>
      </c>
      <c r="BX34">
        <v>326953</v>
      </c>
      <c r="BY34">
        <v>341610</v>
      </c>
      <c r="BZ34">
        <v>-61241</v>
      </c>
      <c r="CA34">
        <v>104750</v>
      </c>
      <c r="CB34">
        <v>-102301</v>
      </c>
      <c r="CC34">
        <v>100670</v>
      </c>
      <c r="CD34">
        <v>155339</v>
      </c>
      <c r="CE34">
        <v>-13156</v>
      </c>
      <c r="CF34">
        <v>46570</v>
      </c>
      <c r="CG34">
        <v>3273911</v>
      </c>
      <c r="CH34">
        <v>2885042</v>
      </c>
      <c r="CI34">
        <v>-298040</v>
      </c>
      <c r="CJ34">
        <v>-2017478</v>
      </c>
      <c r="CK34">
        <v>1092706</v>
      </c>
      <c r="CL34">
        <v>1892826</v>
      </c>
      <c r="CM34">
        <v>13866984</v>
      </c>
      <c r="CN34">
        <v>3592779</v>
      </c>
      <c r="CO34">
        <v>28481963</v>
      </c>
      <c r="CP34" t="s">
        <v>59</v>
      </c>
      <c r="CQ34" t="s">
        <v>59</v>
      </c>
      <c r="CR34" t="s">
        <v>59</v>
      </c>
      <c r="CS34" t="s">
        <v>59</v>
      </c>
      <c r="CT34" t="s">
        <v>59</v>
      </c>
      <c r="CU34" t="s">
        <v>59</v>
      </c>
      <c r="CV34" t="s">
        <v>59</v>
      </c>
      <c r="CW34" t="s">
        <v>59</v>
      </c>
      <c r="CX34" t="s">
        <v>59</v>
      </c>
      <c r="CY34" t="s">
        <v>59</v>
      </c>
      <c r="CZ34" t="s">
        <v>59</v>
      </c>
      <c r="DA34" t="s">
        <v>59</v>
      </c>
      <c r="DB34" t="s">
        <v>59</v>
      </c>
      <c r="DC34" t="s">
        <v>59</v>
      </c>
      <c r="DD34" t="s">
        <v>59</v>
      </c>
      <c r="DE34" t="s">
        <v>59</v>
      </c>
      <c r="DF34" t="s">
        <v>59</v>
      </c>
      <c r="DG34" t="s">
        <v>59</v>
      </c>
      <c r="DH34">
        <v>3273911</v>
      </c>
      <c r="DI34">
        <v>2885042</v>
      </c>
      <c r="DJ34">
        <v>-298040</v>
      </c>
      <c r="DK34">
        <v>-2017478</v>
      </c>
      <c r="DL34">
        <v>1092706</v>
      </c>
      <c r="DM34">
        <v>1892826</v>
      </c>
      <c r="DN34">
        <v>13866984</v>
      </c>
      <c r="DO34">
        <v>3592779</v>
      </c>
      <c r="DP34">
        <v>28481963</v>
      </c>
      <c r="DQ34">
        <f t="shared" si="1"/>
        <v>0</v>
      </c>
    </row>
    <row r="35" spans="2:121" x14ac:dyDescent="0.25">
      <c r="B35" t="s">
        <v>122</v>
      </c>
      <c r="C35">
        <v>257903335</v>
      </c>
      <c r="D35">
        <v>267595814</v>
      </c>
      <c r="E35">
        <v>254414860</v>
      </c>
      <c r="F35">
        <v>159081210</v>
      </c>
      <c r="G35">
        <v>153589278</v>
      </c>
      <c r="H35">
        <v>176477658</v>
      </c>
      <c r="I35">
        <v>179995961</v>
      </c>
      <c r="J35">
        <v>206881374</v>
      </c>
      <c r="K35">
        <v>227534490</v>
      </c>
      <c r="L35">
        <v>4510203</v>
      </c>
      <c r="M35">
        <v>3951642</v>
      </c>
      <c r="N35">
        <v>4066413</v>
      </c>
      <c r="O35">
        <v>964744</v>
      </c>
      <c r="P35">
        <v>2203399</v>
      </c>
      <c r="Q35">
        <v>2121089</v>
      </c>
      <c r="R35">
        <v>1105296</v>
      </c>
      <c r="S35">
        <v>2242497</v>
      </c>
      <c r="T35">
        <v>2607941</v>
      </c>
      <c r="U35">
        <v>5450194</v>
      </c>
      <c r="V35">
        <v>4973490</v>
      </c>
      <c r="W35">
        <v>4968700</v>
      </c>
      <c r="X35">
        <v>1550295</v>
      </c>
      <c r="Y35">
        <v>2782353</v>
      </c>
      <c r="Z35">
        <v>2694673</v>
      </c>
      <c r="AA35">
        <v>1695584</v>
      </c>
      <c r="AB35">
        <v>2732856</v>
      </c>
      <c r="AC35">
        <v>2967369</v>
      </c>
      <c r="AD35">
        <v>939991</v>
      </c>
      <c r="AE35">
        <v>1021848</v>
      </c>
      <c r="AF35">
        <v>902287</v>
      </c>
      <c r="AG35">
        <v>585551</v>
      </c>
      <c r="AH35">
        <v>578954</v>
      </c>
      <c r="AI35">
        <v>573584</v>
      </c>
      <c r="AJ35">
        <v>590288</v>
      </c>
      <c r="AK35">
        <v>490359</v>
      </c>
      <c r="AL35">
        <v>359428</v>
      </c>
      <c r="AM35">
        <v>1726722</v>
      </c>
      <c r="AN35">
        <v>1491749</v>
      </c>
      <c r="AO35">
        <v>1966522</v>
      </c>
      <c r="AP35">
        <v>1040164</v>
      </c>
      <c r="AQ35">
        <v>729595</v>
      </c>
      <c r="AR35">
        <v>584119</v>
      </c>
      <c r="AS35">
        <v>121881</v>
      </c>
      <c r="AT35">
        <v>913743</v>
      </c>
      <c r="AU35">
        <v>899166</v>
      </c>
      <c r="AV35">
        <f t="shared" si="0"/>
        <v>-0.43843566975976866</v>
      </c>
      <c r="AW35">
        <v>5838</v>
      </c>
      <c r="AX35">
        <v>0</v>
      </c>
      <c r="AY35">
        <v>0</v>
      </c>
      <c r="AZ35">
        <v>3142</v>
      </c>
      <c r="BA35">
        <v>0</v>
      </c>
      <c r="BB35">
        <v>0</v>
      </c>
      <c r="BC35">
        <v>-776694</v>
      </c>
      <c r="BD35">
        <v>0</v>
      </c>
      <c r="BE35">
        <v>0</v>
      </c>
      <c r="BF35">
        <v>1726722</v>
      </c>
      <c r="BG35">
        <v>1491749</v>
      </c>
      <c r="BH35">
        <v>1966522</v>
      </c>
      <c r="BI35">
        <v>1040164</v>
      </c>
      <c r="BJ35">
        <v>729595</v>
      </c>
      <c r="BK35">
        <v>584119</v>
      </c>
      <c r="BL35">
        <v>121881</v>
      </c>
      <c r="BM35">
        <v>913743</v>
      </c>
      <c r="BN35">
        <v>899166</v>
      </c>
      <c r="BO35">
        <v>2789320</v>
      </c>
      <c r="BP35">
        <v>2459893</v>
      </c>
      <c r="BQ35">
        <v>2099892</v>
      </c>
      <c r="BR35">
        <v>-72277</v>
      </c>
      <c r="BS35">
        <v>1473804</v>
      </c>
      <c r="BT35">
        <v>1538141</v>
      </c>
      <c r="BU35">
        <v>206720</v>
      </c>
      <c r="BV35">
        <v>1328754</v>
      </c>
      <c r="BW35">
        <v>1708775</v>
      </c>
      <c r="BX35">
        <v>818843</v>
      </c>
      <c r="BY35">
        <v>842838</v>
      </c>
      <c r="BZ35">
        <v>709037</v>
      </c>
      <c r="CA35">
        <v>57612</v>
      </c>
      <c r="CB35">
        <v>468784</v>
      </c>
      <c r="CC35">
        <v>486961</v>
      </c>
      <c r="CD35">
        <v>-1195</v>
      </c>
      <c r="CE35">
        <v>346839</v>
      </c>
      <c r="CF35">
        <v>343904</v>
      </c>
      <c r="CG35">
        <v>1970477</v>
      </c>
      <c r="CH35">
        <v>1617055</v>
      </c>
      <c r="CI35">
        <v>1390855</v>
      </c>
      <c r="CJ35">
        <v>-129890</v>
      </c>
      <c r="CK35">
        <v>1005020</v>
      </c>
      <c r="CL35">
        <v>1051180</v>
      </c>
      <c r="CM35">
        <v>207915</v>
      </c>
      <c r="CN35">
        <v>981915</v>
      </c>
      <c r="CO35">
        <v>1364870</v>
      </c>
      <c r="CP35" t="s">
        <v>59</v>
      </c>
      <c r="CQ35" t="s">
        <v>59</v>
      </c>
      <c r="CR35" t="s">
        <v>59</v>
      </c>
      <c r="CS35" t="s">
        <v>59</v>
      </c>
      <c r="CT35" t="s">
        <v>59</v>
      </c>
      <c r="CU35" t="s">
        <v>59</v>
      </c>
      <c r="CV35" t="s">
        <v>59</v>
      </c>
      <c r="CW35" t="s">
        <v>59</v>
      </c>
      <c r="CX35" t="s">
        <v>59</v>
      </c>
      <c r="CY35" t="s">
        <v>59</v>
      </c>
      <c r="CZ35" t="s">
        <v>59</v>
      </c>
      <c r="DA35" t="s">
        <v>59</v>
      </c>
      <c r="DB35" t="s">
        <v>59</v>
      </c>
      <c r="DC35" t="s">
        <v>59</v>
      </c>
      <c r="DD35" t="s">
        <v>59</v>
      </c>
      <c r="DE35" t="s">
        <v>59</v>
      </c>
      <c r="DF35" t="s">
        <v>59</v>
      </c>
      <c r="DG35" t="s">
        <v>59</v>
      </c>
      <c r="DH35">
        <v>1970477</v>
      </c>
      <c r="DI35">
        <v>1617055</v>
      </c>
      <c r="DJ35">
        <v>1390855</v>
      </c>
      <c r="DK35">
        <v>-129890</v>
      </c>
      <c r="DL35">
        <v>1005020</v>
      </c>
      <c r="DM35">
        <v>1051180</v>
      </c>
      <c r="DN35">
        <v>207915</v>
      </c>
      <c r="DO35">
        <v>981915</v>
      </c>
      <c r="DP35">
        <v>1364870</v>
      </c>
      <c r="DQ35">
        <f t="shared" si="1"/>
        <v>0</v>
      </c>
    </row>
    <row r="36" spans="2:121" x14ac:dyDescent="0.25">
      <c r="B36" t="s">
        <v>123</v>
      </c>
      <c r="C36">
        <v>68298969</v>
      </c>
      <c r="D36">
        <v>63152812</v>
      </c>
      <c r="E36">
        <v>69875534</v>
      </c>
      <c r="F36">
        <v>55160509</v>
      </c>
      <c r="G36">
        <v>38520210</v>
      </c>
      <c r="H36">
        <v>45236158</v>
      </c>
      <c r="I36">
        <v>44811228</v>
      </c>
      <c r="J36">
        <v>53312593</v>
      </c>
      <c r="K36">
        <v>51688406</v>
      </c>
      <c r="L36">
        <v>1016476</v>
      </c>
      <c r="M36">
        <v>688016</v>
      </c>
      <c r="N36">
        <v>1706238</v>
      </c>
      <c r="O36">
        <v>481943</v>
      </c>
      <c r="P36">
        <v>733959</v>
      </c>
      <c r="Q36">
        <v>383624</v>
      </c>
      <c r="R36">
        <v>918168</v>
      </c>
      <c r="S36">
        <v>1060617</v>
      </c>
      <c r="T36">
        <v>1041782</v>
      </c>
      <c r="U36">
        <v>2078422</v>
      </c>
      <c r="V36">
        <v>967061</v>
      </c>
      <c r="W36">
        <v>2452628</v>
      </c>
      <c r="X36">
        <v>1152637</v>
      </c>
      <c r="Y36">
        <v>1328169</v>
      </c>
      <c r="Z36">
        <v>1169529</v>
      </c>
      <c r="AA36">
        <v>1650393</v>
      </c>
      <c r="AB36">
        <v>1829470</v>
      </c>
      <c r="AC36">
        <v>1685271</v>
      </c>
      <c r="AD36">
        <v>1061946</v>
      </c>
      <c r="AE36">
        <v>279045</v>
      </c>
      <c r="AF36">
        <v>746390</v>
      </c>
      <c r="AG36">
        <v>670694</v>
      </c>
      <c r="AH36">
        <v>594210</v>
      </c>
      <c r="AI36">
        <v>785905</v>
      </c>
      <c r="AJ36">
        <v>732225</v>
      </c>
      <c r="AK36">
        <v>768853</v>
      </c>
      <c r="AL36">
        <v>643489</v>
      </c>
      <c r="AM36">
        <v>629247</v>
      </c>
      <c r="AN36">
        <v>683587</v>
      </c>
      <c r="AO36">
        <v>710574</v>
      </c>
      <c r="AP36">
        <v>619102</v>
      </c>
      <c r="AQ36">
        <v>334518</v>
      </c>
      <c r="AR36">
        <v>279847</v>
      </c>
      <c r="AS36">
        <v>307211</v>
      </c>
      <c r="AT36">
        <v>301781</v>
      </c>
      <c r="AU36">
        <v>276293</v>
      </c>
      <c r="AV36">
        <f t="shared" si="0"/>
        <v>-0.54797916982985029</v>
      </c>
      <c r="AW36">
        <v>4400</v>
      </c>
      <c r="AX36">
        <v>33958</v>
      </c>
      <c r="AY36">
        <v>65900</v>
      </c>
      <c r="AZ36">
        <v>65434</v>
      </c>
      <c r="BA36">
        <v>13205</v>
      </c>
      <c r="BB36">
        <v>5830</v>
      </c>
      <c r="BC36">
        <v>17324</v>
      </c>
      <c r="BD36">
        <v>21287</v>
      </c>
      <c r="BE36">
        <v>20333</v>
      </c>
      <c r="BF36">
        <v>629247</v>
      </c>
      <c r="BG36">
        <v>683587</v>
      </c>
      <c r="BH36">
        <v>710574</v>
      </c>
      <c r="BI36">
        <v>619102</v>
      </c>
      <c r="BJ36">
        <v>334518</v>
      </c>
      <c r="BK36">
        <v>279847</v>
      </c>
      <c r="BL36">
        <v>307211</v>
      </c>
      <c r="BM36">
        <v>301781</v>
      </c>
      <c r="BN36">
        <v>276293</v>
      </c>
      <c r="BO36">
        <v>391629</v>
      </c>
      <c r="BP36">
        <v>38387</v>
      </c>
      <c r="BQ36">
        <v>1061564</v>
      </c>
      <c r="BR36">
        <v>-70467</v>
      </c>
      <c r="BS36">
        <v>413746</v>
      </c>
      <c r="BT36">
        <v>110773</v>
      </c>
      <c r="BU36">
        <v>628281</v>
      </c>
      <c r="BV36">
        <v>781375</v>
      </c>
      <c r="BW36">
        <v>787018</v>
      </c>
      <c r="BX36">
        <v>121742</v>
      </c>
      <c r="BY36">
        <v>72345</v>
      </c>
      <c r="BZ36">
        <v>323770</v>
      </c>
      <c r="CA36">
        <v>-51592</v>
      </c>
      <c r="CB36">
        <v>128745</v>
      </c>
      <c r="CC36">
        <v>-51305</v>
      </c>
      <c r="CD36">
        <v>143211</v>
      </c>
      <c r="CE36">
        <v>187831</v>
      </c>
      <c r="CF36">
        <v>192568</v>
      </c>
      <c r="CG36">
        <v>269887</v>
      </c>
      <c r="CH36">
        <v>-33958</v>
      </c>
      <c r="CI36">
        <v>737794</v>
      </c>
      <c r="CJ36">
        <v>-18875</v>
      </c>
      <c r="CK36">
        <v>285001</v>
      </c>
      <c r="CL36">
        <v>162078</v>
      </c>
      <c r="CM36">
        <v>485070</v>
      </c>
      <c r="CN36">
        <v>593545</v>
      </c>
      <c r="CO36">
        <v>594450</v>
      </c>
      <c r="CP36" t="s">
        <v>59</v>
      </c>
      <c r="CQ36" t="s">
        <v>59</v>
      </c>
      <c r="CR36" t="s">
        <v>59</v>
      </c>
      <c r="CS36" t="s">
        <v>59</v>
      </c>
      <c r="CT36" t="s">
        <v>59</v>
      </c>
      <c r="CU36" t="s">
        <v>59</v>
      </c>
      <c r="CV36" t="s">
        <v>59</v>
      </c>
      <c r="CW36" t="s">
        <v>59</v>
      </c>
      <c r="CX36" t="s">
        <v>59</v>
      </c>
      <c r="CY36" t="s">
        <v>59</v>
      </c>
      <c r="CZ36" t="s">
        <v>59</v>
      </c>
      <c r="DA36" t="s">
        <v>59</v>
      </c>
      <c r="DB36" t="s">
        <v>59</v>
      </c>
      <c r="DC36" t="s">
        <v>59</v>
      </c>
      <c r="DD36" t="s">
        <v>59</v>
      </c>
      <c r="DE36" t="s">
        <v>59</v>
      </c>
      <c r="DF36" t="s">
        <v>59</v>
      </c>
      <c r="DG36" t="s">
        <v>59</v>
      </c>
      <c r="DH36">
        <v>269887</v>
      </c>
      <c r="DI36">
        <v>-33958</v>
      </c>
      <c r="DJ36">
        <v>737794</v>
      </c>
      <c r="DK36">
        <v>-18875</v>
      </c>
      <c r="DL36">
        <v>285001</v>
      </c>
      <c r="DM36">
        <v>162078</v>
      </c>
      <c r="DN36">
        <v>485070</v>
      </c>
      <c r="DO36">
        <v>593545</v>
      </c>
      <c r="DP36">
        <v>594450</v>
      </c>
      <c r="DQ36">
        <f t="shared" si="1"/>
        <v>0</v>
      </c>
    </row>
    <row r="37" spans="2:121" x14ac:dyDescent="0.25">
      <c r="B37" t="s">
        <v>44</v>
      </c>
      <c r="C37">
        <v>26655446</v>
      </c>
      <c r="D37">
        <v>27427288</v>
      </c>
      <c r="E37">
        <v>28821454</v>
      </c>
      <c r="F37">
        <v>24277828</v>
      </c>
      <c r="G37">
        <v>34595613</v>
      </c>
      <c r="H37">
        <v>54403829</v>
      </c>
      <c r="I37">
        <v>52111421</v>
      </c>
      <c r="J37">
        <v>45638095</v>
      </c>
      <c r="K37">
        <v>48566930</v>
      </c>
      <c r="L37">
        <v>3186334</v>
      </c>
      <c r="M37">
        <v>3120738</v>
      </c>
      <c r="N37">
        <v>3464889</v>
      </c>
      <c r="O37">
        <v>2546464</v>
      </c>
      <c r="P37">
        <v>5542223</v>
      </c>
      <c r="Q37">
        <v>17016707</v>
      </c>
      <c r="R37">
        <v>12050714</v>
      </c>
      <c r="S37">
        <v>10033229</v>
      </c>
      <c r="T37">
        <v>8540290</v>
      </c>
      <c r="U37">
        <v>4729145</v>
      </c>
      <c r="V37">
        <v>4457345</v>
      </c>
      <c r="W37">
        <v>4452913</v>
      </c>
      <c r="X37">
        <v>3533206</v>
      </c>
      <c r="Y37">
        <v>8291975</v>
      </c>
      <c r="Z37">
        <v>19699674</v>
      </c>
      <c r="AA37">
        <v>14918509</v>
      </c>
      <c r="AB37">
        <v>12673993</v>
      </c>
      <c r="AC37">
        <v>11141066</v>
      </c>
      <c r="AD37">
        <v>1542811</v>
      </c>
      <c r="AE37">
        <v>1336607</v>
      </c>
      <c r="AF37">
        <v>988024</v>
      </c>
      <c r="AG37">
        <v>986742</v>
      </c>
      <c r="AH37">
        <v>2749752</v>
      </c>
      <c r="AI37">
        <v>2682967</v>
      </c>
      <c r="AJ37">
        <v>2867795</v>
      </c>
      <c r="AK37">
        <v>2640764</v>
      </c>
      <c r="AL37">
        <v>2600776</v>
      </c>
      <c r="AM37">
        <v>36490</v>
      </c>
      <c r="AN37">
        <v>32818</v>
      </c>
      <c r="AO37">
        <v>72128</v>
      </c>
      <c r="AP37">
        <v>2726634</v>
      </c>
      <c r="AQ37">
        <v>874615</v>
      </c>
      <c r="AR37">
        <v>982116</v>
      </c>
      <c r="AS37">
        <v>2390</v>
      </c>
      <c r="AT37">
        <v>508299</v>
      </c>
      <c r="AU37">
        <v>0</v>
      </c>
      <c r="AV37">
        <f t="shared" si="0"/>
        <v>-0.6398064426688731</v>
      </c>
      <c r="AW37">
        <v>461238</v>
      </c>
      <c r="AX37">
        <v>420673</v>
      </c>
      <c r="AY37">
        <v>638269</v>
      </c>
      <c r="AZ37">
        <v>127795</v>
      </c>
      <c r="BA37">
        <v>1558118</v>
      </c>
      <c r="BB37">
        <v>-8194</v>
      </c>
      <c r="BC37">
        <v>526957</v>
      </c>
      <c r="BD37">
        <v>452087</v>
      </c>
      <c r="BE37">
        <v>992307</v>
      </c>
      <c r="BF37">
        <v>36490</v>
      </c>
      <c r="BG37">
        <v>32818</v>
      </c>
      <c r="BH37">
        <v>72128</v>
      </c>
      <c r="BI37">
        <v>2726634</v>
      </c>
      <c r="BJ37">
        <v>874615</v>
      </c>
      <c r="BK37">
        <v>982116</v>
      </c>
      <c r="BL37">
        <v>2390</v>
      </c>
      <c r="BM37">
        <v>508299</v>
      </c>
      <c r="BN37">
        <v>0</v>
      </c>
      <c r="BO37">
        <v>3611082</v>
      </c>
      <c r="BP37">
        <v>3508592</v>
      </c>
      <c r="BQ37">
        <v>4031030</v>
      </c>
      <c r="BR37">
        <v>-52375</v>
      </c>
      <c r="BS37">
        <v>6225726</v>
      </c>
      <c r="BT37">
        <v>16034591</v>
      </c>
      <c r="BU37">
        <v>12575281</v>
      </c>
      <c r="BV37">
        <v>9977017</v>
      </c>
      <c r="BW37">
        <v>9532597</v>
      </c>
      <c r="BX37">
        <v>1053840</v>
      </c>
      <c r="BY37">
        <v>1065108</v>
      </c>
      <c r="BZ37">
        <v>1329614</v>
      </c>
      <c r="CA37">
        <v>-23045</v>
      </c>
      <c r="CB37">
        <v>1824549</v>
      </c>
      <c r="CC37">
        <v>4450541</v>
      </c>
      <c r="CD37">
        <v>3225075</v>
      </c>
      <c r="CE37">
        <v>2311864</v>
      </c>
      <c r="CF37">
        <v>1998944</v>
      </c>
      <c r="CG37">
        <v>2557241</v>
      </c>
      <c r="CH37">
        <v>2443484</v>
      </c>
      <c r="CI37">
        <v>2701416</v>
      </c>
      <c r="CJ37">
        <v>-29330</v>
      </c>
      <c r="CK37">
        <v>4401177</v>
      </c>
      <c r="CL37">
        <v>11584050</v>
      </c>
      <c r="CM37">
        <v>9350207</v>
      </c>
      <c r="CN37">
        <v>7665152</v>
      </c>
      <c r="CO37">
        <v>7533654</v>
      </c>
      <c r="CP37" t="s">
        <v>59</v>
      </c>
      <c r="CQ37" t="s">
        <v>59</v>
      </c>
      <c r="CR37" t="s">
        <v>59</v>
      </c>
      <c r="CS37" t="s">
        <v>59</v>
      </c>
      <c r="CT37" t="s">
        <v>59</v>
      </c>
      <c r="CU37" t="s">
        <v>59</v>
      </c>
      <c r="CV37" t="s">
        <v>59</v>
      </c>
      <c r="CW37" t="s">
        <v>59</v>
      </c>
      <c r="CX37" t="s">
        <v>59</v>
      </c>
      <c r="CY37" t="s">
        <v>59</v>
      </c>
      <c r="CZ37" t="s">
        <v>59</v>
      </c>
      <c r="DA37" t="s">
        <v>59</v>
      </c>
      <c r="DB37" t="s">
        <v>59</v>
      </c>
      <c r="DC37" t="s">
        <v>59</v>
      </c>
      <c r="DD37" t="s">
        <v>59</v>
      </c>
      <c r="DE37" t="s">
        <v>59</v>
      </c>
      <c r="DF37" t="s">
        <v>59</v>
      </c>
      <c r="DG37" t="s">
        <v>59</v>
      </c>
      <c r="DH37">
        <v>2557241</v>
      </c>
      <c r="DI37">
        <v>2443484</v>
      </c>
      <c r="DJ37">
        <v>2701416</v>
      </c>
      <c r="DK37">
        <v>-29330</v>
      </c>
      <c r="DL37">
        <v>4401177</v>
      </c>
      <c r="DM37">
        <v>11584050</v>
      </c>
      <c r="DN37">
        <v>9350207</v>
      </c>
      <c r="DO37">
        <v>7665152</v>
      </c>
      <c r="DP37">
        <v>7533654</v>
      </c>
      <c r="DQ37">
        <f t="shared" si="1"/>
        <v>0</v>
      </c>
    </row>
    <row r="38" spans="2:121" x14ac:dyDescent="0.25">
      <c r="B38" t="s">
        <v>124</v>
      </c>
      <c r="C38">
        <v>107756381</v>
      </c>
      <c r="D38">
        <v>111782802</v>
      </c>
      <c r="E38">
        <v>81480395</v>
      </c>
      <c r="F38">
        <v>71392935</v>
      </c>
      <c r="G38">
        <v>73115375</v>
      </c>
      <c r="H38">
        <v>80408241</v>
      </c>
      <c r="I38">
        <v>89096418</v>
      </c>
      <c r="J38">
        <v>110027049</v>
      </c>
      <c r="K38">
        <v>132087911</v>
      </c>
      <c r="L38">
        <v>1498867</v>
      </c>
      <c r="M38">
        <v>732192</v>
      </c>
      <c r="N38">
        <v>1575758</v>
      </c>
      <c r="O38">
        <v>1234870</v>
      </c>
      <c r="P38">
        <v>755451</v>
      </c>
      <c r="Q38">
        <v>1835468</v>
      </c>
      <c r="R38">
        <v>1420753</v>
      </c>
      <c r="S38">
        <v>1225898</v>
      </c>
      <c r="T38">
        <v>1458011</v>
      </c>
      <c r="U38">
        <v>1734096</v>
      </c>
      <c r="V38">
        <v>973316</v>
      </c>
      <c r="W38">
        <v>1748048</v>
      </c>
      <c r="X38">
        <v>1385727</v>
      </c>
      <c r="Y38">
        <v>914336</v>
      </c>
      <c r="Z38">
        <v>1988814</v>
      </c>
      <c r="AA38">
        <v>1572507</v>
      </c>
      <c r="AB38">
        <v>1390946</v>
      </c>
      <c r="AC38">
        <v>1645487</v>
      </c>
      <c r="AD38">
        <v>235229</v>
      </c>
      <c r="AE38">
        <v>241124</v>
      </c>
      <c r="AF38">
        <v>172290</v>
      </c>
      <c r="AG38">
        <v>150857</v>
      </c>
      <c r="AH38">
        <v>158885</v>
      </c>
      <c r="AI38">
        <v>153346</v>
      </c>
      <c r="AJ38">
        <v>151754</v>
      </c>
      <c r="AK38">
        <v>165048</v>
      </c>
      <c r="AL38">
        <v>187476</v>
      </c>
      <c r="AM38">
        <v>711424</v>
      </c>
      <c r="AN38">
        <v>495479</v>
      </c>
      <c r="AO38">
        <v>433868</v>
      </c>
      <c r="AP38">
        <v>471966</v>
      </c>
      <c r="AQ38">
        <v>322266</v>
      </c>
      <c r="AR38">
        <v>348833</v>
      </c>
      <c r="AS38">
        <v>279610</v>
      </c>
      <c r="AT38">
        <v>277472</v>
      </c>
      <c r="AU38">
        <v>523021</v>
      </c>
      <c r="AV38">
        <f t="shared" si="0"/>
        <v>-0.26089379319696759</v>
      </c>
      <c r="AW38">
        <v>4303</v>
      </c>
      <c r="AX38">
        <v>0</v>
      </c>
      <c r="AY38">
        <v>0</v>
      </c>
      <c r="AZ38">
        <v>0</v>
      </c>
      <c r="BA38">
        <v>1499</v>
      </c>
      <c r="BB38">
        <v>124081</v>
      </c>
      <c r="BC38">
        <v>0</v>
      </c>
      <c r="BD38">
        <v>0</v>
      </c>
      <c r="BE38">
        <v>0</v>
      </c>
      <c r="BF38">
        <v>711424</v>
      </c>
      <c r="BG38">
        <v>495479</v>
      </c>
      <c r="BH38">
        <v>433868</v>
      </c>
      <c r="BI38">
        <v>471966</v>
      </c>
      <c r="BJ38">
        <v>322266</v>
      </c>
      <c r="BK38">
        <v>348833</v>
      </c>
      <c r="BL38">
        <v>279610</v>
      </c>
      <c r="BM38">
        <v>277472</v>
      </c>
      <c r="BN38">
        <v>523021</v>
      </c>
      <c r="BO38">
        <v>793181</v>
      </c>
      <c r="BP38">
        <v>238183</v>
      </c>
      <c r="BQ38">
        <v>1143148</v>
      </c>
      <c r="BR38">
        <v>762904</v>
      </c>
      <c r="BS38">
        <v>434684</v>
      </c>
      <c r="BT38">
        <v>1609546</v>
      </c>
      <c r="BU38">
        <v>1141143</v>
      </c>
      <c r="BV38">
        <v>949623</v>
      </c>
      <c r="BW38">
        <v>934990</v>
      </c>
      <c r="BX38">
        <v>143432</v>
      </c>
      <c r="BY38">
        <v>57340</v>
      </c>
      <c r="BZ38">
        <v>407459</v>
      </c>
      <c r="CA38">
        <v>210122</v>
      </c>
      <c r="CB38">
        <v>116915</v>
      </c>
      <c r="CC38">
        <v>455355</v>
      </c>
      <c r="CD38">
        <v>-3585</v>
      </c>
      <c r="CE38">
        <v>342055</v>
      </c>
      <c r="CF38">
        <v>235240</v>
      </c>
      <c r="CG38">
        <v>649748</v>
      </c>
      <c r="CH38">
        <v>180843</v>
      </c>
      <c r="CI38">
        <v>735689</v>
      </c>
      <c r="CJ38">
        <v>552782</v>
      </c>
      <c r="CK38">
        <v>317769</v>
      </c>
      <c r="CL38">
        <v>1154191</v>
      </c>
      <c r="CM38">
        <v>1144728</v>
      </c>
      <c r="CN38">
        <v>607567</v>
      </c>
      <c r="CO38">
        <v>699750</v>
      </c>
      <c r="CP38" t="s">
        <v>59</v>
      </c>
      <c r="CQ38" t="s">
        <v>59</v>
      </c>
      <c r="CR38" t="s">
        <v>59</v>
      </c>
      <c r="CS38" t="s">
        <v>59</v>
      </c>
      <c r="CT38" t="s">
        <v>59</v>
      </c>
      <c r="CU38" t="s">
        <v>59</v>
      </c>
      <c r="CV38" t="s">
        <v>59</v>
      </c>
      <c r="CW38" t="s">
        <v>59</v>
      </c>
      <c r="CX38" t="s">
        <v>59</v>
      </c>
      <c r="CY38" t="s">
        <v>59</v>
      </c>
      <c r="CZ38" t="s">
        <v>59</v>
      </c>
      <c r="DA38" t="s">
        <v>59</v>
      </c>
      <c r="DB38" t="s">
        <v>59</v>
      </c>
      <c r="DC38" t="s">
        <v>59</v>
      </c>
      <c r="DD38" t="s">
        <v>59</v>
      </c>
      <c r="DE38" t="s">
        <v>59</v>
      </c>
      <c r="DF38" t="s">
        <v>59</v>
      </c>
      <c r="DG38" t="s">
        <v>59</v>
      </c>
      <c r="DH38">
        <v>649748</v>
      </c>
      <c r="DI38">
        <v>180843</v>
      </c>
      <c r="DJ38">
        <v>735689</v>
      </c>
      <c r="DK38">
        <v>552782</v>
      </c>
      <c r="DL38">
        <v>317769</v>
      </c>
      <c r="DM38">
        <v>1154191</v>
      </c>
      <c r="DN38">
        <v>1144728</v>
      </c>
      <c r="DO38">
        <v>607567</v>
      </c>
      <c r="DP38">
        <v>699750</v>
      </c>
      <c r="DQ38">
        <f t="shared" si="1"/>
        <v>0</v>
      </c>
    </row>
    <row r="39" spans="2:121" x14ac:dyDescent="0.25">
      <c r="B39" t="s">
        <v>18</v>
      </c>
      <c r="C39">
        <v>96711014</v>
      </c>
      <c r="D39">
        <v>106525761</v>
      </c>
      <c r="E39">
        <v>96575959</v>
      </c>
      <c r="F39">
        <v>83366063</v>
      </c>
      <c r="G39">
        <v>81358261</v>
      </c>
      <c r="H39">
        <v>109668033</v>
      </c>
      <c r="I39">
        <v>128970718</v>
      </c>
      <c r="J39">
        <v>122003775</v>
      </c>
      <c r="K39">
        <v>119174782</v>
      </c>
      <c r="L39">
        <v>6483599</v>
      </c>
      <c r="M39">
        <v>5060011</v>
      </c>
      <c r="N39">
        <v>4492380</v>
      </c>
      <c r="O39">
        <v>5341185</v>
      </c>
      <c r="P39">
        <v>4185334</v>
      </c>
      <c r="Q39">
        <v>7587693</v>
      </c>
      <c r="R39">
        <v>8996512</v>
      </c>
      <c r="S39">
        <v>7949800</v>
      </c>
      <c r="T39">
        <v>6338347</v>
      </c>
      <c r="U39">
        <v>9734156</v>
      </c>
      <c r="V39">
        <v>8713303</v>
      </c>
      <c r="W39">
        <v>6800492</v>
      </c>
      <c r="X39">
        <v>6712358</v>
      </c>
      <c r="Y39">
        <v>5582694</v>
      </c>
      <c r="Z39">
        <v>8816801</v>
      </c>
      <c r="AA39">
        <v>10267901</v>
      </c>
      <c r="AB39">
        <v>9779677</v>
      </c>
      <c r="AC39">
        <v>8242956</v>
      </c>
      <c r="AD39">
        <v>3250557</v>
      </c>
      <c r="AE39">
        <v>3653292</v>
      </c>
      <c r="AF39">
        <v>2308112</v>
      </c>
      <c r="AG39">
        <v>1371173</v>
      </c>
      <c r="AH39">
        <v>1397360</v>
      </c>
      <c r="AI39">
        <v>1229108</v>
      </c>
      <c r="AJ39">
        <v>1271389</v>
      </c>
      <c r="AK39">
        <v>1829877</v>
      </c>
      <c r="AL39">
        <v>1904609</v>
      </c>
      <c r="AM39">
        <v>6890831</v>
      </c>
      <c r="AN39">
        <v>2749292</v>
      </c>
      <c r="AO39">
        <v>2317638</v>
      </c>
      <c r="AP39">
        <v>11241733</v>
      </c>
      <c r="AQ39">
        <v>630667</v>
      </c>
      <c r="AR39">
        <v>2046172</v>
      </c>
      <c r="AS39">
        <v>663178</v>
      </c>
      <c r="AT39">
        <v>679327</v>
      </c>
      <c r="AU39">
        <v>620938</v>
      </c>
      <c r="AV39">
        <f t="shared" si="0"/>
        <v>-0.81798429121203997</v>
      </c>
      <c r="AW39">
        <v>198507</v>
      </c>
      <c r="AX39">
        <v>11380549</v>
      </c>
      <c r="AY39">
        <v>1277899</v>
      </c>
      <c r="AZ39">
        <v>438901</v>
      </c>
      <c r="BA39">
        <v>3917778</v>
      </c>
      <c r="BB39">
        <v>103011</v>
      </c>
      <c r="BC39">
        <v>-162508</v>
      </c>
      <c r="BD39">
        <v>1724629</v>
      </c>
      <c r="BE39">
        <v>739155</v>
      </c>
      <c r="BF39">
        <v>6890831</v>
      </c>
      <c r="BG39">
        <v>2749292</v>
      </c>
      <c r="BH39">
        <v>2317638</v>
      </c>
      <c r="BI39">
        <v>11241733</v>
      </c>
      <c r="BJ39">
        <v>630667</v>
      </c>
      <c r="BK39">
        <v>2046172</v>
      </c>
      <c r="BL39">
        <v>663178</v>
      </c>
      <c r="BM39">
        <v>679327</v>
      </c>
      <c r="BN39">
        <v>620938</v>
      </c>
      <c r="BO39">
        <v>-208725</v>
      </c>
      <c r="BP39">
        <v>13691268</v>
      </c>
      <c r="BQ39">
        <v>3452641</v>
      </c>
      <c r="BR39">
        <v>-5461647</v>
      </c>
      <c r="BS39">
        <v>7472446</v>
      </c>
      <c r="BT39">
        <v>5644532</v>
      </c>
      <c r="BU39">
        <v>8170826</v>
      </c>
      <c r="BV39">
        <v>8995102</v>
      </c>
      <c r="BW39">
        <v>6456564</v>
      </c>
      <c r="BX39">
        <v>702074</v>
      </c>
      <c r="BY39">
        <v>3929266</v>
      </c>
      <c r="BZ39">
        <v>-74850</v>
      </c>
      <c r="CA39">
        <v>-1261186</v>
      </c>
      <c r="CB39">
        <v>2282092</v>
      </c>
      <c r="CC39">
        <v>1024257</v>
      </c>
      <c r="CD39">
        <v>2687363</v>
      </c>
      <c r="CE39">
        <v>2729268</v>
      </c>
      <c r="CF39">
        <v>1659816</v>
      </c>
      <c r="CG39">
        <v>-910798</v>
      </c>
      <c r="CH39">
        <v>9762002</v>
      </c>
      <c r="CI39">
        <v>3527491</v>
      </c>
      <c r="CJ39">
        <v>-4200461</v>
      </c>
      <c r="CK39">
        <v>5190354</v>
      </c>
      <c r="CL39">
        <v>4620275</v>
      </c>
      <c r="CM39">
        <v>5483463</v>
      </c>
      <c r="CN39">
        <v>6265834</v>
      </c>
      <c r="CO39">
        <v>4796749</v>
      </c>
      <c r="CP39" t="s">
        <v>59</v>
      </c>
      <c r="CQ39" t="s">
        <v>59</v>
      </c>
      <c r="CR39" t="s">
        <v>59</v>
      </c>
      <c r="CS39" t="s">
        <v>59</v>
      </c>
      <c r="CT39" t="s">
        <v>59</v>
      </c>
      <c r="CU39" t="s">
        <v>59</v>
      </c>
      <c r="CV39" t="s">
        <v>59</v>
      </c>
      <c r="CW39" t="s">
        <v>59</v>
      </c>
      <c r="CX39" t="s">
        <v>59</v>
      </c>
      <c r="CY39" t="s">
        <v>59</v>
      </c>
      <c r="CZ39" t="s">
        <v>59</v>
      </c>
      <c r="DA39" t="s">
        <v>59</v>
      </c>
      <c r="DB39" t="s">
        <v>59</v>
      </c>
      <c r="DC39" t="s">
        <v>59</v>
      </c>
      <c r="DD39" t="s">
        <v>59</v>
      </c>
      <c r="DE39" t="s">
        <v>59</v>
      </c>
      <c r="DF39" t="s">
        <v>59</v>
      </c>
      <c r="DG39" t="s">
        <v>59</v>
      </c>
      <c r="DH39">
        <v>-910798</v>
      </c>
      <c r="DI39">
        <v>9762002</v>
      </c>
      <c r="DJ39">
        <v>3527491</v>
      </c>
      <c r="DK39">
        <v>-4200461</v>
      </c>
      <c r="DL39">
        <v>5190354</v>
      </c>
      <c r="DM39">
        <v>4620275</v>
      </c>
      <c r="DN39">
        <v>5483463</v>
      </c>
      <c r="DO39">
        <v>6265834</v>
      </c>
      <c r="DP39">
        <v>4796749</v>
      </c>
      <c r="DQ39">
        <f t="shared" si="1"/>
        <v>0</v>
      </c>
    </row>
    <row r="40" spans="2:121" x14ac:dyDescent="0.25">
      <c r="B40" t="s">
        <v>125</v>
      </c>
      <c r="C40">
        <v>324342018</v>
      </c>
      <c r="D40">
        <v>346617990</v>
      </c>
      <c r="E40">
        <v>321081124</v>
      </c>
      <c r="F40">
        <v>247235818</v>
      </c>
      <c r="G40">
        <v>248865137</v>
      </c>
      <c r="H40">
        <v>242517220</v>
      </c>
      <c r="I40">
        <v>277908862</v>
      </c>
      <c r="J40">
        <v>310563707</v>
      </c>
      <c r="K40">
        <v>347892760</v>
      </c>
      <c r="L40">
        <v>35744763</v>
      </c>
      <c r="M40">
        <v>55193760</v>
      </c>
      <c r="N40">
        <v>50858123</v>
      </c>
      <c r="O40">
        <v>20572544</v>
      </c>
      <c r="P40">
        <v>19280596</v>
      </c>
      <c r="Q40">
        <v>11381180</v>
      </c>
      <c r="R40">
        <v>22735753</v>
      </c>
      <c r="S40">
        <v>22348201</v>
      </c>
      <c r="T40">
        <v>33806243</v>
      </c>
      <c r="U40">
        <v>46436206</v>
      </c>
      <c r="V40">
        <v>67398432</v>
      </c>
      <c r="W40">
        <v>61333832</v>
      </c>
      <c r="X40">
        <v>25449526</v>
      </c>
      <c r="Y40">
        <v>23991158</v>
      </c>
      <c r="Z40">
        <v>15472424</v>
      </c>
      <c r="AA40">
        <v>27002902</v>
      </c>
      <c r="AB40">
        <v>26514575</v>
      </c>
      <c r="AC40">
        <v>37898190</v>
      </c>
      <c r="AD40">
        <v>10691443</v>
      </c>
      <c r="AE40">
        <v>12204672</v>
      </c>
      <c r="AF40">
        <v>10475709</v>
      </c>
      <c r="AG40">
        <v>4876982</v>
      </c>
      <c r="AH40">
        <v>4710562</v>
      </c>
      <c r="AI40">
        <v>4091244</v>
      </c>
      <c r="AJ40">
        <v>4267149</v>
      </c>
      <c r="AK40">
        <v>4166374</v>
      </c>
      <c r="AL40">
        <v>4091947</v>
      </c>
      <c r="AM40">
        <v>26030093</v>
      </c>
      <c r="AN40">
        <v>26901445</v>
      </c>
      <c r="AO40">
        <v>24087844</v>
      </c>
      <c r="AP40">
        <v>19733134</v>
      </c>
      <c r="AQ40">
        <v>25090402</v>
      </c>
      <c r="AR40">
        <v>21310262</v>
      </c>
      <c r="AS40">
        <v>15150776</v>
      </c>
      <c r="AT40">
        <v>14686231</v>
      </c>
      <c r="AU40">
        <v>10686138</v>
      </c>
      <c r="AV40">
        <f t="shared" si="0"/>
        <v>7.9922834355657849E-2</v>
      </c>
      <c r="AW40">
        <v>177856</v>
      </c>
      <c r="AX40">
        <v>-39016431</v>
      </c>
      <c r="AY40">
        <v>-4487075</v>
      </c>
      <c r="AZ40">
        <v>-18789202</v>
      </c>
      <c r="BA40">
        <v>-3809137</v>
      </c>
      <c r="BB40">
        <v>641098</v>
      </c>
      <c r="BC40">
        <v>975691</v>
      </c>
      <c r="BD40">
        <v>1818655</v>
      </c>
      <c r="BE40">
        <v>2587945</v>
      </c>
      <c r="BF40">
        <v>26030093</v>
      </c>
      <c r="BG40">
        <v>26901445</v>
      </c>
      <c r="BH40">
        <v>24087844</v>
      </c>
      <c r="BI40">
        <v>19733134</v>
      </c>
      <c r="BJ40">
        <v>25090402</v>
      </c>
      <c r="BK40">
        <v>21310262</v>
      </c>
      <c r="BL40">
        <v>15150776</v>
      </c>
      <c r="BM40">
        <v>14686231</v>
      </c>
      <c r="BN40">
        <v>10686138</v>
      </c>
      <c r="BO40">
        <v>9892525</v>
      </c>
      <c r="BP40">
        <v>-10724115</v>
      </c>
      <c r="BQ40">
        <v>22283205</v>
      </c>
      <c r="BR40">
        <v>-17949793</v>
      </c>
      <c r="BS40">
        <v>-9618943</v>
      </c>
      <c r="BT40">
        <v>-9287985</v>
      </c>
      <c r="BU40">
        <v>8560668</v>
      </c>
      <c r="BV40">
        <v>9480626</v>
      </c>
      <c r="BW40">
        <v>25708050</v>
      </c>
      <c r="BX40">
        <v>2008052</v>
      </c>
      <c r="BY40">
        <v>-2411235</v>
      </c>
      <c r="BZ40">
        <v>6531913</v>
      </c>
      <c r="CA40">
        <v>-4795088</v>
      </c>
      <c r="CB40">
        <v>-173092</v>
      </c>
      <c r="CC40">
        <v>-692068</v>
      </c>
      <c r="CD40">
        <v>-2728099</v>
      </c>
      <c r="CE40">
        <v>2601622</v>
      </c>
      <c r="CF40">
        <v>7271354</v>
      </c>
      <c r="CG40">
        <v>7884473</v>
      </c>
      <c r="CH40">
        <v>-8312880</v>
      </c>
      <c r="CI40">
        <v>15751292</v>
      </c>
      <c r="CJ40">
        <v>-13154704</v>
      </c>
      <c r="CK40">
        <v>-9445851</v>
      </c>
      <c r="CL40">
        <v>-8595917</v>
      </c>
      <c r="CM40">
        <v>11288766</v>
      </c>
      <c r="CN40">
        <v>6879004</v>
      </c>
      <c r="CO40">
        <v>18436696</v>
      </c>
      <c r="CP40" t="s">
        <v>59</v>
      </c>
      <c r="CQ40" t="s">
        <v>59</v>
      </c>
      <c r="CR40" t="s">
        <v>59</v>
      </c>
      <c r="CS40" t="s">
        <v>59</v>
      </c>
      <c r="CT40" t="s">
        <v>59</v>
      </c>
      <c r="CU40" t="s">
        <v>59</v>
      </c>
      <c r="CV40" t="s">
        <v>59</v>
      </c>
      <c r="CW40" t="s">
        <v>59</v>
      </c>
      <c r="CX40" t="s">
        <v>59</v>
      </c>
      <c r="CY40" t="s">
        <v>59</v>
      </c>
      <c r="CZ40" t="s">
        <v>59</v>
      </c>
      <c r="DA40" t="s">
        <v>59</v>
      </c>
      <c r="DB40" t="s">
        <v>59</v>
      </c>
      <c r="DC40" t="s">
        <v>59</v>
      </c>
      <c r="DD40" t="s">
        <v>59</v>
      </c>
      <c r="DE40" t="s">
        <v>59</v>
      </c>
      <c r="DF40" t="s">
        <v>59</v>
      </c>
      <c r="DG40" t="s">
        <v>59</v>
      </c>
      <c r="DH40">
        <v>7884473</v>
      </c>
      <c r="DI40">
        <v>-8312880</v>
      </c>
      <c r="DJ40">
        <v>15751292</v>
      </c>
      <c r="DK40">
        <v>-13154704</v>
      </c>
      <c r="DL40">
        <v>-9445851</v>
      </c>
      <c r="DM40">
        <v>-8595917</v>
      </c>
      <c r="DN40">
        <v>11288766</v>
      </c>
      <c r="DO40">
        <v>6879004</v>
      </c>
      <c r="DP40">
        <v>18436696</v>
      </c>
      <c r="DQ40">
        <f t="shared" si="1"/>
        <v>1</v>
      </c>
    </row>
    <row r="41" spans="2:121" x14ac:dyDescent="0.25">
      <c r="B41" t="s">
        <v>126</v>
      </c>
      <c r="C41">
        <v>127926290</v>
      </c>
      <c r="D41">
        <v>103396072</v>
      </c>
      <c r="E41">
        <v>153233565</v>
      </c>
      <c r="F41">
        <v>113113918</v>
      </c>
      <c r="G41">
        <v>107279676</v>
      </c>
      <c r="H41">
        <v>133378110</v>
      </c>
      <c r="I41">
        <v>137877611</v>
      </c>
      <c r="J41">
        <v>162472765</v>
      </c>
      <c r="K41">
        <v>172777283</v>
      </c>
      <c r="L41">
        <v>2611247</v>
      </c>
      <c r="M41">
        <v>2342045</v>
      </c>
      <c r="N41">
        <v>3557431</v>
      </c>
      <c r="O41">
        <v>723820</v>
      </c>
      <c r="P41">
        <v>1193883</v>
      </c>
      <c r="Q41">
        <v>2324770</v>
      </c>
      <c r="R41">
        <v>1424338</v>
      </c>
      <c r="S41">
        <v>25116</v>
      </c>
      <c r="T41">
        <v>2170896</v>
      </c>
      <c r="U41">
        <v>3942414</v>
      </c>
      <c r="V41">
        <v>3417596</v>
      </c>
      <c r="W41">
        <v>4491019</v>
      </c>
      <c r="X41">
        <v>1127106</v>
      </c>
      <c r="Y41">
        <v>1427713</v>
      </c>
      <c r="Z41">
        <v>2583468</v>
      </c>
      <c r="AA41">
        <v>1726651</v>
      </c>
      <c r="AB41">
        <v>477203</v>
      </c>
      <c r="AC41">
        <v>2875422</v>
      </c>
      <c r="AD41">
        <v>1331167</v>
      </c>
      <c r="AE41">
        <v>1075551</v>
      </c>
      <c r="AF41">
        <v>933588</v>
      </c>
      <c r="AG41">
        <v>403286</v>
      </c>
      <c r="AH41">
        <v>233830</v>
      </c>
      <c r="AI41">
        <v>258698</v>
      </c>
      <c r="AJ41">
        <v>302313</v>
      </c>
      <c r="AK41">
        <v>452087</v>
      </c>
      <c r="AL41">
        <v>704526</v>
      </c>
      <c r="AM41">
        <v>1265484</v>
      </c>
      <c r="AN41">
        <v>1035273</v>
      </c>
      <c r="AO41">
        <v>1147251</v>
      </c>
      <c r="AP41">
        <v>1019214</v>
      </c>
      <c r="AQ41">
        <v>448549</v>
      </c>
      <c r="AR41">
        <v>532613</v>
      </c>
      <c r="AS41">
        <v>652423</v>
      </c>
      <c r="AT41">
        <v>869491</v>
      </c>
      <c r="AU41">
        <v>871702</v>
      </c>
      <c r="AV41">
        <f t="shared" si="0"/>
        <v>-0.47742770409354662</v>
      </c>
      <c r="AW41">
        <v>49627</v>
      </c>
      <c r="AX41">
        <v>135749</v>
      </c>
      <c r="AY41">
        <v>0</v>
      </c>
      <c r="AZ41">
        <v>116272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1265484</v>
      </c>
      <c r="BG41">
        <v>1035273</v>
      </c>
      <c r="BH41">
        <v>1147251</v>
      </c>
      <c r="BI41">
        <v>1019214</v>
      </c>
      <c r="BJ41">
        <v>448549</v>
      </c>
      <c r="BK41">
        <v>532613</v>
      </c>
      <c r="BL41">
        <v>652423</v>
      </c>
      <c r="BM41">
        <v>869491</v>
      </c>
      <c r="BN41">
        <v>871702</v>
      </c>
      <c r="BO41">
        <v>1395390</v>
      </c>
      <c r="BP41">
        <v>1444013</v>
      </c>
      <c r="BQ41">
        <v>2410180</v>
      </c>
      <c r="BR41">
        <v>-179122</v>
      </c>
      <c r="BS41">
        <v>745333</v>
      </c>
      <c r="BT41">
        <v>1793327</v>
      </c>
      <c r="BU41">
        <v>770720</v>
      </c>
      <c r="BV41">
        <v>-843179</v>
      </c>
      <c r="BW41">
        <v>1299194</v>
      </c>
      <c r="BX41">
        <v>499188</v>
      </c>
      <c r="BY41">
        <v>361003</v>
      </c>
      <c r="BZ41">
        <v>785248</v>
      </c>
      <c r="CA41">
        <v>116272</v>
      </c>
      <c r="CB41">
        <v>107922</v>
      </c>
      <c r="CC41">
        <v>700006</v>
      </c>
      <c r="CD41">
        <v>319042</v>
      </c>
      <c r="CE41">
        <v>-166244</v>
      </c>
      <c r="CF41">
        <v>290169</v>
      </c>
      <c r="CG41">
        <v>896202</v>
      </c>
      <c r="CH41">
        <v>1083009</v>
      </c>
      <c r="CI41">
        <v>1624932</v>
      </c>
      <c r="CJ41">
        <v>-295394</v>
      </c>
      <c r="CK41">
        <v>637412</v>
      </c>
      <c r="CL41">
        <v>1093321</v>
      </c>
      <c r="CM41">
        <v>451678</v>
      </c>
      <c r="CN41">
        <v>-676935</v>
      </c>
      <c r="CO41">
        <v>1009025</v>
      </c>
      <c r="CP41" t="s">
        <v>59</v>
      </c>
      <c r="CQ41" t="s">
        <v>59</v>
      </c>
      <c r="CR41" t="s">
        <v>59</v>
      </c>
      <c r="CS41" t="s">
        <v>59</v>
      </c>
      <c r="CT41" t="s">
        <v>59</v>
      </c>
      <c r="CU41" t="s">
        <v>59</v>
      </c>
      <c r="CV41" t="s">
        <v>59</v>
      </c>
      <c r="CW41" t="s">
        <v>59</v>
      </c>
      <c r="CX41" t="s">
        <v>59</v>
      </c>
      <c r="CY41" t="s">
        <v>59</v>
      </c>
      <c r="CZ41" t="s">
        <v>59</v>
      </c>
      <c r="DA41" t="s">
        <v>59</v>
      </c>
      <c r="DB41" t="s">
        <v>59</v>
      </c>
      <c r="DC41" t="s">
        <v>59</v>
      </c>
      <c r="DD41" t="s">
        <v>59</v>
      </c>
      <c r="DE41" t="s">
        <v>59</v>
      </c>
      <c r="DF41" t="s">
        <v>59</v>
      </c>
      <c r="DG41" t="s">
        <v>59</v>
      </c>
      <c r="DH41">
        <v>896202</v>
      </c>
      <c r="DI41">
        <v>1083009</v>
      </c>
      <c r="DJ41">
        <v>1624932</v>
      </c>
      <c r="DK41">
        <v>-295394</v>
      </c>
      <c r="DL41">
        <v>637412</v>
      </c>
      <c r="DM41">
        <v>1093321</v>
      </c>
      <c r="DN41">
        <v>451678</v>
      </c>
      <c r="DO41">
        <v>-676935</v>
      </c>
      <c r="DP41">
        <v>1009025</v>
      </c>
      <c r="DQ41">
        <f t="shared" si="1"/>
        <v>0</v>
      </c>
    </row>
    <row r="42" spans="2:121" x14ac:dyDescent="0.25">
      <c r="B42" t="s">
        <v>127</v>
      </c>
      <c r="C42">
        <v>41412130</v>
      </c>
      <c r="D42">
        <v>42112060</v>
      </c>
      <c r="E42">
        <v>48628208</v>
      </c>
      <c r="F42">
        <v>37529707</v>
      </c>
      <c r="G42">
        <v>35483718</v>
      </c>
      <c r="H42">
        <v>39270584</v>
      </c>
      <c r="I42">
        <v>46218102</v>
      </c>
      <c r="J42">
        <v>51303538</v>
      </c>
      <c r="K42">
        <v>56388365</v>
      </c>
      <c r="L42">
        <v>885985</v>
      </c>
      <c r="M42">
        <v>775709</v>
      </c>
      <c r="N42">
        <v>1118672</v>
      </c>
      <c r="O42">
        <v>28282</v>
      </c>
      <c r="P42">
        <v>287791</v>
      </c>
      <c r="Q42">
        <v>518566</v>
      </c>
      <c r="R42">
        <v>454068</v>
      </c>
      <c r="S42">
        <v>426971</v>
      </c>
      <c r="T42">
        <v>1491446</v>
      </c>
      <c r="U42">
        <v>1331167</v>
      </c>
      <c r="V42">
        <v>1175498</v>
      </c>
      <c r="W42">
        <v>1517420</v>
      </c>
      <c r="X42">
        <v>231496</v>
      </c>
      <c r="Y42">
        <v>437307</v>
      </c>
      <c r="Z42">
        <v>683618</v>
      </c>
      <c r="AA42">
        <v>587898</v>
      </c>
      <c r="AB42">
        <v>535807</v>
      </c>
      <c r="AC42">
        <v>1619216</v>
      </c>
      <c r="AD42">
        <v>445182</v>
      </c>
      <c r="AE42">
        <v>399789</v>
      </c>
      <c r="AF42">
        <v>398748</v>
      </c>
      <c r="AG42">
        <v>203214</v>
      </c>
      <c r="AH42">
        <v>149516</v>
      </c>
      <c r="AI42">
        <v>165052</v>
      </c>
      <c r="AJ42">
        <v>133830</v>
      </c>
      <c r="AK42">
        <v>108836</v>
      </c>
      <c r="AL42">
        <v>127770</v>
      </c>
      <c r="AM42">
        <v>382419</v>
      </c>
      <c r="AN42">
        <v>425148</v>
      </c>
      <c r="AO42">
        <v>476320</v>
      </c>
      <c r="AP42">
        <v>425284</v>
      </c>
      <c r="AQ42">
        <v>188863</v>
      </c>
      <c r="AR42">
        <v>202510</v>
      </c>
      <c r="AS42">
        <v>207915</v>
      </c>
      <c r="AT42">
        <v>235612</v>
      </c>
      <c r="AU42">
        <v>192252</v>
      </c>
      <c r="AV42">
        <f t="shared" si="0"/>
        <v>-0.52382407990895496</v>
      </c>
      <c r="AW42">
        <v>-97794</v>
      </c>
      <c r="AX42">
        <v>90997</v>
      </c>
      <c r="AY42">
        <v>14970</v>
      </c>
      <c r="AZ42">
        <v>17807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382419</v>
      </c>
      <c r="BG42">
        <v>425148</v>
      </c>
      <c r="BH42">
        <v>476320</v>
      </c>
      <c r="BI42">
        <v>425284</v>
      </c>
      <c r="BJ42">
        <v>188863</v>
      </c>
      <c r="BK42">
        <v>202510</v>
      </c>
      <c r="BL42">
        <v>207915</v>
      </c>
      <c r="BM42">
        <v>235612</v>
      </c>
      <c r="BN42">
        <v>192252</v>
      </c>
      <c r="BO42">
        <v>405772</v>
      </c>
      <c r="BP42">
        <v>440066</v>
      </c>
      <c r="BQ42">
        <v>657322</v>
      </c>
      <c r="BR42">
        <v>-378146</v>
      </c>
      <c r="BS42">
        <v>98928</v>
      </c>
      <c r="BT42">
        <v>316056</v>
      </c>
      <c r="BU42">
        <v>246152</v>
      </c>
      <c r="BV42">
        <v>191360</v>
      </c>
      <c r="BW42">
        <v>1299194</v>
      </c>
      <c r="BX42">
        <v>134284</v>
      </c>
      <c r="BY42">
        <v>167076</v>
      </c>
      <c r="BZ42">
        <v>221829</v>
      </c>
      <c r="CA42">
        <v>-174932</v>
      </c>
      <c r="CB42">
        <v>21359</v>
      </c>
      <c r="CC42">
        <v>151005</v>
      </c>
      <c r="CD42">
        <v>89619</v>
      </c>
      <c r="CE42">
        <v>-69368</v>
      </c>
      <c r="CF42">
        <v>310469</v>
      </c>
      <c r="CG42">
        <v>271488</v>
      </c>
      <c r="CH42">
        <v>272990</v>
      </c>
      <c r="CI42">
        <v>435493</v>
      </c>
      <c r="CJ42">
        <v>-203214</v>
      </c>
      <c r="CK42">
        <v>77569</v>
      </c>
      <c r="CL42">
        <v>165052</v>
      </c>
      <c r="CM42">
        <v>156534</v>
      </c>
      <c r="CN42">
        <v>260728</v>
      </c>
      <c r="CO42">
        <v>988725</v>
      </c>
      <c r="CP42" t="s">
        <v>59</v>
      </c>
      <c r="CQ42" t="s">
        <v>59</v>
      </c>
      <c r="CR42" t="s">
        <v>59</v>
      </c>
      <c r="CS42" t="s">
        <v>59</v>
      </c>
      <c r="CT42" t="s">
        <v>59</v>
      </c>
      <c r="CU42" t="s">
        <v>59</v>
      </c>
      <c r="CV42" t="s">
        <v>59</v>
      </c>
      <c r="CW42" t="s">
        <v>59</v>
      </c>
      <c r="CX42" t="s">
        <v>59</v>
      </c>
      <c r="CY42" t="s">
        <v>59</v>
      </c>
      <c r="CZ42" t="s">
        <v>59</v>
      </c>
      <c r="DA42" t="s">
        <v>59</v>
      </c>
      <c r="DB42" t="s">
        <v>59</v>
      </c>
      <c r="DC42" t="s">
        <v>59</v>
      </c>
      <c r="DD42" t="s">
        <v>59</v>
      </c>
      <c r="DE42" t="s">
        <v>59</v>
      </c>
      <c r="DF42" t="s">
        <v>59</v>
      </c>
      <c r="DG42" t="s">
        <v>59</v>
      </c>
      <c r="DH42">
        <v>271488</v>
      </c>
      <c r="DI42">
        <v>272990</v>
      </c>
      <c r="DJ42">
        <v>435493</v>
      </c>
      <c r="DK42">
        <v>-203214</v>
      </c>
      <c r="DL42">
        <v>77569</v>
      </c>
      <c r="DM42">
        <v>165052</v>
      </c>
      <c r="DN42">
        <v>156534</v>
      </c>
      <c r="DO42">
        <v>260728</v>
      </c>
      <c r="DP42">
        <v>988725</v>
      </c>
      <c r="DQ42">
        <f t="shared" si="1"/>
        <v>0</v>
      </c>
    </row>
    <row r="43" spans="2:121" x14ac:dyDescent="0.25">
      <c r="B43" t="s">
        <v>45</v>
      </c>
      <c r="C43">
        <v>37210161</v>
      </c>
      <c r="D43">
        <v>50207829</v>
      </c>
      <c r="E43">
        <v>64320772</v>
      </c>
      <c r="F43">
        <v>64780943</v>
      </c>
      <c r="G43">
        <v>81449205</v>
      </c>
      <c r="H43">
        <v>96659166</v>
      </c>
      <c r="I43">
        <v>107974587</v>
      </c>
      <c r="J43">
        <v>130087745</v>
      </c>
      <c r="K43">
        <v>134301214</v>
      </c>
      <c r="L43">
        <v>1439974</v>
      </c>
      <c r="M43">
        <v>1929518</v>
      </c>
      <c r="N43">
        <v>1293219</v>
      </c>
      <c r="O43">
        <v>-839319</v>
      </c>
      <c r="P43">
        <v>4810893</v>
      </c>
      <c r="Q43">
        <v>1600587</v>
      </c>
      <c r="R43">
        <v>1642343</v>
      </c>
      <c r="S43">
        <v>1003451</v>
      </c>
      <c r="T43">
        <v>3034743</v>
      </c>
      <c r="U43">
        <v>2315194</v>
      </c>
      <c r="V43">
        <v>3131170</v>
      </c>
      <c r="W43">
        <v>2663945</v>
      </c>
      <c r="X43">
        <v>986389</v>
      </c>
      <c r="Y43">
        <v>6623629</v>
      </c>
      <c r="Z43">
        <v>3212665</v>
      </c>
      <c r="AA43">
        <v>4225456</v>
      </c>
      <c r="AB43">
        <v>4428086</v>
      </c>
      <c r="AC43">
        <v>6281459</v>
      </c>
      <c r="AD43">
        <v>875220</v>
      </c>
      <c r="AE43">
        <v>1201652</v>
      </c>
      <c r="AF43">
        <v>1370726</v>
      </c>
      <c r="AG43">
        <v>1825708</v>
      </c>
      <c r="AH43">
        <v>1812736</v>
      </c>
      <c r="AI43">
        <v>1612078</v>
      </c>
      <c r="AJ43">
        <v>2583113</v>
      </c>
      <c r="AK43">
        <v>3424635</v>
      </c>
      <c r="AL43">
        <v>3246716</v>
      </c>
      <c r="AM43">
        <v>155233</v>
      </c>
      <c r="AN43">
        <v>319843</v>
      </c>
      <c r="AO43">
        <v>787988</v>
      </c>
      <c r="AP43">
        <v>1194317</v>
      </c>
      <c r="AQ43">
        <v>416349</v>
      </c>
      <c r="AR43">
        <v>521656</v>
      </c>
      <c r="AS43">
        <v>524176</v>
      </c>
      <c r="AT43">
        <v>671035</v>
      </c>
      <c r="AU43">
        <v>342689</v>
      </c>
      <c r="AV43">
        <f t="shared" si="0"/>
        <v>-0.56321814057741793</v>
      </c>
      <c r="AW43">
        <v>5914</v>
      </c>
      <c r="AX43">
        <v>0</v>
      </c>
      <c r="AY43">
        <v>0</v>
      </c>
      <c r="AZ43">
        <v>125517</v>
      </c>
      <c r="BA43">
        <v>40184</v>
      </c>
      <c r="BB43">
        <v>2298</v>
      </c>
      <c r="BC43">
        <v>-96137</v>
      </c>
      <c r="BD43">
        <v>1240</v>
      </c>
      <c r="BE43">
        <v>-8243</v>
      </c>
      <c r="BF43">
        <v>155233</v>
      </c>
      <c r="BG43">
        <v>319843</v>
      </c>
      <c r="BH43">
        <v>787988</v>
      </c>
      <c r="BI43">
        <v>1194317</v>
      </c>
      <c r="BJ43">
        <v>416349</v>
      </c>
      <c r="BK43">
        <v>521656</v>
      </c>
      <c r="BL43">
        <v>524176</v>
      </c>
      <c r="BM43">
        <v>671035</v>
      </c>
      <c r="BN43">
        <v>342689</v>
      </c>
      <c r="BO43">
        <v>1290654</v>
      </c>
      <c r="BP43">
        <v>1609676</v>
      </c>
      <c r="BQ43">
        <v>505231</v>
      </c>
      <c r="BR43">
        <v>-1908119</v>
      </c>
      <c r="BS43">
        <v>4434728</v>
      </c>
      <c r="BT43">
        <v>1081230</v>
      </c>
      <c r="BU43">
        <v>1022029</v>
      </c>
      <c r="BV43">
        <v>333657</v>
      </c>
      <c r="BW43">
        <v>2683810</v>
      </c>
      <c r="BX43">
        <v>332643</v>
      </c>
      <c r="BY43">
        <v>650148</v>
      </c>
      <c r="BZ43">
        <v>34448</v>
      </c>
      <c r="CA43">
        <v>-545177</v>
      </c>
      <c r="CB43">
        <v>1477871</v>
      </c>
      <c r="CC43">
        <v>322875</v>
      </c>
      <c r="CD43">
        <v>338769</v>
      </c>
      <c r="CE43">
        <v>111632</v>
      </c>
      <c r="CF43">
        <v>819628</v>
      </c>
      <c r="CG43">
        <v>958011</v>
      </c>
      <c r="CH43">
        <v>959528</v>
      </c>
      <c r="CI43">
        <v>470783</v>
      </c>
      <c r="CJ43">
        <v>-1362942</v>
      </c>
      <c r="CK43">
        <v>2956858</v>
      </c>
      <c r="CL43">
        <v>758354</v>
      </c>
      <c r="CM43">
        <v>683260</v>
      </c>
      <c r="CN43">
        <v>222024</v>
      </c>
      <c r="CO43">
        <v>1864182</v>
      </c>
      <c r="CP43" t="s">
        <v>59</v>
      </c>
      <c r="CQ43" t="s">
        <v>59</v>
      </c>
      <c r="CR43" t="s">
        <v>59</v>
      </c>
      <c r="CS43" t="s">
        <v>59</v>
      </c>
      <c r="CT43" t="s">
        <v>59</v>
      </c>
      <c r="CU43" t="s">
        <v>59</v>
      </c>
      <c r="CV43" t="s">
        <v>59</v>
      </c>
      <c r="CW43" t="s">
        <v>59</v>
      </c>
      <c r="CX43" t="s">
        <v>59</v>
      </c>
      <c r="CY43" t="s">
        <v>59</v>
      </c>
      <c r="CZ43" t="s">
        <v>59</v>
      </c>
      <c r="DA43" t="s">
        <v>59</v>
      </c>
      <c r="DB43" t="s">
        <v>59</v>
      </c>
      <c r="DC43" t="s">
        <v>59</v>
      </c>
      <c r="DD43" t="s">
        <v>59</v>
      </c>
      <c r="DE43" t="s">
        <v>59</v>
      </c>
      <c r="DF43" t="s">
        <v>59</v>
      </c>
      <c r="DG43" t="s">
        <v>59</v>
      </c>
      <c r="DH43">
        <v>958011</v>
      </c>
      <c r="DI43">
        <v>959528</v>
      </c>
      <c r="DJ43">
        <v>470783</v>
      </c>
      <c r="DK43">
        <v>-1362942</v>
      </c>
      <c r="DL43">
        <v>2956858</v>
      </c>
      <c r="DM43">
        <v>758354</v>
      </c>
      <c r="DN43">
        <v>683260</v>
      </c>
      <c r="DO43">
        <v>222024</v>
      </c>
      <c r="DP43">
        <v>1864182</v>
      </c>
      <c r="DQ43">
        <f t="shared" si="1"/>
        <v>0</v>
      </c>
    </row>
    <row r="44" spans="2:121" x14ac:dyDescent="0.25">
      <c r="B44" t="s">
        <v>128</v>
      </c>
      <c r="C44">
        <v>36715096</v>
      </c>
      <c r="D44">
        <v>38346887</v>
      </c>
      <c r="E44">
        <v>31917535</v>
      </c>
      <c r="F44">
        <v>24662259</v>
      </c>
      <c r="G44">
        <v>19011062</v>
      </c>
      <c r="H44">
        <v>18765552</v>
      </c>
      <c r="I44">
        <v>20247828</v>
      </c>
      <c r="J44">
        <v>19568922</v>
      </c>
      <c r="K44">
        <v>18814431</v>
      </c>
      <c r="L44">
        <v>-402853</v>
      </c>
      <c r="M44">
        <v>199894</v>
      </c>
      <c r="N44">
        <v>706315</v>
      </c>
      <c r="O44">
        <v>219974</v>
      </c>
      <c r="P44">
        <v>281046</v>
      </c>
      <c r="Q44">
        <v>248163</v>
      </c>
      <c r="R44">
        <v>406271</v>
      </c>
      <c r="S44">
        <v>423383</v>
      </c>
      <c r="T44">
        <v>186281</v>
      </c>
      <c r="U44">
        <v>36490</v>
      </c>
      <c r="V44">
        <v>611617</v>
      </c>
      <c r="W44">
        <v>1130920</v>
      </c>
      <c r="X44">
        <v>467183</v>
      </c>
      <c r="Y44">
        <v>471033</v>
      </c>
      <c r="Z44">
        <v>413215</v>
      </c>
      <c r="AA44">
        <v>515008</v>
      </c>
      <c r="AB44">
        <v>495143</v>
      </c>
      <c r="AC44">
        <v>259122</v>
      </c>
      <c r="AD44">
        <v>439343</v>
      </c>
      <c r="AE44">
        <v>411723</v>
      </c>
      <c r="AF44">
        <v>424605</v>
      </c>
      <c r="AG44">
        <v>247209</v>
      </c>
      <c r="AH44">
        <v>189987</v>
      </c>
      <c r="AI44">
        <v>165052</v>
      </c>
      <c r="AJ44">
        <v>108737</v>
      </c>
      <c r="AK44">
        <v>71760</v>
      </c>
      <c r="AL44">
        <v>72841</v>
      </c>
      <c r="AM44">
        <v>280246</v>
      </c>
      <c r="AN44">
        <v>304317</v>
      </c>
      <c r="AO44">
        <v>293958</v>
      </c>
      <c r="AP44">
        <v>201119</v>
      </c>
      <c r="AQ44">
        <v>88810</v>
      </c>
      <c r="AR44">
        <v>87793</v>
      </c>
      <c r="AS44">
        <v>86034</v>
      </c>
      <c r="AT44">
        <v>75348</v>
      </c>
      <c r="AU44">
        <v>66870</v>
      </c>
      <c r="AV44">
        <f t="shared" si="0"/>
        <v>-0.56347734425887164</v>
      </c>
      <c r="AW44">
        <v>81738</v>
      </c>
      <c r="AX44">
        <v>219287</v>
      </c>
      <c r="AY44">
        <v>-117039</v>
      </c>
      <c r="AZ44">
        <v>-1805884</v>
      </c>
      <c r="BA44">
        <v>-188863</v>
      </c>
      <c r="BB44">
        <v>0</v>
      </c>
      <c r="BC44">
        <v>-74085</v>
      </c>
      <c r="BD44">
        <v>0</v>
      </c>
      <c r="BE44">
        <v>0</v>
      </c>
      <c r="BF44">
        <v>280246</v>
      </c>
      <c r="BG44">
        <v>304317</v>
      </c>
      <c r="BH44">
        <v>293958</v>
      </c>
      <c r="BI44">
        <v>201119</v>
      </c>
      <c r="BJ44">
        <v>88810</v>
      </c>
      <c r="BK44">
        <v>87793</v>
      </c>
      <c r="BL44">
        <v>86034</v>
      </c>
      <c r="BM44">
        <v>75348</v>
      </c>
      <c r="BN44">
        <v>66870</v>
      </c>
      <c r="BO44">
        <v>-601360</v>
      </c>
      <c r="BP44">
        <v>114865</v>
      </c>
      <c r="BQ44">
        <v>295319</v>
      </c>
      <c r="BR44">
        <v>-1787029</v>
      </c>
      <c r="BS44">
        <v>4497</v>
      </c>
      <c r="BT44">
        <v>160369</v>
      </c>
      <c r="BU44">
        <v>246152</v>
      </c>
      <c r="BV44">
        <v>348035</v>
      </c>
      <c r="BW44">
        <v>120605</v>
      </c>
      <c r="BX44">
        <v>24813</v>
      </c>
      <c r="BY44">
        <v>28343</v>
      </c>
      <c r="BZ44">
        <v>78933</v>
      </c>
      <c r="CA44">
        <v>-79610</v>
      </c>
      <c r="CB44" t="s">
        <v>59</v>
      </c>
      <c r="CC44" t="s">
        <v>59</v>
      </c>
      <c r="CD44" t="s">
        <v>59</v>
      </c>
      <c r="CE44" t="s">
        <v>59</v>
      </c>
      <c r="CF44">
        <v>-177923</v>
      </c>
      <c r="CG44">
        <v>-626174</v>
      </c>
      <c r="CH44">
        <v>86521</v>
      </c>
      <c r="CI44">
        <v>216385</v>
      </c>
      <c r="CJ44">
        <v>-1707419</v>
      </c>
      <c r="CK44" t="s">
        <v>59</v>
      </c>
      <c r="CL44" t="s">
        <v>59</v>
      </c>
      <c r="CM44" t="s">
        <v>59</v>
      </c>
      <c r="CN44" t="s">
        <v>59</v>
      </c>
      <c r="CO44">
        <v>298528</v>
      </c>
      <c r="CP44" t="s">
        <v>59</v>
      </c>
      <c r="CQ44" t="s">
        <v>59</v>
      </c>
      <c r="CR44" t="s">
        <v>59</v>
      </c>
      <c r="CS44" t="s">
        <v>59</v>
      </c>
      <c r="CT44" t="s">
        <v>59</v>
      </c>
      <c r="CU44" t="s">
        <v>59</v>
      </c>
      <c r="CV44" t="s">
        <v>59</v>
      </c>
      <c r="CW44" t="s">
        <v>59</v>
      </c>
      <c r="CX44" t="s">
        <v>59</v>
      </c>
      <c r="CY44" t="s">
        <v>59</v>
      </c>
      <c r="CZ44" t="s">
        <v>59</v>
      </c>
      <c r="DA44" t="s">
        <v>59</v>
      </c>
      <c r="DB44" t="s">
        <v>59</v>
      </c>
      <c r="DC44" t="s">
        <v>59</v>
      </c>
      <c r="DD44" t="s">
        <v>59</v>
      </c>
      <c r="DE44" t="s">
        <v>59</v>
      </c>
      <c r="DF44" t="s">
        <v>59</v>
      </c>
      <c r="DG44" t="s">
        <v>59</v>
      </c>
      <c r="DH44">
        <v>-626174</v>
      </c>
      <c r="DI44">
        <v>86521</v>
      </c>
      <c r="DJ44">
        <v>216385</v>
      </c>
      <c r="DK44">
        <v>-1707419</v>
      </c>
      <c r="DL44">
        <v>4497</v>
      </c>
      <c r="DM44">
        <v>160369</v>
      </c>
      <c r="DN44">
        <v>246152</v>
      </c>
      <c r="DO44">
        <v>348035</v>
      </c>
      <c r="DP44">
        <v>298528</v>
      </c>
      <c r="DQ44">
        <f t="shared" si="1"/>
        <v>1</v>
      </c>
    </row>
    <row r="45" spans="2:121" x14ac:dyDescent="0.25">
      <c r="B45" t="s">
        <v>129</v>
      </c>
      <c r="C45">
        <v>123582701</v>
      </c>
      <c r="D45">
        <v>142987713</v>
      </c>
      <c r="E45">
        <v>122738090</v>
      </c>
      <c r="F45">
        <v>93742355</v>
      </c>
      <c r="G45">
        <v>102915270</v>
      </c>
      <c r="H45">
        <v>120162741</v>
      </c>
      <c r="I45">
        <v>126916516</v>
      </c>
      <c r="J45">
        <v>117974033</v>
      </c>
      <c r="K45">
        <v>133228488</v>
      </c>
      <c r="L45">
        <v>3776572</v>
      </c>
      <c r="M45">
        <v>4997432</v>
      </c>
      <c r="N45">
        <v>3320033</v>
      </c>
      <c r="O45">
        <v>1398657</v>
      </c>
      <c r="P45">
        <v>1259971</v>
      </c>
      <c r="Q45">
        <v>3292704</v>
      </c>
      <c r="R45">
        <v>2607036</v>
      </c>
      <c r="S45">
        <v>2422118</v>
      </c>
      <c r="T45">
        <v>3448582</v>
      </c>
      <c r="U45">
        <v>4447835</v>
      </c>
      <c r="V45">
        <v>5651700</v>
      </c>
      <c r="W45">
        <v>3833129</v>
      </c>
      <c r="X45">
        <v>1825366</v>
      </c>
      <c r="Y45">
        <v>1603906</v>
      </c>
      <c r="Z45">
        <v>3663091</v>
      </c>
      <c r="AA45">
        <v>3028956</v>
      </c>
      <c r="AB45">
        <v>2647678</v>
      </c>
      <c r="AC45">
        <v>3676717</v>
      </c>
      <c r="AD45">
        <v>671263</v>
      </c>
      <c r="AE45">
        <v>654268</v>
      </c>
      <c r="AF45">
        <v>513096</v>
      </c>
      <c r="AG45">
        <v>426709</v>
      </c>
      <c r="AH45">
        <v>343935</v>
      </c>
      <c r="AI45">
        <v>370387</v>
      </c>
      <c r="AJ45">
        <v>421920</v>
      </c>
      <c r="AK45">
        <v>225560</v>
      </c>
      <c r="AL45">
        <v>228135</v>
      </c>
      <c r="AM45">
        <v>1382687</v>
      </c>
      <c r="AN45">
        <v>1533487</v>
      </c>
      <c r="AO45">
        <v>1488984</v>
      </c>
      <c r="AP45">
        <v>615280</v>
      </c>
      <c r="AQ45">
        <v>83174</v>
      </c>
      <c r="AR45">
        <v>31715</v>
      </c>
      <c r="AS45">
        <v>818669</v>
      </c>
      <c r="AT45">
        <v>716834</v>
      </c>
      <c r="AU45">
        <v>684405</v>
      </c>
      <c r="AV45">
        <f t="shared" si="0"/>
        <v>-0.94845436224158108</v>
      </c>
      <c r="AW45">
        <v>195068</v>
      </c>
      <c r="AX45">
        <v>286702</v>
      </c>
      <c r="AY45">
        <v>140850</v>
      </c>
      <c r="AZ45">
        <v>39869</v>
      </c>
      <c r="BA45">
        <v>55075</v>
      </c>
      <c r="BB45">
        <v>99676</v>
      </c>
      <c r="BC45">
        <v>3596</v>
      </c>
      <c r="BD45">
        <v>5905</v>
      </c>
      <c r="BE45">
        <v>6035</v>
      </c>
      <c r="BF45">
        <v>1382687</v>
      </c>
      <c r="BG45">
        <v>1533487</v>
      </c>
      <c r="BH45">
        <v>1488984</v>
      </c>
      <c r="BI45">
        <v>615280</v>
      </c>
      <c r="BJ45">
        <v>83174</v>
      </c>
      <c r="BK45">
        <v>31715</v>
      </c>
      <c r="BL45">
        <v>818669</v>
      </c>
      <c r="BM45">
        <v>716834</v>
      </c>
      <c r="BN45">
        <v>684405</v>
      </c>
      <c r="BO45">
        <v>2588953</v>
      </c>
      <c r="BP45">
        <v>3750647</v>
      </c>
      <c r="BQ45">
        <v>1971898</v>
      </c>
      <c r="BR45">
        <v>823247</v>
      </c>
      <c r="BS45">
        <v>1231872</v>
      </c>
      <c r="BT45">
        <v>3360665</v>
      </c>
      <c r="BU45">
        <v>1791963</v>
      </c>
      <c r="BV45">
        <v>1711189</v>
      </c>
      <c r="BW45">
        <v>2770212</v>
      </c>
      <c r="BX45">
        <v>813261</v>
      </c>
      <c r="BY45">
        <v>1154158</v>
      </c>
      <c r="BZ45">
        <v>625021</v>
      </c>
      <c r="CA45">
        <v>260767</v>
      </c>
      <c r="CB45">
        <v>519275</v>
      </c>
      <c r="CC45">
        <v>884624</v>
      </c>
      <c r="CD45">
        <v>499832</v>
      </c>
      <c r="CE45">
        <v>432226</v>
      </c>
      <c r="CF45">
        <v>663885</v>
      </c>
      <c r="CG45">
        <v>1775692</v>
      </c>
      <c r="CH45">
        <v>2596489</v>
      </c>
      <c r="CI45">
        <v>1346877</v>
      </c>
      <c r="CJ45">
        <v>562480</v>
      </c>
      <c r="CK45">
        <v>712598</v>
      </c>
      <c r="CL45">
        <v>2476041</v>
      </c>
      <c r="CM45">
        <v>1292131</v>
      </c>
      <c r="CN45">
        <v>1278963</v>
      </c>
      <c r="CO45">
        <v>2106327</v>
      </c>
      <c r="CP45" t="s">
        <v>59</v>
      </c>
      <c r="CQ45" t="s">
        <v>59</v>
      </c>
      <c r="CR45" t="s">
        <v>59</v>
      </c>
      <c r="CS45" t="s">
        <v>59</v>
      </c>
      <c r="CT45" t="s">
        <v>59</v>
      </c>
      <c r="CU45" t="s">
        <v>59</v>
      </c>
      <c r="CV45" t="s">
        <v>59</v>
      </c>
      <c r="CW45" t="s">
        <v>59</v>
      </c>
      <c r="CX45" t="s">
        <v>59</v>
      </c>
      <c r="CY45" t="s">
        <v>59</v>
      </c>
      <c r="CZ45" t="s">
        <v>59</v>
      </c>
      <c r="DA45" t="s">
        <v>59</v>
      </c>
      <c r="DB45" t="s">
        <v>59</v>
      </c>
      <c r="DC45" t="s">
        <v>59</v>
      </c>
      <c r="DD45" t="s">
        <v>59</v>
      </c>
      <c r="DE45" t="s">
        <v>59</v>
      </c>
      <c r="DF45" t="s">
        <v>59</v>
      </c>
      <c r="DG45" t="s">
        <v>59</v>
      </c>
      <c r="DH45">
        <v>1775692</v>
      </c>
      <c r="DI45">
        <v>2596489</v>
      </c>
      <c r="DJ45">
        <v>1346877</v>
      </c>
      <c r="DK45">
        <v>562480</v>
      </c>
      <c r="DL45">
        <v>712598</v>
      </c>
      <c r="DM45">
        <v>2476041</v>
      </c>
      <c r="DN45">
        <v>1292131</v>
      </c>
      <c r="DO45">
        <v>1278963</v>
      </c>
      <c r="DP45">
        <v>2106327</v>
      </c>
      <c r="DQ45">
        <f t="shared" si="1"/>
        <v>0</v>
      </c>
    </row>
    <row r="46" spans="2:121" x14ac:dyDescent="0.25">
      <c r="B46" t="s">
        <v>62</v>
      </c>
      <c r="C46">
        <v>15933131</v>
      </c>
      <c r="D46">
        <v>16488296</v>
      </c>
      <c r="E46">
        <v>13473917</v>
      </c>
      <c r="F46">
        <v>11662827</v>
      </c>
      <c r="G46">
        <v>11290172</v>
      </c>
      <c r="H46">
        <v>12953627</v>
      </c>
      <c r="I46">
        <v>12664900</v>
      </c>
      <c r="J46">
        <v>11748845</v>
      </c>
      <c r="K46">
        <v>12468919</v>
      </c>
      <c r="L46">
        <v>1755914</v>
      </c>
      <c r="M46">
        <v>1285887</v>
      </c>
      <c r="N46">
        <v>1449648</v>
      </c>
      <c r="O46">
        <v>594978</v>
      </c>
      <c r="P46">
        <v>978039</v>
      </c>
      <c r="Q46">
        <v>1038304</v>
      </c>
      <c r="R46">
        <v>1473330</v>
      </c>
      <c r="S46">
        <v>867121</v>
      </c>
      <c r="T46">
        <v>1158289</v>
      </c>
      <c r="U46">
        <v>2107681</v>
      </c>
      <c r="V46">
        <v>1649874</v>
      </c>
      <c r="W46">
        <v>1767970</v>
      </c>
      <c r="X46">
        <v>864185</v>
      </c>
      <c r="Y46">
        <v>1245595</v>
      </c>
      <c r="Z46">
        <v>1268908</v>
      </c>
      <c r="AA46">
        <v>1666906</v>
      </c>
      <c r="AB46">
        <v>1042942</v>
      </c>
      <c r="AC46">
        <v>1346959</v>
      </c>
      <c r="AD46">
        <v>351767</v>
      </c>
      <c r="AE46">
        <v>363987</v>
      </c>
      <c r="AF46">
        <v>318322</v>
      </c>
      <c r="AG46">
        <v>269207</v>
      </c>
      <c r="AH46">
        <v>267556</v>
      </c>
      <c r="AI46">
        <v>230604</v>
      </c>
      <c r="AJ46">
        <v>193576</v>
      </c>
      <c r="AK46">
        <v>175821</v>
      </c>
      <c r="AL46">
        <v>188670</v>
      </c>
      <c r="AM46">
        <v>613037</v>
      </c>
      <c r="AN46">
        <v>267023</v>
      </c>
      <c r="AO46">
        <v>163802</v>
      </c>
      <c r="AP46">
        <v>2535989</v>
      </c>
      <c r="AQ46">
        <v>595817</v>
      </c>
      <c r="AR46">
        <v>1101515</v>
      </c>
      <c r="AS46">
        <v>552051</v>
      </c>
      <c r="AT46">
        <v>243884</v>
      </c>
      <c r="AU46">
        <v>432269</v>
      </c>
      <c r="AV46">
        <f t="shared" si="0"/>
        <v>-0.565646775281754</v>
      </c>
      <c r="AW46">
        <v>80279</v>
      </c>
      <c r="AX46">
        <v>426640</v>
      </c>
      <c r="AY46">
        <v>193440</v>
      </c>
      <c r="AZ46">
        <v>299584</v>
      </c>
      <c r="BA46">
        <v>840889</v>
      </c>
      <c r="BB46">
        <v>84282</v>
      </c>
      <c r="BC46">
        <v>80059</v>
      </c>
      <c r="BD46">
        <v>54522</v>
      </c>
      <c r="BE46">
        <v>106276</v>
      </c>
      <c r="BF46">
        <v>613037</v>
      </c>
      <c r="BG46">
        <v>267023</v>
      </c>
      <c r="BH46">
        <v>163802</v>
      </c>
      <c r="BI46">
        <v>2535989</v>
      </c>
      <c r="BJ46">
        <v>595817</v>
      </c>
      <c r="BK46">
        <v>1101515</v>
      </c>
      <c r="BL46">
        <v>552051</v>
      </c>
      <c r="BM46">
        <v>243884</v>
      </c>
      <c r="BN46">
        <v>432269</v>
      </c>
      <c r="BO46">
        <v>1223155</v>
      </c>
      <c r="BP46">
        <v>1446996</v>
      </c>
      <c r="BQ46">
        <v>1479286</v>
      </c>
      <c r="BR46">
        <v>-1642475</v>
      </c>
      <c r="BS46">
        <v>1224235</v>
      </c>
      <c r="BT46">
        <v>21070</v>
      </c>
      <c r="BU46">
        <v>1001338</v>
      </c>
      <c r="BV46">
        <v>677759</v>
      </c>
      <c r="BW46">
        <v>832296</v>
      </c>
      <c r="BX46">
        <v>410151</v>
      </c>
      <c r="BY46">
        <v>477360</v>
      </c>
      <c r="BZ46">
        <v>479299</v>
      </c>
      <c r="CA46">
        <v>-369766</v>
      </c>
      <c r="CB46">
        <v>373229</v>
      </c>
      <c r="CC46">
        <v>18729</v>
      </c>
      <c r="CD46">
        <v>280805</v>
      </c>
      <c r="CE46">
        <v>211021</v>
      </c>
      <c r="CF46">
        <v>216134</v>
      </c>
      <c r="CG46">
        <v>813004</v>
      </c>
      <c r="CH46">
        <v>969637</v>
      </c>
      <c r="CI46">
        <v>999987</v>
      </c>
      <c r="CJ46">
        <v>-1272708</v>
      </c>
      <c r="CK46">
        <v>851007</v>
      </c>
      <c r="CL46">
        <v>2341</v>
      </c>
      <c r="CM46">
        <v>720534</v>
      </c>
      <c r="CN46">
        <v>466738</v>
      </c>
      <c r="CO46">
        <v>616162</v>
      </c>
      <c r="CP46" t="s">
        <v>59</v>
      </c>
      <c r="CQ46" t="s">
        <v>59</v>
      </c>
      <c r="CR46" t="s">
        <v>59</v>
      </c>
      <c r="CS46" t="s">
        <v>59</v>
      </c>
      <c r="CT46" t="s">
        <v>59</v>
      </c>
      <c r="CU46" t="s">
        <v>59</v>
      </c>
      <c r="CV46" t="s">
        <v>59</v>
      </c>
      <c r="CW46" t="s">
        <v>59</v>
      </c>
      <c r="CX46" t="s">
        <v>59</v>
      </c>
      <c r="CY46" t="s">
        <v>59</v>
      </c>
      <c r="CZ46" t="s">
        <v>59</v>
      </c>
      <c r="DA46" t="s">
        <v>59</v>
      </c>
      <c r="DB46" t="s">
        <v>59</v>
      </c>
      <c r="DC46" t="s">
        <v>59</v>
      </c>
      <c r="DD46" t="s">
        <v>59</v>
      </c>
      <c r="DE46" t="s">
        <v>59</v>
      </c>
      <c r="DF46" t="s">
        <v>59</v>
      </c>
      <c r="DG46" t="s">
        <v>59</v>
      </c>
      <c r="DH46">
        <v>813004</v>
      </c>
      <c r="DI46">
        <v>969637</v>
      </c>
      <c r="DJ46">
        <v>999987</v>
      </c>
      <c r="DK46">
        <v>-1272708</v>
      </c>
      <c r="DL46">
        <v>851007</v>
      </c>
      <c r="DM46">
        <v>2341</v>
      </c>
      <c r="DN46">
        <v>720534</v>
      </c>
      <c r="DO46">
        <v>466738</v>
      </c>
      <c r="DP46">
        <v>616162</v>
      </c>
      <c r="DQ46">
        <f t="shared" si="1"/>
        <v>1</v>
      </c>
    </row>
    <row r="47" spans="2:121" x14ac:dyDescent="0.25">
      <c r="B47" t="s">
        <v>68</v>
      </c>
      <c r="C47">
        <v>10324952</v>
      </c>
      <c r="D47">
        <v>14921960</v>
      </c>
      <c r="E47">
        <v>16343226</v>
      </c>
      <c r="F47">
        <v>15613984</v>
      </c>
      <c r="G47">
        <v>18626591</v>
      </c>
      <c r="H47">
        <v>19460876</v>
      </c>
      <c r="I47">
        <v>21708014</v>
      </c>
      <c r="J47">
        <v>21781519</v>
      </c>
      <c r="K47">
        <v>24893523</v>
      </c>
      <c r="L47">
        <v>583613</v>
      </c>
      <c r="M47">
        <v>959194</v>
      </c>
      <c r="N47">
        <v>1521503</v>
      </c>
      <c r="O47">
        <v>302727</v>
      </c>
      <c r="P47">
        <v>485647</v>
      </c>
      <c r="Q47">
        <v>588801</v>
      </c>
      <c r="R47">
        <v>758771</v>
      </c>
      <c r="S47">
        <v>153088</v>
      </c>
      <c r="T47">
        <v>1327770</v>
      </c>
      <c r="U47">
        <v>614101</v>
      </c>
      <c r="V47">
        <v>1006930</v>
      </c>
      <c r="W47">
        <v>1575940</v>
      </c>
      <c r="X47">
        <v>380242</v>
      </c>
      <c r="Y47">
        <v>655399</v>
      </c>
      <c r="Z47">
        <v>767900</v>
      </c>
      <c r="AA47">
        <v>930839</v>
      </c>
      <c r="AB47">
        <v>322920</v>
      </c>
      <c r="AC47">
        <v>1500622</v>
      </c>
      <c r="AD47">
        <v>30488</v>
      </c>
      <c r="AE47">
        <v>47736</v>
      </c>
      <c r="AF47">
        <v>54437</v>
      </c>
      <c r="AG47">
        <v>77515</v>
      </c>
      <c r="AH47">
        <v>169752</v>
      </c>
      <c r="AI47">
        <v>179099</v>
      </c>
      <c r="AJ47">
        <v>172068</v>
      </c>
      <c r="AK47">
        <v>169832</v>
      </c>
      <c r="AL47">
        <v>172852</v>
      </c>
      <c r="AM47">
        <v>12021</v>
      </c>
      <c r="AN47">
        <v>25360</v>
      </c>
      <c r="AO47">
        <v>129287</v>
      </c>
      <c r="AP47">
        <v>146650</v>
      </c>
      <c r="AQ47">
        <v>231582</v>
      </c>
      <c r="AR47">
        <v>129934</v>
      </c>
      <c r="AS47">
        <v>71695</v>
      </c>
      <c r="AT47">
        <v>84916</v>
      </c>
      <c r="AU47">
        <v>71458</v>
      </c>
      <c r="AV47">
        <f t="shared" si="0"/>
        <v>-0.11398568019093079</v>
      </c>
      <c r="AW47">
        <v>206</v>
      </c>
      <c r="AX47">
        <v>0</v>
      </c>
      <c r="AY47">
        <v>0</v>
      </c>
      <c r="AZ47">
        <v>0</v>
      </c>
      <c r="BA47">
        <v>40471</v>
      </c>
      <c r="BB47">
        <v>0</v>
      </c>
      <c r="BC47">
        <v>0</v>
      </c>
      <c r="BD47">
        <v>0</v>
      </c>
      <c r="BE47">
        <v>0</v>
      </c>
      <c r="BF47">
        <v>12021</v>
      </c>
      <c r="BG47">
        <v>25360</v>
      </c>
      <c r="BH47">
        <v>129287</v>
      </c>
      <c r="BI47">
        <v>146650</v>
      </c>
      <c r="BJ47">
        <v>231582</v>
      </c>
      <c r="BK47">
        <v>129934</v>
      </c>
      <c r="BL47">
        <v>71695</v>
      </c>
      <c r="BM47">
        <v>84916</v>
      </c>
      <c r="BN47">
        <v>71458</v>
      </c>
      <c r="BO47">
        <v>571797</v>
      </c>
      <c r="BP47">
        <v>933835</v>
      </c>
      <c r="BQ47">
        <v>1393577</v>
      </c>
      <c r="BR47">
        <v>157124</v>
      </c>
      <c r="BS47">
        <v>294536</v>
      </c>
      <c r="BT47">
        <v>460038</v>
      </c>
      <c r="BU47">
        <v>687076</v>
      </c>
      <c r="BV47">
        <v>68172</v>
      </c>
      <c r="BW47">
        <v>1256312</v>
      </c>
      <c r="BX47">
        <v>163431</v>
      </c>
      <c r="BY47">
        <v>274482</v>
      </c>
      <c r="BZ47">
        <v>389222</v>
      </c>
      <c r="CA47">
        <v>-148745</v>
      </c>
      <c r="CB47">
        <v>15739</v>
      </c>
      <c r="CC47">
        <v>80770</v>
      </c>
      <c r="CD47">
        <v>135025</v>
      </c>
      <c r="CE47">
        <v>-29900</v>
      </c>
      <c r="CF47">
        <v>798594</v>
      </c>
      <c r="CG47">
        <v>408366</v>
      </c>
      <c r="CH47">
        <v>659353</v>
      </c>
      <c r="CI47">
        <v>1004355</v>
      </c>
      <c r="CJ47">
        <v>305869</v>
      </c>
      <c r="CK47">
        <v>278797</v>
      </c>
      <c r="CL47">
        <v>379268</v>
      </c>
      <c r="CM47">
        <v>552051</v>
      </c>
      <c r="CN47">
        <v>98072</v>
      </c>
      <c r="CO47">
        <v>457719</v>
      </c>
      <c r="CP47" t="s">
        <v>59</v>
      </c>
      <c r="CQ47" t="s">
        <v>59</v>
      </c>
      <c r="CR47" t="s">
        <v>59</v>
      </c>
      <c r="CS47" t="s">
        <v>59</v>
      </c>
      <c r="CT47" t="s">
        <v>59</v>
      </c>
      <c r="CU47" t="s">
        <v>59</v>
      </c>
      <c r="CV47" t="s">
        <v>59</v>
      </c>
      <c r="CW47" t="s">
        <v>59</v>
      </c>
      <c r="CX47" t="s">
        <v>59</v>
      </c>
      <c r="CY47" t="s">
        <v>59</v>
      </c>
      <c r="CZ47" t="s">
        <v>59</v>
      </c>
      <c r="DA47" t="s">
        <v>59</v>
      </c>
      <c r="DB47" t="s">
        <v>59</v>
      </c>
      <c r="DC47" t="s">
        <v>59</v>
      </c>
      <c r="DD47" t="s">
        <v>59</v>
      </c>
      <c r="DE47" t="s">
        <v>59</v>
      </c>
      <c r="DF47" t="s">
        <v>59</v>
      </c>
      <c r="DG47" t="s">
        <v>59</v>
      </c>
      <c r="DH47">
        <v>408366</v>
      </c>
      <c r="DI47">
        <v>659353</v>
      </c>
      <c r="DJ47">
        <v>1004355</v>
      </c>
      <c r="DK47">
        <v>305869</v>
      </c>
      <c r="DL47">
        <v>278797</v>
      </c>
      <c r="DM47">
        <v>379268</v>
      </c>
      <c r="DN47">
        <v>552051</v>
      </c>
      <c r="DO47">
        <v>98072</v>
      </c>
      <c r="DP47">
        <v>457719</v>
      </c>
      <c r="DQ47">
        <f t="shared" si="1"/>
        <v>0</v>
      </c>
    </row>
    <row r="48" spans="2:121" x14ac:dyDescent="0.25">
      <c r="B48" t="s">
        <v>38</v>
      </c>
      <c r="C48">
        <v>32469083</v>
      </c>
      <c r="D48">
        <v>41848021</v>
      </c>
      <c r="E48">
        <v>44486944</v>
      </c>
      <c r="F48">
        <v>35204265</v>
      </c>
      <c r="G48">
        <v>40821340</v>
      </c>
      <c r="H48">
        <v>37389463</v>
      </c>
      <c r="I48">
        <v>41238893</v>
      </c>
      <c r="J48">
        <v>48451082</v>
      </c>
      <c r="K48">
        <v>51013666</v>
      </c>
      <c r="L48">
        <v>1172069</v>
      </c>
      <c r="M48">
        <v>2031761</v>
      </c>
      <c r="N48">
        <v>1539195</v>
      </c>
      <c r="O48">
        <v>229402</v>
      </c>
      <c r="P48">
        <v>1936968</v>
      </c>
      <c r="Q48">
        <v>402679</v>
      </c>
      <c r="R48">
        <v>172068</v>
      </c>
      <c r="S48">
        <v>1889677</v>
      </c>
      <c r="T48">
        <v>5189611</v>
      </c>
      <c r="U48">
        <v>2100383</v>
      </c>
      <c r="V48">
        <v>2849239</v>
      </c>
      <c r="W48">
        <v>2284976</v>
      </c>
      <c r="X48">
        <v>883040</v>
      </c>
      <c r="Y48">
        <v>2747504</v>
      </c>
      <c r="Z48">
        <v>1322754</v>
      </c>
      <c r="AA48">
        <v>1145923</v>
      </c>
      <c r="AB48">
        <v>2944547</v>
      </c>
      <c r="AC48">
        <v>6266700</v>
      </c>
      <c r="AD48">
        <v>928314</v>
      </c>
      <c r="AE48">
        <v>817478</v>
      </c>
      <c r="AF48">
        <v>745781</v>
      </c>
      <c r="AG48">
        <v>653638</v>
      </c>
      <c r="AH48">
        <v>810536</v>
      </c>
      <c r="AI48">
        <v>920075</v>
      </c>
      <c r="AJ48">
        <v>973855</v>
      </c>
      <c r="AK48">
        <v>1054870</v>
      </c>
      <c r="AL48">
        <v>1077089</v>
      </c>
      <c r="AM48">
        <v>11677</v>
      </c>
      <c r="AN48">
        <v>1860210</v>
      </c>
      <c r="AO48">
        <v>236799</v>
      </c>
      <c r="AP48">
        <v>1863496</v>
      </c>
      <c r="AQ48">
        <v>356366</v>
      </c>
      <c r="AR48">
        <v>186122</v>
      </c>
      <c r="AS48">
        <v>406271</v>
      </c>
      <c r="AT48">
        <v>350427</v>
      </c>
      <c r="AU48">
        <v>531380</v>
      </c>
      <c r="AV48">
        <f t="shared" si="0"/>
        <v>-0.90012213602819646</v>
      </c>
      <c r="AW48">
        <v>262730</v>
      </c>
      <c r="AX48">
        <v>4642321</v>
      </c>
      <c r="AY48">
        <v>465433</v>
      </c>
      <c r="AZ48">
        <v>288062</v>
      </c>
      <c r="BA48">
        <v>255190</v>
      </c>
      <c r="BB48">
        <v>-32776</v>
      </c>
      <c r="BC48">
        <v>1195</v>
      </c>
      <c r="BD48">
        <v>-174616</v>
      </c>
      <c r="BE48">
        <v>0</v>
      </c>
      <c r="BF48">
        <v>11677</v>
      </c>
      <c r="BG48">
        <v>1860210</v>
      </c>
      <c r="BH48">
        <v>236799</v>
      </c>
      <c r="BI48">
        <v>1863496</v>
      </c>
      <c r="BJ48">
        <v>356366</v>
      </c>
      <c r="BK48">
        <v>186122</v>
      </c>
      <c r="BL48">
        <v>406271</v>
      </c>
      <c r="BM48">
        <v>350427</v>
      </c>
      <c r="BN48">
        <v>531380</v>
      </c>
      <c r="BO48">
        <v>1423122</v>
      </c>
      <c r="BP48">
        <v>4812381</v>
      </c>
      <c r="BQ48">
        <v>1767828</v>
      </c>
      <c r="BR48">
        <v>-1346033</v>
      </c>
      <c r="BS48">
        <v>1836915</v>
      </c>
      <c r="BT48">
        <v>184951</v>
      </c>
      <c r="BU48">
        <v>-233008</v>
      </c>
      <c r="BV48">
        <v>1364634</v>
      </c>
      <c r="BW48">
        <v>4658232</v>
      </c>
      <c r="BX48">
        <v>420368</v>
      </c>
      <c r="BY48">
        <v>1367933</v>
      </c>
      <c r="BZ48">
        <v>408274</v>
      </c>
      <c r="CA48">
        <v>-329961</v>
      </c>
      <c r="CB48">
        <v>495765</v>
      </c>
      <c r="CC48">
        <v>176757</v>
      </c>
      <c r="CD48">
        <v>-52576</v>
      </c>
      <c r="CE48">
        <v>-948427</v>
      </c>
      <c r="CF48">
        <v>822743</v>
      </c>
      <c r="CG48">
        <v>1002754</v>
      </c>
      <c r="CH48">
        <v>3444447</v>
      </c>
      <c r="CI48">
        <v>1359554</v>
      </c>
      <c r="CJ48">
        <v>-1016072</v>
      </c>
      <c r="CK48">
        <v>1341151</v>
      </c>
      <c r="CL48">
        <v>8194</v>
      </c>
      <c r="CM48">
        <v>-180432</v>
      </c>
      <c r="CN48">
        <v>2313060</v>
      </c>
      <c r="CO48">
        <v>3835488</v>
      </c>
      <c r="CP48" t="s">
        <v>59</v>
      </c>
      <c r="CQ48" t="s">
        <v>59</v>
      </c>
      <c r="CR48" t="s">
        <v>59</v>
      </c>
      <c r="CS48" t="s">
        <v>59</v>
      </c>
      <c r="CT48" t="s">
        <v>59</v>
      </c>
      <c r="CU48" t="s">
        <v>59</v>
      </c>
      <c r="CV48" t="s">
        <v>59</v>
      </c>
      <c r="CW48" t="s">
        <v>59</v>
      </c>
      <c r="CX48" t="s">
        <v>59</v>
      </c>
      <c r="CY48" t="s">
        <v>59</v>
      </c>
      <c r="CZ48" t="s">
        <v>59</v>
      </c>
      <c r="DA48" t="s">
        <v>59</v>
      </c>
      <c r="DB48" t="s">
        <v>59</v>
      </c>
      <c r="DC48" t="s">
        <v>59</v>
      </c>
      <c r="DD48" t="s">
        <v>59</v>
      </c>
      <c r="DE48" t="s">
        <v>59</v>
      </c>
      <c r="DF48" t="s">
        <v>59</v>
      </c>
      <c r="DG48" t="s">
        <v>59</v>
      </c>
      <c r="DH48">
        <v>1002754</v>
      </c>
      <c r="DI48">
        <v>3444447</v>
      </c>
      <c r="DJ48">
        <v>1359554</v>
      </c>
      <c r="DK48">
        <v>-1016072</v>
      </c>
      <c r="DL48">
        <v>1341151</v>
      </c>
      <c r="DM48">
        <v>8194</v>
      </c>
      <c r="DN48">
        <v>-180432</v>
      </c>
      <c r="DO48">
        <v>2313060</v>
      </c>
      <c r="DP48">
        <v>3835488</v>
      </c>
      <c r="DQ48">
        <f t="shared" si="1"/>
        <v>0</v>
      </c>
    </row>
    <row r="49" spans="2:121" x14ac:dyDescent="0.25">
      <c r="B49" t="s">
        <v>130</v>
      </c>
      <c r="C49">
        <v>19587114</v>
      </c>
      <c r="D49">
        <v>21052729</v>
      </c>
      <c r="E49">
        <v>18497864</v>
      </c>
      <c r="F49">
        <v>16502646</v>
      </c>
      <c r="G49">
        <v>16634769</v>
      </c>
      <c r="H49">
        <v>16665137</v>
      </c>
      <c r="I49">
        <v>17308323</v>
      </c>
      <c r="J49">
        <v>16550943</v>
      </c>
      <c r="K49">
        <v>16994255</v>
      </c>
      <c r="L49">
        <v>2522974</v>
      </c>
      <c r="M49">
        <v>1655519</v>
      </c>
      <c r="N49">
        <v>226366</v>
      </c>
      <c r="O49">
        <v>984879</v>
      </c>
      <c r="P49">
        <v>912664</v>
      </c>
      <c r="Q49">
        <v>1213101</v>
      </c>
      <c r="R49">
        <v>375173</v>
      </c>
      <c r="S49">
        <v>-433407</v>
      </c>
      <c r="T49">
        <v>-637330</v>
      </c>
      <c r="U49">
        <v>2683618</v>
      </c>
      <c r="V49">
        <v>3305157</v>
      </c>
      <c r="W49">
        <v>1788291</v>
      </c>
      <c r="X49">
        <v>2449267</v>
      </c>
      <c r="Y49">
        <v>2743613</v>
      </c>
      <c r="Z49">
        <v>3051442</v>
      </c>
      <c r="AA49">
        <v>2336144</v>
      </c>
      <c r="AB49">
        <v>1536409</v>
      </c>
      <c r="AC49">
        <v>653021</v>
      </c>
      <c r="AD49">
        <v>160644</v>
      </c>
      <c r="AE49">
        <v>1649638</v>
      </c>
      <c r="AF49">
        <v>1561925</v>
      </c>
      <c r="AG49">
        <v>1464388</v>
      </c>
      <c r="AH49">
        <v>1830949</v>
      </c>
      <c r="AI49">
        <v>1838341</v>
      </c>
      <c r="AJ49">
        <v>1960971</v>
      </c>
      <c r="AK49">
        <v>1969816</v>
      </c>
      <c r="AL49">
        <v>1290351</v>
      </c>
      <c r="AM49">
        <v>0</v>
      </c>
      <c r="AN49">
        <v>602809</v>
      </c>
      <c r="AO49">
        <v>538248</v>
      </c>
      <c r="AP49">
        <v>905140</v>
      </c>
      <c r="AQ49">
        <v>194447</v>
      </c>
      <c r="AR49">
        <v>146116</v>
      </c>
      <c r="AS49">
        <v>165412</v>
      </c>
      <c r="AT49">
        <v>36609</v>
      </c>
      <c r="AU49">
        <v>22934</v>
      </c>
      <c r="AV49">
        <f t="shared" si="0"/>
        <v>-0.83857082882206069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5905</v>
      </c>
      <c r="BE49">
        <v>0</v>
      </c>
      <c r="BF49">
        <v>0</v>
      </c>
      <c r="BG49">
        <v>602809</v>
      </c>
      <c r="BH49">
        <v>538248</v>
      </c>
      <c r="BI49">
        <v>905140</v>
      </c>
      <c r="BJ49">
        <v>194447</v>
      </c>
      <c r="BK49">
        <v>146116</v>
      </c>
      <c r="BL49">
        <v>165412</v>
      </c>
      <c r="BM49">
        <v>36609</v>
      </c>
      <c r="BN49">
        <v>22934</v>
      </c>
      <c r="BO49">
        <v>2522974</v>
      </c>
      <c r="BP49">
        <v>1052710</v>
      </c>
      <c r="BQ49">
        <v>-311882</v>
      </c>
      <c r="BR49">
        <v>79739</v>
      </c>
      <c r="BS49">
        <v>718217</v>
      </c>
      <c r="BT49">
        <v>1066986</v>
      </c>
      <c r="BU49">
        <v>209762</v>
      </c>
      <c r="BV49">
        <v>-464111</v>
      </c>
      <c r="BW49">
        <v>-660264</v>
      </c>
      <c r="BX49">
        <v>741545</v>
      </c>
      <c r="BY49">
        <v>445490</v>
      </c>
      <c r="BZ49">
        <v>-212532</v>
      </c>
      <c r="CA49">
        <v>-35559</v>
      </c>
      <c r="CB49">
        <v>86546</v>
      </c>
      <c r="CC49">
        <v>394173</v>
      </c>
      <c r="CD49">
        <v>-148631</v>
      </c>
      <c r="CE49">
        <v>-125180</v>
      </c>
      <c r="CF49">
        <v>-237792</v>
      </c>
      <c r="CG49">
        <v>1781429</v>
      </c>
      <c r="CH49">
        <v>607220</v>
      </c>
      <c r="CI49">
        <v>-99349</v>
      </c>
      <c r="CJ49">
        <v>115298</v>
      </c>
      <c r="CK49">
        <v>631672</v>
      </c>
      <c r="CL49">
        <v>672813</v>
      </c>
      <c r="CM49">
        <v>358393</v>
      </c>
      <c r="CN49">
        <v>-338931</v>
      </c>
      <c r="CO49">
        <v>-422472</v>
      </c>
      <c r="CP49" t="s">
        <v>59</v>
      </c>
      <c r="CQ49" t="s">
        <v>59</v>
      </c>
      <c r="CR49" t="s">
        <v>59</v>
      </c>
      <c r="CS49" t="s">
        <v>59</v>
      </c>
      <c r="CT49" t="s">
        <v>59</v>
      </c>
      <c r="CU49" t="s">
        <v>59</v>
      </c>
      <c r="CV49" t="s">
        <v>59</v>
      </c>
      <c r="CW49" t="s">
        <v>59</v>
      </c>
      <c r="CX49" t="s">
        <v>59</v>
      </c>
      <c r="CY49" t="s">
        <v>59</v>
      </c>
      <c r="CZ49" t="s">
        <v>59</v>
      </c>
      <c r="DA49" t="s">
        <v>59</v>
      </c>
      <c r="DB49" t="s">
        <v>59</v>
      </c>
      <c r="DC49" t="s">
        <v>59</v>
      </c>
      <c r="DD49" t="s">
        <v>59</v>
      </c>
      <c r="DE49" t="s">
        <v>59</v>
      </c>
      <c r="DF49" t="s">
        <v>59</v>
      </c>
      <c r="DG49" t="s">
        <v>59</v>
      </c>
      <c r="DH49">
        <v>1781429</v>
      </c>
      <c r="DI49">
        <v>607220</v>
      </c>
      <c r="DJ49">
        <v>-99349</v>
      </c>
      <c r="DK49">
        <v>115298</v>
      </c>
      <c r="DL49">
        <v>631672</v>
      </c>
      <c r="DM49">
        <v>672813</v>
      </c>
      <c r="DN49">
        <v>358393</v>
      </c>
      <c r="DO49">
        <v>-338931</v>
      </c>
      <c r="DP49">
        <v>-422472</v>
      </c>
      <c r="DQ49">
        <f t="shared" si="1"/>
        <v>0</v>
      </c>
    </row>
    <row r="50" spans="2:121" x14ac:dyDescent="0.25">
      <c r="B50" t="s">
        <v>131</v>
      </c>
      <c r="C50">
        <v>10372348</v>
      </c>
      <c r="D50">
        <v>10614525</v>
      </c>
      <c r="E50">
        <v>13603737</v>
      </c>
      <c r="F50">
        <v>12937352</v>
      </c>
      <c r="G50">
        <v>13554616</v>
      </c>
      <c r="H50">
        <v>13258624</v>
      </c>
      <c r="I50">
        <v>12062910</v>
      </c>
      <c r="J50">
        <v>16082657</v>
      </c>
      <c r="K50">
        <v>18063724</v>
      </c>
      <c r="L50">
        <v>-457452</v>
      </c>
      <c r="M50">
        <v>-220685</v>
      </c>
      <c r="N50">
        <v>112888</v>
      </c>
      <c r="O50">
        <v>286034</v>
      </c>
      <c r="P50">
        <v>-89220</v>
      </c>
      <c r="Q50">
        <v>-256329</v>
      </c>
      <c r="R50">
        <v>107071</v>
      </c>
      <c r="S50">
        <v>282593</v>
      </c>
      <c r="T50">
        <v>565369</v>
      </c>
      <c r="U50">
        <v>112149</v>
      </c>
      <c r="V50">
        <v>197607</v>
      </c>
      <c r="W50">
        <v>485272</v>
      </c>
      <c r="X50">
        <v>623959</v>
      </c>
      <c r="Y50">
        <v>221335</v>
      </c>
      <c r="Z50">
        <v>10933</v>
      </c>
      <c r="AA50">
        <v>338118</v>
      </c>
      <c r="AB50">
        <v>438333</v>
      </c>
      <c r="AC50">
        <v>697640</v>
      </c>
      <c r="AD50">
        <v>569601</v>
      </c>
      <c r="AE50">
        <v>418292</v>
      </c>
      <c r="AF50">
        <v>372384</v>
      </c>
      <c r="AG50">
        <v>337925</v>
      </c>
      <c r="AH50">
        <v>310555</v>
      </c>
      <c r="AI50">
        <v>267262</v>
      </c>
      <c r="AJ50">
        <v>231047</v>
      </c>
      <c r="AK50">
        <v>155740</v>
      </c>
      <c r="AL50">
        <v>132271</v>
      </c>
      <c r="AM50">
        <v>97393</v>
      </c>
      <c r="AN50">
        <v>105294</v>
      </c>
      <c r="AO50">
        <v>124617</v>
      </c>
      <c r="AP50">
        <v>344254</v>
      </c>
      <c r="AQ50">
        <v>102089</v>
      </c>
      <c r="AR50">
        <v>104475</v>
      </c>
      <c r="AS50">
        <v>78894</v>
      </c>
      <c r="AT50">
        <v>469732</v>
      </c>
      <c r="AU50">
        <v>324239</v>
      </c>
      <c r="AV50">
        <f t="shared" si="0"/>
        <v>-0.69651768752142318</v>
      </c>
      <c r="AW50">
        <v>166749</v>
      </c>
      <c r="AX50">
        <v>49041</v>
      </c>
      <c r="AY50">
        <v>164201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4592016</v>
      </c>
      <c r="BF50">
        <v>97393</v>
      </c>
      <c r="BG50">
        <v>105294</v>
      </c>
      <c r="BH50">
        <v>124617</v>
      </c>
      <c r="BI50">
        <v>344254</v>
      </c>
      <c r="BJ50">
        <v>102089</v>
      </c>
      <c r="BK50">
        <v>104475</v>
      </c>
      <c r="BL50">
        <v>78894</v>
      </c>
      <c r="BM50">
        <v>469732</v>
      </c>
      <c r="BN50">
        <v>324239</v>
      </c>
      <c r="BO50">
        <v>-388096</v>
      </c>
      <c r="BP50">
        <v>-276938</v>
      </c>
      <c r="BQ50">
        <v>152472</v>
      </c>
      <c r="BR50">
        <v>-58219</v>
      </c>
      <c r="BS50">
        <v>-191309</v>
      </c>
      <c r="BT50">
        <v>-360804</v>
      </c>
      <c r="BU50">
        <v>28176</v>
      </c>
      <c r="BV50">
        <v>-187139</v>
      </c>
      <c r="BW50">
        <v>4833147</v>
      </c>
      <c r="BX50" t="s">
        <v>59</v>
      </c>
      <c r="BY50">
        <v>5770</v>
      </c>
      <c r="BZ50">
        <v>35186</v>
      </c>
      <c r="CA50">
        <v>-39235</v>
      </c>
      <c r="CB50" t="s">
        <v>59</v>
      </c>
      <c r="CC50" t="s">
        <v>59</v>
      </c>
      <c r="CD50" t="s">
        <v>59</v>
      </c>
      <c r="CE50">
        <v>-59030</v>
      </c>
      <c r="CF50">
        <v>1031243</v>
      </c>
      <c r="CG50" t="s">
        <v>59</v>
      </c>
      <c r="CH50">
        <v>-282708</v>
      </c>
      <c r="CI50">
        <v>117286</v>
      </c>
      <c r="CJ50">
        <v>-18985</v>
      </c>
      <c r="CK50" t="s">
        <v>59</v>
      </c>
      <c r="CL50" t="s">
        <v>59</v>
      </c>
      <c r="CM50" t="s">
        <v>59</v>
      </c>
      <c r="CN50">
        <v>-128109</v>
      </c>
      <c r="CO50">
        <v>3801904</v>
      </c>
      <c r="CP50" t="s">
        <v>59</v>
      </c>
      <c r="CQ50" t="s">
        <v>59</v>
      </c>
      <c r="CR50" t="s">
        <v>59</v>
      </c>
      <c r="CS50" t="s">
        <v>59</v>
      </c>
      <c r="CT50" t="s">
        <v>59</v>
      </c>
      <c r="CU50" t="s">
        <v>59</v>
      </c>
      <c r="CV50" t="s">
        <v>59</v>
      </c>
      <c r="CW50" t="s">
        <v>59</v>
      </c>
      <c r="CX50" t="s">
        <v>59</v>
      </c>
      <c r="CY50" t="s">
        <v>59</v>
      </c>
      <c r="CZ50" t="s">
        <v>59</v>
      </c>
      <c r="DA50" t="s">
        <v>59</v>
      </c>
      <c r="DB50" t="s">
        <v>59</v>
      </c>
      <c r="DC50" t="s">
        <v>59</v>
      </c>
      <c r="DD50" t="s">
        <v>59</v>
      </c>
      <c r="DE50" t="s">
        <v>59</v>
      </c>
      <c r="DF50" t="s">
        <v>59</v>
      </c>
      <c r="DG50" t="s">
        <v>59</v>
      </c>
      <c r="DH50">
        <v>-388096</v>
      </c>
      <c r="DI50">
        <v>-282708</v>
      </c>
      <c r="DJ50">
        <v>117286</v>
      </c>
      <c r="DK50">
        <v>-18985</v>
      </c>
      <c r="DL50">
        <v>-191309</v>
      </c>
      <c r="DM50">
        <v>-360804</v>
      </c>
      <c r="DN50">
        <v>28176</v>
      </c>
      <c r="DO50">
        <v>-128109</v>
      </c>
      <c r="DP50">
        <v>3801904</v>
      </c>
      <c r="DQ50">
        <f t="shared" si="1"/>
        <v>1</v>
      </c>
    </row>
    <row r="51" spans="2:121" x14ac:dyDescent="0.25">
      <c r="B51" t="s">
        <v>132</v>
      </c>
      <c r="C51">
        <v>48102994</v>
      </c>
      <c r="D51">
        <v>50917852</v>
      </c>
      <c r="E51">
        <v>48126031</v>
      </c>
      <c r="F51">
        <v>37727684</v>
      </c>
      <c r="G51">
        <v>42157993</v>
      </c>
      <c r="H51">
        <v>44710264</v>
      </c>
      <c r="I51">
        <v>47176423</v>
      </c>
      <c r="J51">
        <v>42522519</v>
      </c>
      <c r="K51">
        <v>35376767</v>
      </c>
      <c r="L51">
        <v>22507227</v>
      </c>
      <c r="M51">
        <v>24675012</v>
      </c>
      <c r="N51">
        <v>21535116</v>
      </c>
      <c r="O51">
        <v>16854220</v>
      </c>
      <c r="P51">
        <v>19243768</v>
      </c>
      <c r="Q51">
        <v>20002854</v>
      </c>
      <c r="R51">
        <v>23300835</v>
      </c>
      <c r="S51">
        <v>19207731</v>
      </c>
      <c r="T51">
        <v>13518544</v>
      </c>
      <c r="U51">
        <v>27430500</v>
      </c>
      <c r="V51">
        <v>29791709</v>
      </c>
      <c r="W51">
        <v>26092820</v>
      </c>
      <c r="X51">
        <v>20240776</v>
      </c>
      <c r="Y51">
        <v>22886121</v>
      </c>
      <c r="Z51">
        <v>23795530</v>
      </c>
      <c r="AA51">
        <v>27193867</v>
      </c>
      <c r="AB51">
        <v>21970487</v>
      </c>
      <c r="AC51">
        <v>14773556</v>
      </c>
      <c r="AD51">
        <v>4923273</v>
      </c>
      <c r="AE51">
        <v>5116697</v>
      </c>
      <c r="AF51">
        <v>4557704</v>
      </c>
      <c r="AG51">
        <v>3386556</v>
      </c>
      <c r="AH51">
        <v>3642353</v>
      </c>
      <c r="AI51">
        <v>3792676</v>
      </c>
      <c r="AJ51">
        <v>3893032</v>
      </c>
      <c r="AK51">
        <v>2762756</v>
      </c>
      <c r="AL51">
        <v>1255012</v>
      </c>
      <c r="AM51">
        <v>15595961</v>
      </c>
      <c r="AN51">
        <v>14904059</v>
      </c>
      <c r="AO51">
        <v>12415626</v>
      </c>
      <c r="AP51">
        <v>8816779</v>
      </c>
      <c r="AQ51">
        <v>9394799</v>
      </c>
      <c r="AR51">
        <v>9457108</v>
      </c>
      <c r="AS51">
        <v>9196063</v>
      </c>
      <c r="AT51">
        <v>7155657</v>
      </c>
      <c r="AU51">
        <v>6936598</v>
      </c>
      <c r="AV51">
        <f t="shared" si="0"/>
        <v>7.2626182418772209E-2</v>
      </c>
      <c r="AW51">
        <v>1299055</v>
      </c>
      <c r="AX51">
        <v>1005438</v>
      </c>
      <c r="AY51">
        <v>583832</v>
      </c>
      <c r="AZ51">
        <v>537366</v>
      </c>
      <c r="BA51">
        <v>33725</v>
      </c>
      <c r="BB51">
        <v>22241</v>
      </c>
      <c r="BC51">
        <v>38237</v>
      </c>
      <c r="BD51">
        <v>32292</v>
      </c>
      <c r="BE51">
        <v>11941</v>
      </c>
      <c r="BF51">
        <v>15595961</v>
      </c>
      <c r="BG51">
        <v>14904059</v>
      </c>
      <c r="BH51">
        <v>12415626</v>
      </c>
      <c r="BI51">
        <v>8816779</v>
      </c>
      <c r="BJ51">
        <v>9394799</v>
      </c>
      <c r="BK51">
        <v>9457108</v>
      </c>
      <c r="BL51">
        <v>9196063</v>
      </c>
      <c r="BM51">
        <v>7155657</v>
      </c>
      <c r="BN51">
        <v>6936598</v>
      </c>
      <c r="BO51">
        <v>8210321</v>
      </c>
      <c r="BP51">
        <v>10776391</v>
      </c>
      <c r="BQ51">
        <v>9703323</v>
      </c>
      <c r="BR51">
        <v>8574807</v>
      </c>
      <c r="BS51">
        <v>9882694</v>
      </c>
      <c r="BT51">
        <v>10567987</v>
      </c>
      <c r="BU51">
        <v>14143009</v>
      </c>
      <c r="BV51">
        <v>12084366</v>
      </c>
      <c r="BW51">
        <v>6593887</v>
      </c>
      <c r="BX51">
        <v>420368</v>
      </c>
      <c r="BY51">
        <v>-848805</v>
      </c>
      <c r="BZ51">
        <v>43549</v>
      </c>
      <c r="CA51">
        <v>58660</v>
      </c>
      <c r="CB51">
        <v>4497</v>
      </c>
      <c r="CC51">
        <v>2341</v>
      </c>
      <c r="CD51">
        <v>5975</v>
      </c>
      <c r="CE51">
        <v>4784</v>
      </c>
      <c r="CF51">
        <v>1194</v>
      </c>
      <c r="CG51">
        <v>7789953</v>
      </c>
      <c r="CH51">
        <v>11625196</v>
      </c>
      <c r="CI51">
        <v>9659773</v>
      </c>
      <c r="CJ51">
        <v>8516147</v>
      </c>
      <c r="CK51">
        <v>9878198</v>
      </c>
      <c r="CL51">
        <v>10565646</v>
      </c>
      <c r="CM51">
        <v>14137035</v>
      </c>
      <c r="CN51">
        <v>12079582</v>
      </c>
      <c r="CO51">
        <v>6592693</v>
      </c>
      <c r="CP51" t="s">
        <v>59</v>
      </c>
      <c r="CQ51" t="s">
        <v>59</v>
      </c>
      <c r="CR51" t="s">
        <v>59</v>
      </c>
      <c r="CS51" t="s">
        <v>59</v>
      </c>
      <c r="CT51" t="s">
        <v>59</v>
      </c>
      <c r="CU51" t="s">
        <v>59</v>
      </c>
      <c r="CV51" t="s">
        <v>59</v>
      </c>
      <c r="CW51" t="s">
        <v>59</v>
      </c>
      <c r="CX51" t="s">
        <v>59</v>
      </c>
      <c r="CY51" t="s">
        <v>59</v>
      </c>
      <c r="CZ51" t="s">
        <v>59</v>
      </c>
      <c r="DA51" t="s">
        <v>59</v>
      </c>
      <c r="DB51" t="s">
        <v>59</v>
      </c>
      <c r="DC51" t="s">
        <v>59</v>
      </c>
      <c r="DD51" t="s">
        <v>59</v>
      </c>
      <c r="DE51" t="s">
        <v>59</v>
      </c>
      <c r="DF51" t="s">
        <v>59</v>
      </c>
      <c r="DG51" t="s">
        <v>59</v>
      </c>
      <c r="DH51">
        <v>7789953</v>
      </c>
      <c r="DI51">
        <v>11625196</v>
      </c>
      <c r="DJ51">
        <v>9659773</v>
      </c>
      <c r="DK51">
        <v>8516147</v>
      </c>
      <c r="DL51">
        <v>9878198</v>
      </c>
      <c r="DM51">
        <v>10565646</v>
      </c>
      <c r="DN51">
        <v>14137035</v>
      </c>
      <c r="DO51">
        <v>12079582</v>
      </c>
      <c r="DP51">
        <v>6592693</v>
      </c>
      <c r="DQ51">
        <f t="shared" si="1"/>
        <v>0</v>
      </c>
    </row>
    <row r="52" spans="2:121" x14ac:dyDescent="0.25">
      <c r="B52" t="s">
        <v>12</v>
      </c>
      <c r="C52">
        <v>223375721</v>
      </c>
      <c r="D52">
        <v>240782411</v>
      </c>
      <c r="E52">
        <v>202924427</v>
      </c>
      <c r="F52">
        <v>173588653</v>
      </c>
      <c r="G52">
        <v>166721973</v>
      </c>
      <c r="H52">
        <v>185197892</v>
      </c>
      <c r="I52">
        <v>212761724</v>
      </c>
      <c r="J52">
        <v>213858491</v>
      </c>
      <c r="K52">
        <v>222137206</v>
      </c>
      <c r="L52">
        <v>16057246</v>
      </c>
      <c r="M52">
        <v>16340529</v>
      </c>
      <c r="N52">
        <v>11628918</v>
      </c>
      <c r="O52">
        <v>2509609</v>
      </c>
      <c r="P52">
        <v>4574561</v>
      </c>
      <c r="Q52">
        <v>9637984</v>
      </c>
      <c r="R52">
        <v>10766161</v>
      </c>
      <c r="S52">
        <v>9243256</v>
      </c>
      <c r="T52">
        <v>7387232</v>
      </c>
      <c r="U52">
        <v>24577124</v>
      </c>
      <c r="V52">
        <v>25166532</v>
      </c>
      <c r="W52">
        <v>20110093</v>
      </c>
      <c r="X52">
        <v>8548187</v>
      </c>
      <c r="Y52">
        <v>12601961</v>
      </c>
      <c r="Z52">
        <v>17079699</v>
      </c>
      <c r="AA52">
        <v>19148232</v>
      </c>
      <c r="AB52">
        <v>18030667</v>
      </c>
      <c r="AC52">
        <v>17504843</v>
      </c>
      <c r="AD52">
        <v>8519878</v>
      </c>
      <c r="AE52">
        <v>8826003</v>
      </c>
      <c r="AF52">
        <v>8481175</v>
      </c>
      <c r="AG52">
        <v>6038578</v>
      </c>
      <c r="AH52">
        <v>8027400</v>
      </c>
      <c r="AI52">
        <v>7441715</v>
      </c>
      <c r="AJ52">
        <v>8382071</v>
      </c>
      <c r="AK52">
        <v>8787411</v>
      </c>
      <c r="AL52">
        <v>10117611</v>
      </c>
      <c r="AM52">
        <v>4480825</v>
      </c>
      <c r="AN52">
        <v>4354926</v>
      </c>
      <c r="AO52">
        <v>4590197</v>
      </c>
      <c r="AP52">
        <v>3616251</v>
      </c>
      <c r="AQ52">
        <v>4053039</v>
      </c>
      <c r="AR52">
        <v>9281189</v>
      </c>
      <c r="AS52">
        <v>7656895</v>
      </c>
      <c r="AT52">
        <v>6723119</v>
      </c>
      <c r="AU52">
        <v>1155160</v>
      </c>
      <c r="AV52">
        <f t="shared" si="0"/>
        <v>1.5665223459322928</v>
      </c>
      <c r="AW52">
        <v>456115</v>
      </c>
      <c r="AX52">
        <v>1014483</v>
      </c>
      <c r="AY52">
        <v>1387120</v>
      </c>
      <c r="AZ52">
        <v>460113</v>
      </c>
      <c r="BA52">
        <v>-1789362</v>
      </c>
      <c r="BB52">
        <v>6022465</v>
      </c>
      <c r="BC52">
        <v>6331202</v>
      </c>
      <c r="BD52">
        <v>6138552</v>
      </c>
      <c r="BE52">
        <v>1021176</v>
      </c>
      <c r="BF52">
        <v>4480825</v>
      </c>
      <c r="BG52">
        <v>4354926</v>
      </c>
      <c r="BH52">
        <v>4590197</v>
      </c>
      <c r="BI52">
        <v>3616251</v>
      </c>
      <c r="BJ52">
        <v>4053039</v>
      </c>
      <c r="BK52">
        <v>9281189</v>
      </c>
      <c r="BL52">
        <v>7656895</v>
      </c>
      <c r="BM52">
        <v>6723119</v>
      </c>
      <c r="BN52">
        <v>1155160</v>
      </c>
      <c r="BO52">
        <v>12032535</v>
      </c>
      <c r="BP52">
        <v>13000086</v>
      </c>
      <c r="BQ52">
        <v>8425841</v>
      </c>
      <c r="BR52">
        <v>-646529</v>
      </c>
      <c r="BS52">
        <v>-1267839</v>
      </c>
      <c r="BT52">
        <v>6379260</v>
      </c>
      <c r="BU52">
        <v>9440468</v>
      </c>
      <c r="BV52">
        <v>8658688</v>
      </c>
      <c r="BW52">
        <v>7253248</v>
      </c>
      <c r="BX52">
        <v>1032713</v>
      </c>
      <c r="BY52">
        <v>2940531</v>
      </c>
      <c r="BZ52">
        <v>1258846</v>
      </c>
      <c r="CA52">
        <v>2161561</v>
      </c>
      <c r="CB52">
        <v>1778122</v>
      </c>
      <c r="CC52">
        <v>1675235</v>
      </c>
      <c r="CD52">
        <v>2216280</v>
      </c>
      <c r="CE52">
        <v>1617895</v>
      </c>
      <c r="CF52">
        <v>922197</v>
      </c>
      <c r="CG52">
        <v>10999823</v>
      </c>
      <c r="CH52">
        <v>10059555</v>
      </c>
      <c r="CI52">
        <v>7166995</v>
      </c>
      <c r="CJ52">
        <v>-2808090</v>
      </c>
      <c r="CK52">
        <v>-3045961</v>
      </c>
      <c r="CL52">
        <v>4704025</v>
      </c>
      <c r="CM52">
        <v>7224187</v>
      </c>
      <c r="CN52">
        <v>7040793</v>
      </c>
      <c r="CO52">
        <v>6331051</v>
      </c>
      <c r="CP52" t="s">
        <v>59</v>
      </c>
      <c r="CQ52" t="s">
        <v>59</v>
      </c>
      <c r="CR52" t="s">
        <v>59</v>
      </c>
      <c r="CS52" t="s">
        <v>59</v>
      </c>
      <c r="CT52" t="s">
        <v>59</v>
      </c>
      <c r="CU52" t="s">
        <v>59</v>
      </c>
      <c r="CV52" t="s">
        <v>59</v>
      </c>
      <c r="CW52" t="s">
        <v>59</v>
      </c>
      <c r="CX52" t="s">
        <v>59</v>
      </c>
      <c r="CY52" t="s">
        <v>59</v>
      </c>
      <c r="CZ52" t="s">
        <v>59</v>
      </c>
      <c r="DA52" t="s">
        <v>59</v>
      </c>
      <c r="DB52" t="s">
        <v>59</v>
      </c>
      <c r="DC52" t="s">
        <v>59</v>
      </c>
      <c r="DD52" t="s">
        <v>59</v>
      </c>
      <c r="DE52" t="s">
        <v>59</v>
      </c>
      <c r="DF52" t="s">
        <v>59</v>
      </c>
      <c r="DG52" t="s">
        <v>59</v>
      </c>
      <c r="DH52">
        <v>10999823</v>
      </c>
      <c r="DI52">
        <v>10059555</v>
      </c>
      <c r="DJ52">
        <v>7166995</v>
      </c>
      <c r="DK52">
        <v>-2808090</v>
      </c>
      <c r="DL52">
        <v>-3045961</v>
      </c>
      <c r="DM52">
        <v>4704025</v>
      </c>
      <c r="DN52">
        <v>7224187</v>
      </c>
      <c r="DO52">
        <v>7040793</v>
      </c>
      <c r="DP52">
        <v>6331051</v>
      </c>
      <c r="DQ52">
        <f t="shared" si="1"/>
        <v>1</v>
      </c>
    </row>
    <row r="53" spans="2:121" x14ac:dyDescent="0.25">
      <c r="B53" t="s">
        <v>133</v>
      </c>
      <c r="C53">
        <v>518507752</v>
      </c>
      <c r="D53">
        <v>622357477</v>
      </c>
      <c r="E53">
        <v>557566801</v>
      </c>
      <c r="F53">
        <v>487504907</v>
      </c>
      <c r="G53">
        <v>508214674</v>
      </c>
      <c r="H53">
        <v>539496013</v>
      </c>
      <c r="I53">
        <v>620174960</v>
      </c>
      <c r="J53">
        <v>636411202</v>
      </c>
      <c r="K53">
        <v>716633931</v>
      </c>
      <c r="L53">
        <v>115606431</v>
      </c>
      <c r="M53">
        <v>191739408</v>
      </c>
      <c r="N53">
        <v>132689195</v>
      </c>
      <c r="O53">
        <v>100035923</v>
      </c>
      <c r="P53">
        <v>-31561102</v>
      </c>
      <c r="Q53">
        <v>108624118</v>
      </c>
      <c r="R53">
        <v>139281659</v>
      </c>
      <c r="S53">
        <v>137461985</v>
      </c>
      <c r="T53">
        <v>172730867</v>
      </c>
      <c r="U53">
        <v>188470038</v>
      </c>
      <c r="V53">
        <v>274083926</v>
      </c>
      <c r="W53">
        <v>209580882</v>
      </c>
      <c r="X53">
        <v>167494703</v>
      </c>
      <c r="Y53">
        <v>53501014</v>
      </c>
      <c r="Z53">
        <v>198785534</v>
      </c>
      <c r="AA53">
        <v>265498171</v>
      </c>
      <c r="AB53">
        <v>268192585</v>
      </c>
      <c r="AC53">
        <v>308404867</v>
      </c>
      <c r="AD53">
        <v>72863607</v>
      </c>
      <c r="AE53">
        <v>82344518</v>
      </c>
      <c r="AF53">
        <v>76891687</v>
      </c>
      <c r="AG53">
        <v>67458780</v>
      </c>
      <c r="AH53">
        <v>85062116</v>
      </c>
      <c r="AI53">
        <v>90161416</v>
      </c>
      <c r="AJ53">
        <v>126216512</v>
      </c>
      <c r="AK53">
        <v>130730600</v>
      </c>
      <c r="AL53">
        <v>135674000</v>
      </c>
      <c r="AM53">
        <v>6741318</v>
      </c>
      <c r="AN53">
        <v>42564557</v>
      </c>
      <c r="AO53">
        <v>43685366</v>
      </c>
      <c r="AP53">
        <v>85370971</v>
      </c>
      <c r="AQ53">
        <v>132898317</v>
      </c>
      <c r="AR53">
        <v>194141542</v>
      </c>
      <c r="AS53">
        <v>196097069</v>
      </c>
      <c r="AT53">
        <v>110064064</v>
      </c>
      <c r="AU53">
        <v>124327598</v>
      </c>
      <c r="AV53">
        <f t="shared" si="0"/>
        <v>1.2740931692108786</v>
      </c>
      <c r="AW53">
        <v>0</v>
      </c>
      <c r="AX53">
        <v>-4176896</v>
      </c>
      <c r="AY53">
        <v>-13473057</v>
      </c>
      <c r="AZ53">
        <v>34462637</v>
      </c>
      <c r="BA53">
        <v>0</v>
      </c>
      <c r="BB53">
        <v>14724854</v>
      </c>
      <c r="BC53">
        <v>-1438365</v>
      </c>
      <c r="BD53">
        <v>-60818662</v>
      </c>
      <c r="BE53">
        <v>55162827</v>
      </c>
      <c r="BF53">
        <v>6741318</v>
      </c>
      <c r="BG53">
        <v>42564557</v>
      </c>
      <c r="BH53">
        <v>43685366</v>
      </c>
      <c r="BI53">
        <v>85370971</v>
      </c>
      <c r="BJ53">
        <v>132898317</v>
      </c>
      <c r="BK53">
        <v>194141542</v>
      </c>
      <c r="BL53">
        <v>196097069</v>
      </c>
      <c r="BM53">
        <v>110064064</v>
      </c>
      <c r="BN53">
        <v>124327598</v>
      </c>
      <c r="BO53">
        <v>108865113</v>
      </c>
      <c r="BP53">
        <v>144997955</v>
      </c>
      <c r="BQ53">
        <v>75530772</v>
      </c>
      <c r="BR53">
        <v>49127590</v>
      </c>
      <c r="BS53">
        <v>-164459419</v>
      </c>
      <c r="BT53">
        <v>-70792569</v>
      </c>
      <c r="BU53">
        <v>-58253775</v>
      </c>
      <c r="BV53">
        <v>-33420740</v>
      </c>
      <c r="BW53">
        <v>103566096</v>
      </c>
      <c r="BX53">
        <v>33850022</v>
      </c>
      <c r="BY53">
        <v>47537052</v>
      </c>
      <c r="BZ53">
        <v>-72808943</v>
      </c>
      <c r="CA53">
        <v>15398200</v>
      </c>
      <c r="CB53">
        <v>-38934351</v>
      </c>
      <c r="CC53">
        <v>-13818710</v>
      </c>
      <c r="CD53">
        <v>-3476048</v>
      </c>
      <c r="CE53">
        <v>944756</v>
      </c>
      <c r="CF53">
        <v>34159913</v>
      </c>
      <c r="CG53">
        <v>75015091</v>
      </c>
      <c r="CH53">
        <v>97460902</v>
      </c>
      <c r="CI53">
        <v>148339715</v>
      </c>
      <c r="CJ53">
        <v>33729390</v>
      </c>
      <c r="CK53">
        <v>-125525068</v>
      </c>
      <c r="CL53">
        <v>-56973860</v>
      </c>
      <c r="CM53">
        <v>-54777726</v>
      </c>
      <c r="CN53">
        <v>-34365496</v>
      </c>
      <c r="CO53">
        <v>69406183</v>
      </c>
      <c r="CP53" t="s">
        <v>59</v>
      </c>
      <c r="CQ53" t="s">
        <v>59</v>
      </c>
      <c r="CR53" t="s">
        <v>59</v>
      </c>
      <c r="CS53" t="s">
        <v>59</v>
      </c>
      <c r="CT53" t="s">
        <v>59</v>
      </c>
      <c r="CU53" t="s">
        <v>59</v>
      </c>
      <c r="CV53" t="s">
        <v>59</v>
      </c>
      <c r="CW53" t="s">
        <v>59</v>
      </c>
      <c r="CX53" t="s">
        <v>59</v>
      </c>
      <c r="CY53" t="s">
        <v>59</v>
      </c>
      <c r="CZ53" t="s">
        <v>59</v>
      </c>
      <c r="DA53" t="s">
        <v>59</v>
      </c>
      <c r="DB53" t="s">
        <v>59</v>
      </c>
      <c r="DC53" t="s">
        <v>59</v>
      </c>
      <c r="DD53" t="s">
        <v>59</v>
      </c>
      <c r="DE53" t="s">
        <v>59</v>
      </c>
      <c r="DF53" t="s">
        <v>59</v>
      </c>
      <c r="DG53" t="s">
        <v>59</v>
      </c>
      <c r="DH53">
        <v>75015091</v>
      </c>
      <c r="DI53">
        <v>97460902</v>
      </c>
      <c r="DJ53">
        <v>148339715</v>
      </c>
      <c r="DK53">
        <v>33729390</v>
      </c>
      <c r="DL53">
        <v>-125525068</v>
      </c>
      <c r="DM53">
        <v>-56973860</v>
      </c>
      <c r="DN53">
        <v>-54777726</v>
      </c>
      <c r="DO53">
        <v>-34365496</v>
      </c>
      <c r="DP53">
        <v>69406183</v>
      </c>
      <c r="DQ53">
        <f t="shared" si="1"/>
        <v>1</v>
      </c>
    </row>
    <row r="54" spans="2:121" x14ac:dyDescent="0.25">
      <c r="B54" t="s">
        <v>54</v>
      </c>
      <c r="C54">
        <v>26975101</v>
      </c>
      <c r="D54">
        <v>31602692</v>
      </c>
      <c r="E54">
        <v>32456457</v>
      </c>
      <c r="F54">
        <v>24114419</v>
      </c>
      <c r="G54">
        <v>29181547</v>
      </c>
      <c r="H54">
        <v>34473551</v>
      </c>
      <c r="I54">
        <v>30233729</v>
      </c>
      <c r="J54">
        <v>38496790</v>
      </c>
      <c r="K54">
        <v>44072292</v>
      </c>
      <c r="L54">
        <v>344469</v>
      </c>
      <c r="M54">
        <v>141716</v>
      </c>
      <c r="N54">
        <v>1839957</v>
      </c>
      <c r="O54">
        <v>228354</v>
      </c>
      <c r="P54">
        <v>1438954</v>
      </c>
      <c r="Q54">
        <v>1466735</v>
      </c>
      <c r="R54">
        <v>905745</v>
      </c>
      <c r="S54">
        <v>1285698</v>
      </c>
      <c r="T54">
        <v>1516522</v>
      </c>
      <c r="U54">
        <v>356146</v>
      </c>
      <c r="V54">
        <v>208845</v>
      </c>
      <c r="W54">
        <v>1981492</v>
      </c>
      <c r="X54">
        <v>415856</v>
      </c>
      <c r="Y54">
        <v>1649176</v>
      </c>
      <c r="Z54">
        <v>1773427</v>
      </c>
      <c r="AA54">
        <v>1356228</v>
      </c>
      <c r="AB54">
        <v>1902833</v>
      </c>
      <c r="AC54">
        <v>2173284</v>
      </c>
      <c r="AD54">
        <v>11677</v>
      </c>
      <c r="AE54">
        <v>67129</v>
      </c>
      <c r="AF54">
        <v>141535</v>
      </c>
      <c r="AG54">
        <v>187502</v>
      </c>
      <c r="AH54">
        <v>210222</v>
      </c>
      <c r="AI54">
        <v>306692</v>
      </c>
      <c r="AJ54">
        <v>450483</v>
      </c>
      <c r="AK54">
        <v>617135</v>
      </c>
      <c r="AL54">
        <v>656762</v>
      </c>
      <c r="AM54">
        <v>65683</v>
      </c>
      <c r="AN54">
        <v>122323</v>
      </c>
      <c r="AO54">
        <v>675014</v>
      </c>
      <c r="AP54">
        <v>435759</v>
      </c>
      <c r="AQ54">
        <v>129281</v>
      </c>
      <c r="AR54">
        <v>112376</v>
      </c>
      <c r="AS54">
        <v>114712</v>
      </c>
      <c r="AT54">
        <v>78936</v>
      </c>
      <c r="AU54">
        <v>91947</v>
      </c>
      <c r="AV54">
        <f t="shared" si="0"/>
        <v>-0.74211433384049441</v>
      </c>
      <c r="AW54">
        <v>8758</v>
      </c>
      <c r="AX54">
        <v>1803524</v>
      </c>
      <c r="AY54">
        <v>108873</v>
      </c>
      <c r="AZ54">
        <v>89037</v>
      </c>
      <c r="BA54">
        <v>74196</v>
      </c>
      <c r="BB54">
        <v>2341</v>
      </c>
      <c r="BC54">
        <v>0</v>
      </c>
      <c r="BD54">
        <v>0</v>
      </c>
      <c r="BE54">
        <v>1194</v>
      </c>
      <c r="BF54">
        <v>65683</v>
      </c>
      <c r="BG54">
        <v>122323</v>
      </c>
      <c r="BH54">
        <v>675014</v>
      </c>
      <c r="BI54">
        <v>435759</v>
      </c>
      <c r="BJ54">
        <v>129281</v>
      </c>
      <c r="BK54">
        <v>112376</v>
      </c>
      <c r="BL54">
        <v>114712</v>
      </c>
      <c r="BM54">
        <v>78936</v>
      </c>
      <c r="BN54">
        <v>91947</v>
      </c>
      <c r="BO54">
        <v>287544</v>
      </c>
      <c r="BP54">
        <v>1822917</v>
      </c>
      <c r="BQ54">
        <v>1272455</v>
      </c>
      <c r="BR54">
        <v>-119415</v>
      </c>
      <c r="BS54">
        <v>1383869</v>
      </c>
      <c r="BT54">
        <v>1356701</v>
      </c>
      <c r="BU54">
        <v>791033</v>
      </c>
      <c r="BV54">
        <v>1205566</v>
      </c>
      <c r="BW54">
        <v>1425770</v>
      </c>
      <c r="BX54">
        <v>159098</v>
      </c>
      <c r="BY54">
        <v>513161</v>
      </c>
      <c r="BZ54">
        <v>421884</v>
      </c>
      <c r="CA54">
        <v>-27235</v>
      </c>
      <c r="CB54">
        <v>364235</v>
      </c>
      <c r="CC54">
        <v>268063</v>
      </c>
      <c r="CD54">
        <v>210305</v>
      </c>
      <c r="CE54">
        <v>205712</v>
      </c>
      <c r="CF54">
        <v>335546</v>
      </c>
      <c r="CG54">
        <v>128446</v>
      </c>
      <c r="CH54">
        <v>1309755</v>
      </c>
      <c r="CI54">
        <v>850572</v>
      </c>
      <c r="CJ54">
        <v>-92180</v>
      </c>
      <c r="CK54">
        <v>1019634</v>
      </c>
      <c r="CL54">
        <v>1088638</v>
      </c>
      <c r="CM54">
        <v>580728</v>
      </c>
      <c r="CN54">
        <v>999854</v>
      </c>
      <c r="CO54">
        <v>1090224</v>
      </c>
      <c r="CP54" t="s">
        <v>59</v>
      </c>
      <c r="CQ54" t="s">
        <v>59</v>
      </c>
      <c r="CR54" t="s">
        <v>59</v>
      </c>
      <c r="CS54" t="s">
        <v>59</v>
      </c>
      <c r="CT54" t="s">
        <v>59</v>
      </c>
      <c r="CU54" t="s">
        <v>59</v>
      </c>
      <c r="CV54" t="s">
        <v>59</v>
      </c>
      <c r="CW54" t="s">
        <v>59</v>
      </c>
      <c r="CX54" t="s">
        <v>59</v>
      </c>
      <c r="CY54" t="s">
        <v>59</v>
      </c>
      <c r="CZ54" t="s">
        <v>59</v>
      </c>
      <c r="DA54" t="s">
        <v>59</v>
      </c>
      <c r="DB54" t="s">
        <v>59</v>
      </c>
      <c r="DC54" t="s">
        <v>59</v>
      </c>
      <c r="DD54" t="s">
        <v>59</v>
      </c>
      <c r="DE54" t="s">
        <v>59</v>
      </c>
      <c r="DF54" t="s">
        <v>59</v>
      </c>
      <c r="DG54" t="s">
        <v>59</v>
      </c>
      <c r="DH54">
        <v>128446</v>
      </c>
      <c r="DI54">
        <v>1309755</v>
      </c>
      <c r="DJ54">
        <v>850572</v>
      </c>
      <c r="DK54">
        <v>-92180</v>
      </c>
      <c r="DL54">
        <v>1019634</v>
      </c>
      <c r="DM54">
        <v>1088638</v>
      </c>
      <c r="DN54">
        <v>580728</v>
      </c>
      <c r="DO54">
        <v>999854</v>
      </c>
      <c r="DP54">
        <v>1090224</v>
      </c>
      <c r="DQ54">
        <f t="shared" si="1"/>
        <v>0</v>
      </c>
    </row>
    <row r="55" spans="2:121" x14ac:dyDescent="0.25">
      <c r="B55" t="s">
        <v>4</v>
      </c>
      <c r="C55">
        <v>451331201</v>
      </c>
      <c r="D55">
        <v>599791797</v>
      </c>
      <c r="E55">
        <v>666015381</v>
      </c>
      <c r="F55">
        <v>492266827</v>
      </c>
      <c r="G55">
        <v>604337268</v>
      </c>
      <c r="H55">
        <v>999634650</v>
      </c>
      <c r="I55">
        <v>1080354555</v>
      </c>
      <c r="J55">
        <v>1107700031</v>
      </c>
      <c r="K55">
        <v>1175070850</v>
      </c>
      <c r="L55">
        <v>23834015</v>
      </c>
      <c r="M55">
        <v>23295145</v>
      </c>
      <c r="N55">
        <v>33060704</v>
      </c>
      <c r="O55">
        <v>7921169</v>
      </c>
      <c r="P55">
        <v>5451164</v>
      </c>
      <c r="Q55">
        <v>19275924</v>
      </c>
      <c r="R55">
        <v>15827839</v>
      </c>
      <c r="S55">
        <v>25596753</v>
      </c>
      <c r="T55">
        <v>34077573</v>
      </c>
      <c r="U55">
        <v>37695956</v>
      </c>
      <c r="V55">
        <v>44131888</v>
      </c>
      <c r="W55">
        <v>47813021</v>
      </c>
      <c r="X55">
        <v>22139888</v>
      </c>
      <c r="Y55">
        <v>21388709</v>
      </c>
      <c r="Z55">
        <v>41880975</v>
      </c>
      <c r="AA55">
        <v>37826217</v>
      </c>
      <c r="AB55">
        <v>65159177</v>
      </c>
      <c r="AC55">
        <v>55919079</v>
      </c>
      <c r="AD55">
        <v>13861941</v>
      </c>
      <c r="AE55">
        <v>20836743</v>
      </c>
      <c r="AF55">
        <v>14752317</v>
      </c>
      <c r="AG55">
        <v>14218719</v>
      </c>
      <c r="AH55">
        <v>15937545</v>
      </c>
      <c r="AI55">
        <v>22605051</v>
      </c>
      <c r="AJ55">
        <v>21998378</v>
      </c>
      <c r="AK55">
        <v>39562424</v>
      </c>
      <c r="AL55">
        <v>21841506</v>
      </c>
      <c r="AM55">
        <v>24086528</v>
      </c>
      <c r="AN55">
        <v>25167289</v>
      </c>
      <c r="AO55">
        <v>32569413</v>
      </c>
      <c r="AP55">
        <v>24852904</v>
      </c>
      <c r="AQ55">
        <v>17161780</v>
      </c>
      <c r="AR55">
        <v>7646222</v>
      </c>
      <c r="AS55">
        <v>6360530</v>
      </c>
      <c r="AT55">
        <v>8089732</v>
      </c>
      <c r="AU55">
        <v>12862976</v>
      </c>
      <c r="AV55">
        <f t="shared" si="0"/>
        <v>-0.69234090309929175</v>
      </c>
      <c r="AW55">
        <v>8800005</v>
      </c>
      <c r="AX55">
        <v>18696084</v>
      </c>
      <c r="AY55">
        <v>24658416</v>
      </c>
      <c r="AZ55">
        <v>9733338</v>
      </c>
      <c r="BA55">
        <v>5183609</v>
      </c>
      <c r="BB55">
        <v>4548870</v>
      </c>
      <c r="BC55">
        <v>4478540</v>
      </c>
      <c r="BD55">
        <v>535807</v>
      </c>
      <c r="BE55">
        <v>283005</v>
      </c>
      <c r="BF55">
        <v>24086528</v>
      </c>
      <c r="BG55">
        <v>25167289</v>
      </c>
      <c r="BH55">
        <v>32569413</v>
      </c>
      <c r="BI55">
        <v>24852904</v>
      </c>
      <c r="BJ55">
        <v>17161780</v>
      </c>
      <c r="BK55">
        <v>7646222</v>
      </c>
      <c r="BL55">
        <v>6360530</v>
      </c>
      <c r="BM55">
        <v>8089732</v>
      </c>
      <c r="BN55">
        <v>12862976</v>
      </c>
      <c r="BO55">
        <v>8547492</v>
      </c>
      <c r="BP55">
        <v>16823940</v>
      </c>
      <c r="BQ55">
        <v>25149706</v>
      </c>
      <c r="BR55">
        <v>-7198396</v>
      </c>
      <c r="BS55">
        <v>-6527008</v>
      </c>
      <c r="BT55">
        <v>16178572</v>
      </c>
      <c r="BU55">
        <v>13945848</v>
      </c>
      <c r="BV55">
        <v>18042829</v>
      </c>
      <c r="BW55">
        <v>21497601</v>
      </c>
      <c r="BX55">
        <v>-507945</v>
      </c>
      <c r="BY55">
        <v>-3668210</v>
      </c>
      <c r="BZ55">
        <v>-1022047</v>
      </c>
      <c r="CA55">
        <v>-553078</v>
      </c>
      <c r="CB55">
        <v>-2237125</v>
      </c>
      <c r="CC55">
        <v>-8799242</v>
      </c>
      <c r="CD55">
        <v>7142005</v>
      </c>
      <c r="CE55">
        <v>1295266</v>
      </c>
      <c r="CF55">
        <v>5963396</v>
      </c>
      <c r="CG55">
        <v>9055437</v>
      </c>
      <c r="CH55">
        <v>20492149</v>
      </c>
      <c r="CI55">
        <v>26171753</v>
      </c>
      <c r="CJ55">
        <v>-6645318</v>
      </c>
      <c r="CK55">
        <v>-4289883</v>
      </c>
      <c r="CL55">
        <v>24977814</v>
      </c>
      <c r="CM55">
        <v>6803844</v>
      </c>
      <c r="CN55">
        <v>16747563</v>
      </c>
      <c r="CO55">
        <v>15534205</v>
      </c>
      <c r="CP55" t="s">
        <v>59</v>
      </c>
      <c r="CQ55" t="s">
        <v>59</v>
      </c>
      <c r="CR55" t="s">
        <v>59</v>
      </c>
      <c r="CS55" t="s">
        <v>59</v>
      </c>
      <c r="CT55" t="s">
        <v>59</v>
      </c>
      <c r="CU55" t="s">
        <v>59</v>
      </c>
      <c r="CV55" t="s">
        <v>59</v>
      </c>
      <c r="CW55" t="s">
        <v>59</v>
      </c>
      <c r="CX55" t="s">
        <v>59</v>
      </c>
      <c r="CY55" t="s">
        <v>59</v>
      </c>
      <c r="CZ55" t="s">
        <v>59</v>
      </c>
      <c r="DA55" t="s">
        <v>59</v>
      </c>
      <c r="DB55" t="s">
        <v>59</v>
      </c>
      <c r="DC55" t="s">
        <v>59</v>
      </c>
      <c r="DD55" t="s">
        <v>59</v>
      </c>
      <c r="DE55" t="s">
        <v>59</v>
      </c>
      <c r="DF55" t="s">
        <v>59</v>
      </c>
      <c r="DG55" t="s">
        <v>59</v>
      </c>
      <c r="DH55">
        <v>9055437</v>
      </c>
      <c r="DI55">
        <v>20492149</v>
      </c>
      <c r="DJ55">
        <v>26171753</v>
      </c>
      <c r="DK55">
        <v>-6645318</v>
      </c>
      <c r="DL55">
        <v>-4289883</v>
      </c>
      <c r="DM55">
        <v>24977814</v>
      </c>
      <c r="DN55">
        <v>6803844</v>
      </c>
      <c r="DO55">
        <v>16747563</v>
      </c>
      <c r="DP55">
        <v>15534205</v>
      </c>
      <c r="DQ55">
        <f t="shared" si="1"/>
        <v>0</v>
      </c>
    </row>
    <row r="56" spans="2:121" x14ac:dyDescent="0.25">
      <c r="B56" t="s">
        <v>56</v>
      </c>
      <c r="C56">
        <v>36503660</v>
      </c>
      <c r="D56">
        <v>36153338</v>
      </c>
      <c r="E56">
        <v>47727390</v>
      </c>
      <c r="F56">
        <v>39904418</v>
      </c>
      <c r="G56">
        <v>30271696</v>
      </c>
      <c r="H56">
        <v>34274304</v>
      </c>
      <c r="I56">
        <v>36346757</v>
      </c>
      <c r="J56">
        <v>45058063</v>
      </c>
      <c r="K56">
        <v>41606685</v>
      </c>
      <c r="L56">
        <v>665916</v>
      </c>
      <c r="M56">
        <v>1154568</v>
      </c>
      <c r="N56">
        <v>1826577</v>
      </c>
      <c r="O56">
        <v>1012962</v>
      </c>
      <c r="P56">
        <v>484171</v>
      </c>
      <c r="Q56">
        <v>764916</v>
      </c>
      <c r="R56">
        <v>936647</v>
      </c>
      <c r="S56">
        <v>2950193</v>
      </c>
      <c r="T56">
        <v>3366953</v>
      </c>
      <c r="U56">
        <v>1213024</v>
      </c>
      <c r="V56">
        <v>1622596</v>
      </c>
      <c r="W56">
        <v>2282147</v>
      </c>
      <c r="X56">
        <v>1468480</v>
      </c>
      <c r="Y56">
        <v>894616</v>
      </c>
      <c r="Z56">
        <v>1235992</v>
      </c>
      <c r="AA56">
        <v>1411323</v>
      </c>
      <c r="AB56">
        <v>3581304</v>
      </c>
      <c r="AC56">
        <v>3779599</v>
      </c>
      <c r="AD56">
        <v>547108</v>
      </c>
      <c r="AE56">
        <v>468028</v>
      </c>
      <c r="AF56">
        <v>455570</v>
      </c>
      <c r="AG56">
        <v>455518</v>
      </c>
      <c r="AH56">
        <v>410445</v>
      </c>
      <c r="AI56">
        <v>471076</v>
      </c>
      <c r="AJ56">
        <v>474676</v>
      </c>
      <c r="AK56">
        <v>631111</v>
      </c>
      <c r="AL56">
        <v>412646</v>
      </c>
      <c r="AM56">
        <v>589644</v>
      </c>
      <c r="AN56">
        <v>668823</v>
      </c>
      <c r="AO56">
        <v>790801</v>
      </c>
      <c r="AP56">
        <v>816661</v>
      </c>
      <c r="AQ56">
        <v>310310</v>
      </c>
      <c r="AR56">
        <v>312496</v>
      </c>
      <c r="AS56">
        <v>344169</v>
      </c>
      <c r="AT56">
        <v>388183</v>
      </c>
      <c r="AU56">
        <v>302607</v>
      </c>
      <c r="AV56">
        <f t="shared" si="0"/>
        <v>-0.61734918160656627</v>
      </c>
      <c r="AW56">
        <v>482569</v>
      </c>
      <c r="AX56">
        <v>115162</v>
      </c>
      <c r="AY56">
        <v>134665</v>
      </c>
      <c r="AZ56">
        <v>61659</v>
      </c>
      <c r="BA56">
        <v>0</v>
      </c>
      <c r="BB56">
        <v>0</v>
      </c>
      <c r="BC56">
        <v>0</v>
      </c>
      <c r="BD56">
        <v>2504</v>
      </c>
      <c r="BE56">
        <v>0</v>
      </c>
      <c r="BF56">
        <v>589644</v>
      </c>
      <c r="BG56">
        <v>668823</v>
      </c>
      <c r="BH56">
        <v>790801</v>
      </c>
      <c r="BI56">
        <v>816661</v>
      </c>
      <c r="BJ56">
        <v>310310</v>
      </c>
      <c r="BK56">
        <v>312496</v>
      </c>
      <c r="BL56">
        <v>344169</v>
      </c>
      <c r="BM56">
        <v>388183</v>
      </c>
      <c r="BN56">
        <v>302607</v>
      </c>
      <c r="BO56">
        <v>557375</v>
      </c>
      <c r="BP56">
        <v>600907</v>
      </c>
      <c r="BQ56">
        <v>1169009</v>
      </c>
      <c r="BR56">
        <v>257959</v>
      </c>
      <c r="BS56">
        <v>173861</v>
      </c>
      <c r="BT56">
        <v>452420</v>
      </c>
      <c r="BU56">
        <v>592478</v>
      </c>
      <c r="BV56">
        <v>2564514</v>
      </c>
      <c r="BW56">
        <v>3064346</v>
      </c>
      <c r="BX56">
        <v>48404</v>
      </c>
      <c r="BY56">
        <v>135832</v>
      </c>
      <c r="BZ56">
        <v>424052</v>
      </c>
      <c r="CA56">
        <v>90600</v>
      </c>
      <c r="CB56">
        <v>20907</v>
      </c>
      <c r="CC56">
        <v>118935</v>
      </c>
      <c r="CD56">
        <v>110873</v>
      </c>
      <c r="CE56">
        <v>720017</v>
      </c>
      <c r="CF56">
        <v>691332</v>
      </c>
      <c r="CG56">
        <v>508971</v>
      </c>
      <c r="CH56">
        <v>465075</v>
      </c>
      <c r="CI56">
        <v>744957</v>
      </c>
      <c r="CJ56">
        <v>167359</v>
      </c>
      <c r="CK56">
        <v>152954</v>
      </c>
      <c r="CL56">
        <v>333485</v>
      </c>
      <c r="CM56">
        <v>481605</v>
      </c>
      <c r="CN56">
        <v>1844497</v>
      </c>
      <c r="CO56">
        <v>2373014</v>
      </c>
      <c r="CP56" t="s">
        <v>59</v>
      </c>
      <c r="CQ56" t="s">
        <v>59</v>
      </c>
      <c r="CR56" t="s">
        <v>59</v>
      </c>
      <c r="CS56" t="s">
        <v>59</v>
      </c>
      <c r="CT56" t="s">
        <v>59</v>
      </c>
      <c r="CU56" t="s">
        <v>59</v>
      </c>
      <c r="CV56" t="s">
        <v>59</v>
      </c>
      <c r="CW56" t="s">
        <v>59</v>
      </c>
      <c r="CX56" t="s">
        <v>59</v>
      </c>
      <c r="CY56" t="s">
        <v>59</v>
      </c>
      <c r="CZ56" t="s">
        <v>59</v>
      </c>
      <c r="DA56" t="s">
        <v>59</v>
      </c>
      <c r="DB56" t="s">
        <v>59</v>
      </c>
      <c r="DC56" t="s">
        <v>59</v>
      </c>
      <c r="DD56" t="s">
        <v>59</v>
      </c>
      <c r="DE56" t="s">
        <v>59</v>
      </c>
      <c r="DF56" t="s">
        <v>59</v>
      </c>
      <c r="DG56" t="s">
        <v>59</v>
      </c>
      <c r="DH56">
        <v>508971</v>
      </c>
      <c r="DI56">
        <v>465075</v>
      </c>
      <c r="DJ56">
        <v>744957</v>
      </c>
      <c r="DK56">
        <v>167359</v>
      </c>
      <c r="DL56">
        <v>152954</v>
      </c>
      <c r="DM56">
        <v>333485</v>
      </c>
      <c r="DN56">
        <v>481605</v>
      </c>
      <c r="DO56">
        <v>1844497</v>
      </c>
      <c r="DP56">
        <v>2373014</v>
      </c>
      <c r="DQ56">
        <f t="shared" si="1"/>
        <v>0</v>
      </c>
    </row>
    <row r="57" spans="2:121" x14ac:dyDescent="0.25">
      <c r="B57" t="s">
        <v>69</v>
      </c>
      <c r="C57">
        <v>5918615</v>
      </c>
      <c r="D57">
        <v>6107878</v>
      </c>
      <c r="E57">
        <v>6486944</v>
      </c>
      <c r="F57">
        <v>5204144</v>
      </c>
      <c r="G57">
        <v>5455976</v>
      </c>
      <c r="H57">
        <v>7213321</v>
      </c>
      <c r="I57">
        <v>9447821</v>
      </c>
      <c r="J57">
        <v>11566244</v>
      </c>
      <c r="K57">
        <v>11970324</v>
      </c>
      <c r="L57">
        <v>133516</v>
      </c>
      <c r="M57">
        <v>171569</v>
      </c>
      <c r="N57">
        <v>246138</v>
      </c>
      <c r="O57">
        <v>91550</v>
      </c>
      <c r="P57">
        <v>127875</v>
      </c>
      <c r="Q57">
        <v>593125</v>
      </c>
      <c r="R57">
        <v>1006413</v>
      </c>
      <c r="S57">
        <v>1256885</v>
      </c>
      <c r="T57">
        <v>1170958</v>
      </c>
      <c r="U57">
        <v>287021</v>
      </c>
      <c r="V57">
        <v>277182</v>
      </c>
      <c r="W57">
        <v>341937</v>
      </c>
      <c r="X57">
        <v>193829</v>
      </c>
      <c r="Y57">
        <v>209431</v>
      </c>
      <c r="Z57">
        <v>688087</v>
      </c>
      <c r="AA57">
        <v>1134715</v>
      </c>
      <c r="AB57">
        <v>1435117</v>
      </c>
      <c r="AC57">
        <v>1358742</v>
      </c>
      <c r="AD57">
        <v>153505</v>
      </c>
      <c r="AE57">
        <v>105613</v>
      </c>
      <c r="AF57">
        <v>95799</v>
      </c>
      <c r="AG57">
        <v>102279</v>
      </c>
      <c r="AH57">
        <v>81556</v>
      </c>
      <c r="AI57">
        <v>94962</v>
      </c>
      <c r="AJ57">
        <v>128302</v>
      </c>
      <c r="AK57">
        <v>178232</v>
      </c>
      <c r="AL57">
        <v>187784</v>
      </c>
      <c r="AM57">
        <v>56239</v>
      </c>
      <c r="AN57">
        <v>56140</v>
      </c>
      <c r="AO57">
        <v>69492</v>
      </c>
      <c r="AP57">
        <v>73047</v>
      </c>
      <c r="AQ57">
        <v>41040</v>
      </c>
      <c r="AR57">
        <v>34623</v>
      </c>
      <c r="AS57">
        <v>42848</v>
      </c>
      <c r="AT57">
        <v>4771</v>
      </c>
      <c r="AU57">
        <v>2392</v>
      </c>
      <c r="AV57">
        <f t="shared" si="0"/>
        <v>-0.5260174955850343</v>
      </c>
      <c r="AW57">
        <v>0</v>
      </c>
      <c r="AX57">
        <v>173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56239</v>
      </c>
      <c r="BG57">
        <v>56140</v>
      </c>
      <c r="BH57">
        <v>69492</v>
      </c>
      <c r="BI57">
        <v>73047</v>
      </c>
      <c r="BJ57">
        <v>41040</v>
      </c>
      <c r="BK57">
        <v>34623</v>
      </c>
      <c r="BL57">
        <v>42848</v>
      </c>
      <c r="BM57">
        <v>4771</v>
      </c>
      <c r="BN57">
        <v>2392</v>
      </c>
      <c r="BO57">
        <v>77277</v>
      </c>
      <c r="BP57">
        <v>115602</v>
      </c>
      <c r="BQ57">
        <v>176646</v>
      </c>
      <c r="BR57">
        <v>18504</v>
      </c>
      <c r="BS57">
        <v>86835</v>
      </c>
      <c r="BT57">
        <v>558502</v>
      </c>
      <c r="BU57">
        <v>963565</v>
      </c>
      <c r="BV57">
        <v>1252114</v>
      </c>
      <c r="BW57">
        <v>1168566</v>
      </c>
      <c r="BX57">
        <v>8698</v>
      </c>
      <c r="BY57">
        <v>-2095</v>
      </c>
      <c r="BZ57">
        <v>2324</v>
      </c>
      <c r="CA57">
        <v>-11428</v>
      </c>
      <c r="CB57">
        <v>53231</v>
      </c>
      <c r="CC57">
        <v>132589</v>
      </c>
      <c r="CD57">
        <v>148199</v>
      </c>
      <c r="CE57">
        <v>226104</v>
      </c>
      <c r="CF57">
        <v>331313</v>
      </c>
      <c r="CG57">
        <v>68579</v>
      </c>
      <c r="CH57">
        <v>117697</v>
      </c>
      <c r="CI57">
        <v>174323</v>
      </c>
      <c r="CJ57">
        <v>29932</v>
      </c>
      <c r="CK57">
        <v>33604</v>
      </c>
      <c r="CL57">
        <v>425913</v>
      </c>
      <c r="CM57">
        <v>815366</v>
      </c>
      <c r="CN57">
        <v>1026010</v>
      </c>
      <c r="CO57">
        <v>837253</v>
      </c>
      <c r="CP57" t="s">
        <v>59</v>
      </c>
      <c r="CQ57" t="s">
        <v>59</v>
      </c>
      <c r="CR57" t="s">
        <v>59</v>
      </c>
      <c r="CS57" t="s">
        <v>59</v>
      </c>
      <c r="CT57" t="s">
        <v>59</v>
      </c>
      <c r="CU57" t="s">
        <v>59</v>
      </c>
      <c r="CV57" t="s">
        <v>59</v>
      </c>
      <c r="CW57" t="s">
        <v>59</v>
      </c>
      <c r="CX57" t="s">
        <v>59</v>
      </c>
      <c r="CY57" t="s">
        <v>59</v>
      </c>
      <c r="CZ57" t="s">
        <v>59</v>
      </c>
      <c r="DA57" t="s">
        <v>59</v>
      </c>
      <c r="DB57" t="s">
        <v>59</v>
      </c>
      <c r="DC57" t="s">
        <v>59</v>
      </c>
      <c r="DD57" t="s">
        <v>59</v>
      </c>
      <c r="DE57" t="s">
        <v>59</v>
      </c>
      <c r="DF57" t="s">
        <v>59</v>
      </c>
      <c r="DG57" t="s">
        <v>59</v>
      </c>
      <c r="DH57">
        <v>68579</v>
      </c>
      <c r="DI57">
        <v>117697</v>
      </c>
      <c r="DJ57">
        <v>174323</v>
      </c>
      <c r="DK57">
        <v>29932</v>
      </c>
      <c r="DL57">
        <v>33604</v>
      </c>
      <c r="DM57">
        <v>425913</v>
      </c>
      <c r="DN57">
        <v>815366</v>
      </c>
      <c r="DO57">
        <v>1026010</v>
      </c>
      <c r="DP57">
        <v>837253</v>
      </c>
      <c r="DQ57">
        <f t="shared" si="1"/>
        <v>0</v>
      </c>
    </row>
    <row r="58" spans="2:121" x14ac:dyDescent="0.25">
      <c r="B58" t="s">
        <v>134</v>
      </c>
      <c r="C58">
        <v>879409535</v>
      </c>
      <c r="D58">
        <v>1005671097</v>
      </c>
      <c r="E58">
        <v>968491073</v>
      </c>
      <c r="F58">
        <v>900248323</v>
      </c>
      <c r="G58">
        <v>925732369</v>
      </c>
      <c r="H58">
        <v>980347482</v>
      </c>
      <c r="I58">
        <v>970607736</v>
      </c>
      <c r="J58">
        <v>1221974563</v>
      </c>
      <c r="K58">
        <v>1325164638</v>
      </c>
      <c r="L58">
        <v>145522757</v>
      </c>
      <c r="M58">
        <v>115279889</v>
      </c>
      <c r="N58">
        <v>50726296</v>
      </c>
      <c r="O58">
        <v>52777105</v>
      </c>
      <c r="P58">
        <v>41875710</v>
      </c>
      <c r="Q58">
        <v>52378829</v>
      </c>
      <c r="R58">
        <v>58281296</v>
      </c>
      <c r="S58">
        <v>71374144</v>
      </c>
      <c r="T58">
        <v>77182528</v>
      </c>
      <c r="U58">
        <v>188197096</v>
      </c>
      <c r="V58">
        <v>158134646</v>
      </c>
      <c r="W58">
        <v>87671460</v>
      </c>
      <c r="X58">
        <v>88088406</v>
      </c>
      <c r="Y58">
        <v>78726335</v>
      </c>
      <c r="Z58">
        <v>52378829</v>
      </c>
      <c r="AA58">
        <v>100871474</v>
      </c>
      <c r="AB58">
        <v>115675337</v>
      </c>
      <c r="AC58">
        <v>111617810</v>
      </c>
      <c r="AD58">
        <v>42674339</v>
      </c>
      <c r="AE58">
        <v>42854757</v>
      </c>
      <c r="AF58">
        <v>36945164</v>
      </c>
      <c r="AG58">
        <v>35311301</v>
      </c>
      <c r="AH58">
        <v>36850625</v>
      </c>
      <c r="AI58">
        <v>0</v>
      </c>
      <c r="AJ58">
        <v>42590178</v>
      </c>
      <c r="AK58">
        <v>44301193</v>
      </c>
      <c r="AL58">
        <v>34435282</v>
      </c>
      <c r="AM58">
        <v>68337378</v>
      </c>
      <c r="AN58">
        <v>13845472</v>
      </c>
      <c r="AO58">
        <v>92802732</v>
      </c>
      <c r="AP58">
        <v>60244370</v>
      </c>
      <c r="AQ58">
        <v>58961000</v>
      </c>
      <c r="AR58">
        <v>41442590</v>
      </c>
      <c r="AS58">
        <v>69489237</v>
      </c>
      <c r="AT58">
        <v>104600038</v>
      </c>
      <c r="AU58">
        <v>99743575</v>
      </c>
      <c r="AV58">
        <f t="shared" si="0"/>
        <v>-0.31209190169969409</v>
      </c>
      <c r="AW58">
        <v>173298928</v>
      </c>
      <c r="AX58">
        <v>69184088</v>
      </c>
      <c r="AY58">
        <v>373556654</v>
      </c>
      <c r="AZ58">
        <v>-74672643</v>
      </c>
      <c r="BA58">
        <v>39307333</v>
      </c>
      <c r="BB58">
        <v>-105793722</v>
      </c>
      <c r="BC58">
        <v>25778265</v>
      </c>
      <c r="BD58">
        <v>94755329</v>
      </c>
      <c r="BE58">
        <v>75995105</v>
      </c>
      <c r="BF58">
        <v>68337378</v>
      </c>
      <c r="BG58">
        <v>13845472</v>
      </c>
      <c r="BH58">
        <v>92802732</v>
      </c>
      <c r="BI58">
        <v>60244370</v>
      </c>
      <c r="BJ58">
        <v>58961000</v>
      </c>
      <c r="BK58">
        <v>41442590</v>
      </c>
      <c r="BL58">
        <v>69489237</v>
      </c>
      <c r="BM58">
        <v>104600038</v>
      </c>
      <c r="BN58">
        <v>99743575</v>
      </c>
      <c r="BO58">
        <v>250484307</v>
      </c>
      <c r="BP58">
        <v>170618505</v>
      </c>
      <c r="BQ58">
        <v>331480217</v>
      </c>
      <c r="BR58">
        <v>-82139907</v>
      </c>
      <c r="BS58">
        <v>22222044</v>
      </c>
      <c r="BT58">
        <v>-94857483</v>
      </c>
      <c r="BU58">
        <v>14570324</v>
      </c>
      <c r="BV58">
        <v>61529434</v>
      </c>
      <c r="BW58">
        <v>53434058</v>
      </c>
      <c r="BX58">
        <v>36569573</v>
      </c>
      <c r="BY58">
        <v>47779066</v>
      </c>
      <c r="BZ58">
        <v>56297392</v>
      </c>
      <c r="CA58">
        <v>51764595</v>
      </c>
      <c r="CB58">
        <v>53265904</v>
      </c>
      <c r="CC58">
        <v>20721295</v>
      </c>
      <c r="CD58">
        <v>30261442</v>
      </c>
      <c r="CE58">
        <v>8614121</v>
      </c>
      <c r="CF58">
        <v>28498164</v>
      </c>
      <c r="CG58">
        <v>213914735</v>
      </c>
      <c r="CH58">
        <v>122839439</v>
      </c>
      <c r="CI58">
        <v>275182825</v>
      </c>
      <c r="CJ58">
        <v>-133904502</v>
      </c>
      <c r="CK58">
        <v>-31043860</v>
      </c>
      <c r="CL58">
        <v>-115578778</v>
      </c>
      <c r="CM58">
        <v>-15691118</v>
      </c>
      <c r="CN58">
        <v>52915313</v>
      </c>
      <c r="CO58">
        <v>24935894</v>
      </c>
      <c r="CP58" t="s">
        <v>59</v>
      </c>
      <c r="CQ58" t="s">
        <v>59</v>
      </c>
      <c r="CR58" t="s">
        <v>59</v>
      </c>
      <c r="CS58" t="s">
        <v>59</v>
      </c>
      <c r="CT58" t="s">
        <v>59</v>
      </c>
      <c r="CU58" t="s">
        <v>59</v>
      </c>
      <c r="CV58" t="s">
        <v>59</v>
      </c>
      <c r="CW58" t="s">
        <v>59</v>
      </c>
      <c r="CX58" t="s">
        <v>59</v>
      </c>
      <c r="CY58" t="s">
        <v>59</v>
      </c>
      <c r="CZ58" t="s">
        <v>59</v>
      </c>
      <c r="DA58" t="s">
        <v>59</v>
      </c>
      <c r="DB58" t="s">
        <v>59</v>
      </c>
      <c r="DC58" t="s">
        <v>59</v>
      </c>
      <c r="DD58" t="s">
        <v>59</v>
      </c>
      <c r="DE58" t="s">
        <v>59</v>
      </c>
      <c r="DF58" t="s">
        <v>59</v>
      </c>
      <c r="DG58" t="s">
        <v>59</v>
      </c>
      <c r="DH58">
        <v>213914735</v>
      </c>
      <c r="DI58">
        <v>122839439</v>
      </c>
      <c r="DJ58">
        <v>275182825</v>
      </c>
      <c r="DK58">
        <v>-133904502</v>
      </c>
      <c r="DL58">
        <v>-31043860</v>
      </c>
      <c r="DM58">
        <v>-115578778</v>
      </c>
      <c r="DN58">
        <v>-15691118</v>
      </c>
      <c r="DO58">
        <v>52915313</v>
      </c>
      <c r="DP58">
        <v>24935894</v>
      </c>
      <c r="DQ58">
        <f t="shared" si="1"/>
        <v>1</v>
      </c>
    </row>
    <row r="59" spans="2:121" x14ac:dyDescent="0.25">
      <c r="B59" t="s">
        <v>135</v>
      </c>
      <c r="C59">
        <v>20671034</v>
      </c>
      <c r="D59">
        <v>19243556</v>
      </c>
      <c r="E59">
        <v>16608212</v>
      </c>
      <c r="F59">
        <v>13946702</v>
      </c>
      <c r="G59">
        <v>13405115</v>
      </c>
      <c r="H59">
        <v>16653827</v>
      </c>
      <c r="I59">
        <v>14474001</v>
      </c>
      <c r="J59">
        <v>14853101</v>
      </c>
      <c r="K59">
        <v>13583026</v>
      </c>
      <c r="L59">
        <v>134284</v>
      </c>
      <c r="M59">
        <v>729465</v>
      </c>
      <c r="N59">
        <v>378283</v>
      </c>
      <c r="O59">
        <v>-263999</v>
      </c>
      <c r="P59">
        <v>229064</v>
      </c>
      <c r="Q59">
        <v>318397</v>
      </c>
      <c r="R59">
        <v>102763</v>
      </c>
      <c r="S59">
        <v>92092</v>
      </c>
      <c r="T59">
        <v>-39406</v>
      </c>
      <c r="U59">
        <v>1427501</v>
      </c>
      <c r="V59">
        <v>730957</v>
      </c>
      <c r="W59">
        <v>1364232</v>
      </c>
      <c r="X59">
        <v>619590</v>
      </c>
      <c r="Y59">
        <v>1026608</v>
      </c>
      <c r="Z59">
        <v>1098003</v>
      </c>
      <c r="AA59">
        <v>817322</v>
      </c>
      <c r="AB59">
        <v>736735</v>
      </c>
      <c r="AC59">
        <v>476450</v>
      </c>
      <c r="AD59">
        <v>1293217</v>
      </c>
      <c r="AE59">
        <v>1492</v>
      </c>
      <c r="AF59">
        <v>985949</v>
      </c>
      <c r="AG59">
        <v>883589</v>
      </c>
      <c r="AH59">
        <v>797544</v>
      </c>
      <c r="AI59">
        <v>779606</v>
      </c>
      <c r="AJ59">
        <v>714559</v>
      </c>
      <c r="AK59">
        <v>644643</v>
      </c>
      <c r="AL59">
        <v>515856</v>
      </c>
      <c r="AM59">
        <v>455399</v>
      </c>
      <c r="AN59">
        <v>334152</v>
      </c>
      <c r="AO59">
        <v>205238</v>
      </c>
      <c r="AP59">
        <v>211199</v>
      </c>
      <c r="AQ59">
        <v>92475</v>
      </c>
      <c r="AR59">
        <v>84282</v>
      </c>
      <c r="AS59">
        <v>88424</v>
      </c>
      <c r="AT59">
        <v>82524</v>
      </c>
      <c r="AU59">
        <v>94335</v>
      </c>
      <c r="AV59">
        <f t="shared" si="0"/>
        <v>-0.60093561049057997</v>
      </c>
      <c r="AW59">
        <v>4379</v>
      </c>
      <c r="AX59">
        <v>710072</v>
      </c>
      <c r="AY59">
        <v>-5030</v>
      </c>
      <c r="AZ59">
        <v>0</v>
      </c>
      <c r="BA59">
        <v>180</v>
      </c>
      <c r="BB59">
        <v>0</v>
      </c>
      <c r="BC59">
        <v>0</v>
      </c>
      <c r="BD59">
        <v>0</v>
      </c>
      <c r="BE59">
        <v>136129</v>
      </c>
      <c r="BF59">
        <v>455399</v>
      </c>
      <c r="BG59">
        <v>334152</v>
      </c>
      <c r="BH59">
        <v>205238</v>
      </c>
      <c r="BI59">
        <v>211199</v>
      </c>
      <c r="BJ59">
        <v>92475</v>
      </c>
      <c r="BK59">
        <v>84282</v>
      </c>
      <c r="BL59">
        <v>88424</v>
      </c>
      <c r="BM59">
        <v>82524</v>
      </c>
      <c r="BN59">
        <v>94335</v>
      </c>
      <c r="BO59">
        <v>-316736</v>
      </c>
      <c r="BP59">
        <v>1103894</v>
      </c>
      <c r="BQ59">
        <v>168014</v>
      </c>
      <c r="BR59">
        <v>-475199</v>
      </c>
      <c r="BS59">
        <v>136768</v>
      </c>
      <c r="BT59">
        <v>234116</v>
      </c>
      <c r="BU59">
        <v>14339</v>
      </c>
      <c r="BV59">
        <v>10764</v>
      </c>
      <c r="BW59">
        <v>3582</v>
      </c>
      <c r="BX59">
        <v>-91956</v>
      </c>
      <c r="BY59">
        <v>147683</v>
      </c>
      <c r="BZ59">
        <v>28170</v>
      </c>
      <c r="CA59">
        <v>-98057</v>
      </c>
      <c r="CB59">
        <v>30017</v>
      </c>
      <c r="CC59">
        <v>-88964</v>
      </c>
      <c r="CD59">
        <v>-40627</v>
      </c>
      <c r="CE59">
        <v>-50232</v>
      </c>
      <c r="CF59">
        <v>-58511</v>
      </c>
      <c r="CG59">
        <v>-224780</v>
      </c>
      <c r="CH59">
        <v>956211</v>
      </c>
      <c r="CI59">
        <v>139844</v>
      </c>
      <c r="CJ59">
        <v>-377142</v>
      </c>
      <c r="CK59">
        <v>106751</v>
      </c>
      <c r="CL59">
        <v>323080</v>
      </c>
      <c r="CM59">
        <v>54966</v>
      </c>
      <c r="CN59">
        <v>60996</v>
      </c>
      <c r="CO59">
        <v>62094</v>
      </c>
      <c r="CP59" t="s">
        <v>59</v>
      </c>
      <c r="CQ59" t="s">
        <v>59</v>
      </c>
      <c r="CR59" t="s">
        <v>59</v>
      </c>
      <c r="CS59" t="s">
        <v>59</v>
      </c>
      <c r="CT59" t="s">
        <v>59</v>
      </c>
      <c r="CU59" t="s">
        <v>59</v>
      </c>
      <c r="CV59" t="s">
        <v>59</v>
      </c>
      <c r="CW59" t="s">
        <v>59</v>
      </c>
      <c r="CX59" t="s">
        <v>59</v>
      </c>
      <c r="CY59" t="s">
        <v>59</v>
      </c>
      <c r="CZ59" t="s">
        <v>59</v>
      </c>
      <c r="DA59" t="s">
        <v>59</v>
      </c>
      <c r="DB59" t="s">
        <v>59</v>
      </c>
      <c r="DC59" t="s">
        <v>59</v>
      </c>
      <c r="DD59" t="s">
        <v>59</v>
      </c>
      <c r="DE59" t="s">
        <v>59</v>
      </c>
      <c r="DF59" t="s">
        <v>59</v>
      </c>
      <c r="DG59" t="s">
        <v>59</v>
      </c>
      <c r="DH59">
        <v>-224780</v>
      </c>
      <c r="DI59">
        <v>956211</v>
      </c>
      <c r="DJ59">
        <v>139844</v>
      </c>
      <c r="DK59">
        <v>-377142</v>
      </c>
      <c r="DL59">
        <v>106751</v>
      </c>
      <c r="DM59">
        <v>323080</v>
      </c>
      <c r="DN59">
        <v>54966</v>
      </c>
      <c r="DO59">
        <v>60996</v>
      </c>
      <c r="DP59">
        <v>62094</v>
      </c>
      <c r="DQ59">
        <f t="shared" si="1"/>
        <v>0</v>
      </c>
    </row>
    <row r="60" spans="2:121" x14ac:dyDescent="0.25">
      <c r="B60" t="s">
        <v>136</v>
      </c>
      <c r="C60">
        <v>82922053</v>
      </c>
      <c r="D60">
        <v>81929811</v>
      </c>
      <c r="E60">
        <v>80617872</v>
      </c>
      <c r="F60">
        <v>64813851</v>
      </c>
      <c r="G60">
        <v>50861419</v>
      </c>
      <c r="H60">
        <v>77120084</v>
      </c>
      <c r="I60">
        <v>89264901</v>
      </c>
      <c r="J60">
        <v>85683702</v>
      </c>
      <c r="K60">
        <v>79788186</v>
      </c>
      <c r="L60">
        <v>319655</v>
      </c>
      <c r="M60">
        <v>359511</v>
      </c>
      <c r="N60">
        <v>449102</v>
      </c>
      <c r="O60">
        <v>496513</v>
      </c>
      <c r="P60">
        <v>-381098</v>
      </c>
      <c r="Q60">
        <v>416726</v>
      </c>
      <c r="R60">
        <v>738457</v>
      </c>
      <c r="S60">
        <v>53820</v>
      </c>
      <c r="T60">
        <v>853790</v>
      </c>
      <c r="U60">
        <v>875767</v>
      </c>
      <c r="V60">
        <v>863722</v>
      </c>
      <c r="W60">
        <v>877790</v>
      </c>
      <c r="X60">
        <v>896657</v>
      </c>
      <c r="Y60">
        <v>22484</v>
      </c>
      <c r="Z60">
        <v>899005</v>
      </c>
      <c r="AA60">
        <v>1290508</v>
      </c>
      <c r="AB60">
        <v>718795</v>
      </c>
      <c r="AC60">
        <v>1559510</v>
      </c>
      <c r="AD60">
        <v>556112</v>
      </c>
      <c r="AE60">
        <v>504211</v>
      </c>
      <c r="AF60">
        <v>428688</v>
      </c>
      <c r="AG60">
        <v>400144</v>
      </c>
      <c r="AH60">
        <v>403582</v>
      </c>
      <c r="AI60">
        <v>482279</v>
      </c>
      <c r="AJ60">
        <v>552051</v>
      </c>
      <c r="AK60">
        <v>664975</v>
      </c>
      <c r="AL60">
        <v>705720</v>
      </c>
      <c r="AM60">
        <v>707912</v>
      </c>
      <c r="AN60">
        <v>895049</v>
      </c>
      <c r="AO60">
        <v>862820</v>
      </c>
      <c r="AP60">
        <v>448329</v>
      </c>
      <c r="AQ60">
        <v>295660</v>
      </c>
      <c r="AR60">
        <v>203681</v>
      </c>
      <c r="AS60">
        <v>673932</v>
      </c>
      <c r="AT60">
        <v>684111</v>
      </c>
      <c r="AU60">
        <v>930213</v>
      </c>
      <c r="AV60">
        <f t="shared" si="0"/>
        <v>-0.54568854568854563</v>
      </c>
      <c r="AW60">
        <v>633472</v>
      </c>
      <c r="AX60">
        <v>660845</v>
      </c>
      <c r="AY60">
        <v>721285</v>
      </c>
      <c r="AZ60">
        <v>155029</v>
      </c>
      <c r="BA60">
        <v>-57333</v>
      </c>
      <c r="BB60">
        <v>-85452</v>
      </c>
      <c r="BC60">
        <v>296339</v>
      </c>
      <c r="BD60">
        <v>276276</v>
      </c>
      <c r="BE60">
        <v>298528</v>
      </c>
      <c r="BF60">
        <v>707912</v>
      </c>
      <c r="BG60">
        <v>895049</v>
      </c>
      <c r="BH60">
        <v>862820</v>
      </c>
      <c r="BI60">
        <v>448329</v>
      </c>
      <c r="BJ60">
        <v>295660</v>
      </c>
      <c r="BK60">
        <v>203681</v>
      </c>
      <c r="BL60">
        <v>673932</v>
      </c>
      <c r="BM60">
        <v>684111</v>
      </c>
      <c r="BN60">
        <v>930213</v>
      </c>
      <c r="BO60">
        <v>246675</v>
      </c>
      <c r="BP60">
        <v>126799</v>
      </c>
      <c r="BQ60">
        <v>308928</v>
      </c>
      <c r="BR60">
        <v>203214</v>
      </c>
      <c r="BS60">
        <v>-732967</v>
      </c>
      <c r="BT60">
        <v>127593</v>
      </c>
      <c r="BU60">
        <v>360864</v>
      </c>
      <c r="BV60">
        <v>-355211</v>
      </c>
      <c r="BW60">
        <v>220911</v>
      </c>
      <c r="BX60">
        <v>93415</v>
      </c>
      <c r="BY60">
        <v>53703</v>
      </c>
      <c r="BZ60">
        <v>115678</v>
      </c>
      <c r="CA60">
        <v>69135</v>
      </c>
      <c r="CB60">
        <v>-112418</v>
      </c>
      <c r="CC60">
        <v>47994</v>
      </c>
      <c r="CD60">
        <v>71695</v>
      </c>
      <c r="CE60" t="s">
        <v>59</v>
      </c>
      <c r="CF60">
        <v>68064</v>
      </c>
      <c r="CG60">
        <v>153259</v>
      </c>
      <c r="CH60">
        <v>73096</v>
      </c>
      <c r="CI60">
        <v>193250</v>
      </c>
      <c r="CJ60">
        <v>134080</v>
      </c>
      <c r="CK60">
        <v>-620549</v>
      </c>
      <c r="CL60">
        <v>79599</v>
      </c>
      <c r="CM60">
        <v>289169</v>
      </c>
      <c r="CN60" t="s">
        <v>59</v>
      </c>
      <c r="CO60">
        <v>152846</v>
      </c>
      <c r="CP60" t="s">
        <v>59</v>
      </c>
      <c r="CQ60" t="s">
        <v>59</v>
      </c>
      <c r="CR60" t="s">
        <v>59</v>
      </c>
      <c r="CS60" t="s">
        <v>59</v>
      </c>
      <c r="CT60" t="s">
        <v>59</v>
      </c>
      <c r="CU60" t="s">
        <v>59</v>
      </c>
      <c r="CV60" t="s">
        <v>59</v>
      </c>
      <c r="CW60" t="s">
        <v>59</v>
      </c>
      <c r="CX60" t="s">
        <v>59</v>
      </c>
      <c r="CY60" t="s">
        <v>59</v>
      </c>
      <c r="CZ60" t="s">
        <v>59</v>
      </c>
      <c r="DA60" t="s">
        <v>59</v>
      </c>
      <c r="DB60" t="s">
        <v>59</v>
      </c>
      <c r="DC60" t="s">
        <v>59</v>
      </c>
      <c r="DD60" t="s">
        <v>59</v>
      </c>
      <c r="DE60" t="s">
        <v>59</v>
      </c>
      <c r="DF60" t="s">
        <v>59</v>
      </c>
      <c r="DG60" t="s">
        <v>59</v>
      </c>
      <c r="DH60">
        <v>153259</v>
      </c>
      <c r="DI60">
        <v>73096</v>
      </c>
      <c r="DJ60">
        <v>193250</v>
      </c>
      <c r="DK60">
        <v>134080</v>
      </c>
      <c r="DL60">
        <v>-620549</v>
      </c>
      <c r="DM60">
        <v>79599</v>
      </c>
      <c r="DN60">
        <v>289169</v>
      </c>
      <c r="DO60">
        <v>-355211</v>
      </c>
      <c r="DP60">
        <v>152846</v>
      </c>
      <c r="DQ60">
        <f t="shared" si="1"/>
        <v>1</v>
      </c>
    </row>
    <row r="61" spans="2:121" x14ac:dyDescent="0.25">
      <c r="B61" t="s">
        <v>41</v>
      </c>
      <c r="C61">
        <v>36029000</v>
      </c>
      <c r="D61">
        <v>31559256</v>
      </c>
      <c r="E61">
        <v>34167154</v>
      </c>
      <c r="F61">
        <v>30704312</v>
      </c>
      <c r="G61">
        <v>26142864</v>
      </c>
      <c r="H61">
        <v>27761451</v>
      </c>
      <c r="I61">
        <v>36279997</v>
      </c>
      <c r="J61">
        <v>36025857</v>
      </c>
      <c r="K61">
        <v>38535194</v>
      </c>
      <c r="L61">
        <v>557685</v>
      </c>
      <c r="M61">
        <v>3300833</v>
      </c>
      <c r="N61">
        <v>4912410</v>
      </c>
      <c r="O61">
        <v>4202228</v>
      </c>
      <c r="P61">
        <v>1040419</v>
      </c>
      <c r="Q61">
        <v>1602132</v>
      </c>
      <c r="R61">
        <v>11461621</v>
      </c>
      <c r="S61">
        <v>5994343</v>
      </c>
      <c r="T61">
        <v>2038349</v>
      </c>
      <c r="U61">
        <v>1799621</v>
      </c>
      <c r="V61">
        <v>4513207</v>
      </c>
      <c r="W61">
        <v>6105996</v>
      </c>
      <c r="X61">
        <v>5142233</v>
      </c>
      <c r="Y61">
        <v>1899233</v>
      </c>
      <c r="Z61">
        <v>2445729</v>
      </c>
      <c r="AA61">
        <v>12275358</v>
      </c>
      <c r="AB61">
        <v>6713138</v>
      </c>
      <c r="AC61">
        <v>2765563</v>
      </c>
      <c r="AD61">
        <v>1241936</v>
      </c>
      <c r="AE61">
        <v>1212374</v>
      </c>
      <c r="AF61">
        <v>1193586</v>
      </c>
      <c r="AG61">
        <v>940005</v>
      </c>
      <c r="AH61">
        <v>858814</v>
      </c>
      <c r="AI61">
        <v>843597</v>
      </c>
      <c r="AJ61">
        <v>813737</v>
      </c>
      <c r="AK61">
        <v>718795</v>
      </c>
      <c r="AL61">
        <v>727214</v>
      </c>
      <c r="AM61">
        <v>352014</v>
      </c>
      <c r="AN61">
        <v>334846</v>
      </c>
      <c r="AO61">
        <v>38599</v>
      </c>
      <c r="AP61">
        <v>13834755</v>
      </c>
      <c r="AQ61">
        <v>4358511</v>
      </c>
      <c r="AR61">
        <v>1853417</v>
      </c>
      <c r="AS61">
        <v>277220</v>
      </c>
      <c r="AT61">
        <v>0</v>
      </c>
      <c r="AU61">
        <v>16718</v>
      </c>
      <c r="AV61">
        <f t="shared" si="0"/>
        <v>-0.86603181624828196</v>
      </c>
      <c r="AW61">
        <v>-303562</v>
      </c>
      <c r="AX61">
        <v>163093</v>
      </c>
      <c r="AY61">
        <v>95012</v>
      </c>
      <c r="AZ61">
        <v>4366476</v>
      </c>
      <c r="BA61">
        <v>3224361</v>
      </c>
      <c r="BB61">
        <v>1214281</v>
      </c>
      <c r="BC61">
        <v>2774592</v>
      </c>
      <c r="BD61">
        <v>1797585</v>
      </c>
      <c r="BE61">
        <v>1194112</v>
      </c>
      <c r="BF61">
        <v>352014</v>
      </c>
      <c r="BG61">
        <v>334846</v>
      </c>
      <c r="BH61">
        <v>38599</v>
      </c>
      <c r="BI61">
        <v>13834755</v>
      </c>
      <c r="BJ61">
        <v>4358511</v>
      </c>
      <c r="BK61">
        <v>1853417</v>
      </c>
      <c r="BL61">
        <v>277220</v>
      </c>
      <c r="BM61">
        <v>0</v>
      </c>
      <c r="BN61">
        <v>16718</v>
      </c>
      <c r="BO61">
        <v>-97891</v>
      </c>
      <c r="BP61">
        <v>3129080</v>
      </c>
      <c r="BQ61">
        <v>4968823</v>
      </c>
      <c r="BR61">
        <v>-5266051</v>
      </c>
      <c r="BS61">
        <v>-93731</v>
      </c>
      <c r="BT61">
        <v>962996</v>
      </c>
      <c r="BU61">
        <v>13958992</v>
      </c>
      <c r="BV61">
        <v>7791928</v>
      </c>
      <c r="BW61">
        <v>3215744</v>
      </c>
      <c r="BX61">
        <v>229402</v>
      </c>
      <c r="BY61">
        <v>736084</v>
      </c>
      <c r="BZ61">
        <v>1526128</v>
      </c>
      <c r="CA61">
        <v>-1498449</v>
      </c>
      <c r="CB61">
        <v>-26948</v>
      </c>
      <c r="CC61">
        <v>269233</v>
      </c>
      <c r="CD61">
        <v>1288118</v>
      </c>
      <c r="CE61">
        <v>1572738</v>
      </c>
      <c r="CF61">
        <v>484810</v>
      </c>
      <c r="CG61">
        <v>-327294</v>
      </c>
      <c r="CH61">
        <v>2392996</v>
      </c>
      <c r="CI61">
        <v>3442695</v>
      </c>
      <c r="CJ61">
        <v>-3767602</v>
      </c>
      <c r="CK61">
        <v>-66784</v>
      </c>
      <c r="CL61">
        <v>693763</v>
      </c>
      <c r="CM61">
        <v>12670874</v>
      </c>
      <c r="CN61">
        <v>6219191</v>
      </c>
      <c r="CO61">
        <v>2730935</v>
      </c>
      <c r="CP61" t="s">
        <v>59</v>
      </c>
      <c r="CQ61" t="s">
        <v>59</v>
      </c>
      <c r="CR61" t="s">
        <v>59</v>
      </c>
      <c r="CS61" t="s">
        <v>59</v>
      </c>
      <c r="CT61" t="s">
        <v>59</v>
      </c>
      <c r="CU61" t="s">
        <v>59</v>
      </c>
      <c r="CV61" t="s">
        <v>59</v>
      </c>
      <c r="CW61" t="s">
        <v>59</v>
      </c>
      <c r="CX61" t="s">
        <v>59</v>
      </c>
      <c r="CY61" t="s">
        <v>59</v>
      </c>
      <c r="CZ61" t="s">
        <v>59</v>
      </c>
      <c r="DA61" t="s">
        <v>59</v>
      </c>
      <c r="DB61" t="s">
        <v>59</v>
      </c>
      <c r="DC61" t="s">
        <v>59</v>
      </c>
      <c r="DD61" t="s">
        <v>59</v>
      </c>
      <c r="DE61" t="s">
        <v>59</v>
      </c>
      <c r="DF61" t="s">
        <v>59</v>
      </c>
      <c r="DG61" t="s">
        <v>59</v>
      </c>
      <c r="DH61">
        <v>-327294</v>
      </c>
      <c r="DI61">
        <v>2392996</v>
      </c>
      <c r="DJ61">
        <v>3442695</v>
      </c>
      <c r="DK61">
        <v>-3767602</v>
      </c>
      <c r="DL61">
        <v>-66784</v>
      </c>
      <c r="DM61">
        <v>693763</v>
      </c>
      <c r="DN61">
        <v>12670874</v>
      </c>
      <c r="DO61">
        <v>6219191</v>
      </c>
      <c r="DP61">
        <v>2730935</v>
      </c>
      <c r="DQ61">
        <f t="shared" si="1"/>
        <v>1</v>
      </c>
    </row>
    <row r="62" spans="2:121" x14ac:dyDescent="0.25">
      <c r="B62" t="s">
        <v>60</v>
      </c>
      <c r="C62">
        <v>47511851</v>
      </c>
      <c r="D62">
        <v>48071596</v>
      </c>
      <c r="E62">
        <v>45975785</v>
      </c>
      <c r="F62">
        <v>31766381</v>
      </c>
      <c r="G62">
        <v>43102307</v>
      </c>
      <c r="H62">
        <v>46686202</v>
      </c>
      <c r="I62">
        <v>49499337</v>
      </c>
      <c r="J62">
        <v>52132365</v>
      </c>
      <c r="K62">
        <v>60198164</v>
      </c>
      <c r="L62">
        <v>601360</v>
      </c>
      <c r="M62">
        <v>605650</v>
      </c>
      <c r="N62">
        <v>436854</v>
      </c>
      <c r="O62">
        <v>288062</v>
      </c>
      <c r="P62">
        <v>1238850</v>
      </c>
      <c r="Q62">
        <v>611042</v>
      </c>
      <c r="R62">
        <v>487525</v>
      </c>
      <c r="S62">
        <v>418599</v>
      </c>
      <c r="T62">
        <v>1203335</v>
      </c>
      <c r="U62">
        <v>704992</v>
      </c>
      <c r="V62">
        <v>748858</v>
      </c>
      <c r="W62">
        <v>563419</v>
      </c>
      <c r="X62">
        <v>377099</v>
      </c>
      <c r="Y62">
        <v>1341151</v>
      </c>
      <c r="Z62">
        <v>748000</v>
      </c>
      <c r="AA62">
        <v>595067</v>
      </c>
      <c r="AB62">
        <v>521455</v>
      </c>
      <c r="AC62">
        <v>1302849</v>
      </c>
      <c r="AD62">
        <v>103632</v>
      </c>
      <c r="AE62">
        <v>143208</v>
      </c>
      <c r="AF62">
        <v>126565</v>
      </c>
      <c r="AG62">
        <v>89037</v>
      </c>
      <c r="AH62">
        <v>102301</v>
      </c>
      <c r="AI62">
        <v>136958</v>
      </c>
      <c r="AJ62">
        <v>107542</v>
      </c>
      <c r="AK62">
        <v>102856</v>
      </c>
      <c r="AL62">
        <v>99514</v>
      </c>
      <c r="AM62">
        <v>183911</v>
      </c>
      <c r="AN62">
        <v>199894</v>
      </c>
      <c r="AO62">
        <v>159227</v>
      </c>
      <c r="AP62">
        <v>139317</v>
      </c>
      <c r="AQ62">
        <v>80941</v>
      </c>
      <c r="AR62">
        <v>106523</v>
      </c>
      <c r="AS62">
        <v>139805</v>
      </c>
      <c r="AT62">
        <v>66976</v>
      </c>
      <c r="AU62">
        <v>48448</v>
      </c>
      <c r="AV62">
        <f t="shared" si="0"/>
        <v>-0.23539123007242477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8364</v>
      </c>
      <c r="BD62">
        <v>2392</v>
      </c>
      <c r="BE62">
        <v>1309</v>
      </c>
      <c r="BF62">
        <v>183911</v>
      </c>
      <c r="BG62">
        <v>199894</v>
      </c>
      <c r="BH62">
        <v>159227</v>
      </c>
      <c r="BI62">
        <v>139317</v>
      </c>
      <c r="BJ62">
        <v>80941</v>
      </c>
      <c r="BK62">
        <v>106523</v>
      </c>
      <c r="BL62">
        <v>139805</v>
      </c>
      <c r="BM62">
        <v>66976</v>
      </c>
      <c r="BN62">
        <v>48448</v>
      </c>
      <c r="BO62">
        <v>415990</v>
      </c>
      <c r="BP62">
        <v>405756</v>
      </c>
      <c r="BQ62">
        <v>278988</v>
      </c>
      <c r="BR62">
        <v>148745</v>
      </c>
      <c r="BS62">
        <v>1157909</v>
      </c>
      <c r="BT62">
        <v>504520</v>
      </c>
      <c r="BU62">
        <v>356085</v>
      </c>
      <c r="BV62">
        <v>355211</v>
      </c>
      <c r="BW62">
        <v>1156197</v>
      </c>
      <c r="BX62">
        <v>93415</v>
      </c>
      <c r="BY62">
        <v>85030</v>
      </c>
      <c r="BZ62">
        <v>59880</v>
      </c>
      <c r="CA62">
        <v>42947</v>
      </c>
      <c r="CB62">
        <v>321516</v>
      </c>
      <c r="CC62">
        <v>128764</v>
      </c>
      <c r="CD62">
        <v>72890</v>
      </c>
      <c r="CE62">
        <v>71760</v>
      </c>
      <c r="CF62">
        <v>273664</v>
      </c>
      <c r="CG62">
        <v>322574</v>
      </c>
      <c r="CH62">
        <v>320726</v>
      </c>
      <c r="CI62">
        <v>219107</v>
      </c>
      <c r="CJ62">
        <v>105797</v>
      </c>
      <c r="CK62">
        <v>836392</v>
      </c>
      <c r="CL62">
        <v>375756</v>
      </c>
      <c r="CM62">
        <v>283195</v>
      </c>
      <c r="CN62">
        <v>283452</v>
      </c>
      <c r="CO62">
        <v>882533</v>
      </c>
      <c r="CP62" t="s">
        <v>59</v>
      </c>
      <c r="CQ62" t="s">
        <v>59</v>
      </c>
      <c r="CR62" t="s">
        <v>59</v>
      </c>
      <c r="CS62" t="s">
        <v>59</v>
      </c>
      <c r="CT62" t="s">
        <v>59</v>
      </c>
      <c r="CU62" t="s">
        <v>59</v>
      </c>
      <c r="CV62" t="s">
        <v>59</v>
      </c>
      <c r="CW62" t="s">
        <v>59</v>
      </c>
      <c r="CX62" t="s">
        <v>59</v>
      </c>
      <c r="CY62" t="s">
        <v>59</v>
      </c>
      <c r="CZ62" t="s">
        <v>59</v>
      </c>
      <c r="DA62" t="s">
        <v>59</v>
      </c>
      <c r="DB62" t="s">
        <v>59</v>
      </c>
      <c r="DC62" t="s">
        <v>59</v>
      </c>
      <c r="DD62" t="s">
        <v>59</v>
      </c>
      <c r="DE62" t="s">
        <v>59</v>
      </c>
      <c r="DF62" t="s">
        <v>59</v>
      </c>
      <c r="DG62" t="s">
        <v>59</v>
      </c>
      <c r="DH62">
        <v>322574</v>
      </c>
      <c r="DI62">
        <v>320726</v>
      </c>
      <c r="DJ62">
        <v>219107</v>
      </c>
      <c r="DK62">
        <v>105797</v>
      </c>
      <c r="DL62">
        <v>836392</v>
      </c>
      <c r="DM62">
        <v>375756</v>
      </c>
      <c r="DN62">
        <v>283195</v>
      </c>
      <c r="DO62">
        <v>283452</v>
      </c>
      <c r="DP62">
        <v>882533</v>
      </c>
      <c r="DQ62">
        <f t="shared" si="1"/>
        <v>0</v>
      </c>
    </row>
    <row r="63" spans="2:121" x14ac:dyDescent="0.25">
      <c r="B63" t="s">
        <v>137</v>
      </c>
      <c r="C63">
        <v>262095342</v>
      </c>
      <c r="D63">
        <v>298124447</v>
      </c>
      <c r="E63">
        <v>281984272</v>
      </c>
      <c r="F63">
        <v>215950847</v>
      </c>
      <c r="G63">
        <v>248288221</v>
      </c>
      <c r="H63">
        <v>289415118</v>
      </c>
      <c r="I63">
        <v>301643047</v>
      </c>
      <c r="J63">
        <v>331475681</v>
      </c>
      <c r="K63">
        <v>314677213</v>
      </c>
      <c r="L63">
        <v>2936741</v>
      </c>
      <c r="M63">
        <v>1964633</v>
      </c>
      <c r="N63">
        <v>3519326</v>
      </c>
      <c r="O63">
        <v>-428426</v>
      </c>
      <c r="P63">
        <v>-430562</v>
      </c>
      <c r="Q63">
        <v>634454</v>
      </c>
      <c r="R63">
        <v>-396712</v>
      </c>
      <c r="S63">
        <v>1636126</v>
      </c>
      <c r="T63">
        <v>181505</v>
      </c>
      <c r="U63">
        <v>8899259</v>
      </c>
      <c r="V63">
        <v>8052459</v>
      </c>
      <c r="W63">
        <v>9348124</v>
      </c>
      <c r="X63">
        <v>4125042</v>
      </c>
      <c r="Y63">
        <v>4250537</v>
      </c>
      <c r="Z63">
        <v>5312088</v>
      </c>
      <c r="AA63">
        <v>3429405</v>
      </c>
      <c r="AB63">
        <v>5584116</v>
      </c>
      <c r="AC63">
        <v>4732266</v>
      </c>
      <c r="AD63">
        <v>5962518</v>
      </c>
      <c r="AE63">
        <v>6087826</v>
      </c>
      <c r="AF63">
        <v>5828798</v>
      </c>
      <c r="AG63">
        <v>4553468</v>
      </c>
      <c r="AH63">
        <v>4681099</v>
      </c>
      <c r="AI63">
        <v>4677634</v>
      </c>
      <c r="AJ63">
        <v>3826117</v>
      </c>
      <c r="AK63">
        <v>3947990</v>
      </c>
      <c r="AL63">
        <v>4550761</v>
      </c>
      <c r="AM63">
        <v>2406901</v>
      </c>
      <c r="AN63">
        <v>2528514</v>
      </c>
      <c r="AO63">
        <v>2972238</v>
      </c>
      <c r="AP63">
        <v>2825098</v>
      </c>
      <c r="AQ63">
        <v>1429961</v>
      </c>
      <c r="AR63">
        <v>1151850</v>
      </c>
      <c r="AS63">
        <v>1441067</v>
      </c>
      <c r="AT63">
        <v>1599050</v>
      </c>
      <c r="AU63">
        <v>1831768</v>
      </c>
      <c r="AV63">
        <f t="shared" si="0"/>
        <v>-0.59227963065352074</v>
      </c>
      <c r="AW63">
        <v>1709206</v>
      </c>
      <c r="AX63">
        <v>1591696</v>
      </c>
      <c r="AY63">
        <v>1415351</v>
      </c>
      <c r="AZ63">
        <v>1101966</v>
      </c>
      <c r="BA63">
        <v>1727870</v>
      </c>
      <c r="BB63">
        <v>0</v>
      </c>
      <c r="BC63">
        <v>0</v>
      </c>
      <c r="BD63">
        <v>0</v>
      </c>
      <c r="BE63">
        <v>0</v>
      </c>
      <c r="BF63">
        <v>2406901</v>
      </c>
      <c r="BG63">
        <v>2528514</v>
      </c>
      <c r="BH63">
        <v>2972238</v>
      </c>
      <c r="BI63">
        <v>2825098</v>
      </c>
      <c r="BJ63">
        <v>1429961</v>
      </c>
      <c r="BK63">
        <v>1151850</v>
      </c>
      <c r="BL63">
        <v>1441067</v>
      </c>
      <c r="BM63">
        <v>1599050</v>
      </c>
      <c r="BN63">
        <v>1831768</v>
      </c>
      <c r="BO63">
        <v>2239046</v>
      </c>
      <c r="BP63">
        <v>1027815</v>
      </c>
      <c r="BQ63">
        <v>1961078</v>
      </c>
      <c r="BR63">
        <v>-2151558</v>
      </c>
      <c r="BS63">
        <v>-132654</v>
      </c>
      <c r="BT63">
        <v>-517396</v>
      </c>
      <c r="BU63">
        <v>-1836584</v>
      </c>
      <c r="BV63">
        <v>38272</v>
      </c>
      <c r="BW63">
        <v>-1649069</v>
      </c>
      <c r="BX63">
        <v>713751</v>
      </c>
      <c r="BY63">
        <v>405756</v>
      </c>
      <c r="BZ63">
        <v>613773</v>
      </c>
      <c r="CA63">
        <v>-509083</v>
      </c>
      <c r="CB63">
        <v>-67451</v>
      </c>
      <c r="CC63">
        <v>-131105</v>
      </c>
      <c r="CD63">
        <v>321432</v>
      </c>
      <c r="CE63" t="s">
        <v>59</v>
      </c>
      <c r="CF63" t="s">
        <v>59</v>
      </c>
      <c r="CG63">
        <v>1525295</v>
      </c>
      <c r="CH63">
        <v>622059</v>
      </c>
      <c r="CI63">
        <v>1347306</v>
      </c>
      <c r="CJ63">
        <v>-1642475</v>
      </c>
      <c r="CK63">
        <v>-65203</v>
      </c>
      <c r="CL63">
        <v>-386291</v>
      </c>
      <c r="CM63">
        <v>-2158016</v>
      </c>
      <c r="CN63" t="s">
        <v>59</v>
      </c>
      <c r="CO63" t="s">
        <v>59</v>
      </c>
      <c r="CP63" t="s">
        <v>59</v>
      </c>
      <c r="CQ63" t="s">
        <v>59</v>
      </c>
      <c r="CR63" t="s">
        <v>59</v>
      </c>
      <c r="CS63" t="s">
        <v>59</v>
      </c>
      <c r="CT63" t="s">
        <v>59</v>
      </c>
      <c r="CU63" t="s">
        <v>59</v>
      </c>
      <c r="CV63" t="s">
        <v>59</v>
      </c>
      <c r="CW63" t="s">
        <v>59</v>
      </c>
      <c r="CX63" t="s">
        <v>59</v>
      </c>
      <c r="CY63" t="s">
        <v>59</v>
      </c>
      <c r="CZ63" t="s">
        <v>59</v>
      </c>
      <c r="DA63" t="s">
        <v>59</v>
      </c>
      <c r="DB63" t="s">
        <v>59</v>
      </c>
      <c r="DC63" t="s">
        <v>59</v>
      </c>
      <c r="DD63" t="s">
        <v>59</v>
      </c>
      <c r="DE63" t="s">
        <v>59</v>
      </c>
      <c r="DF63" t="s">
        <v>59</v>
      </c>
      <c r="DG63" t="s">
        <v>59</v>
      </c>
      <c r="DH63">
        <v>1525295</v>
      </c>
      <c r="DI63">
        <v>622059</v>
      </c>
      <c r="DJ63">
        <v>1347306</v>
      </c>
      <c r="DK63">
        <v>-1642475</v>
      </c>
      <c r="DL63">
        <v>-65203</v>
      </c>
      <c r="DM63">
        <v>-386291</v>
      </c>
      <c r="DN63">
        <v>-2158016</v>
      </c>
      <c r="DO63">
        <v>38272</v>
      </c>
      <c r="DP63">
        <v>-1649069</v>
      </c>
      <c r="DQ63">
        <f t="shared" si="1"/>
        <v>1</v>
      </c>
    </row>
    <row r="64" spans="2:121" x14ac:dyDescent="0.25">
      <c r="B64" t="s">
        <v>138</v>
      </c>
      <c r="C64">
        <v>8526763</v>
      </c>
      <c r="D64">
        <v>8429031</v>
      </c>
      <c r="E64">
        <v>12652595</v>
      </c>
      <c r="F64">
        <v>10590141</v>
      </c>
      <c r="G64">
        <v>11074485</v>
      </c>
      <c r="H64">
        <v>10983609</v>
      </c>
      <c r="I64">
        <v>12814632</v>
      </c>
      <c r="J64">
        <v>12676262</v>
      </c>
      <c r="K64">
        <v>12409826</v>
      </c>
      <c r="L64">
        <v>3515812</v>
      </c>
      <c r="M64">
        <v>3319859</v>
      </c>
      <c r="N64">
        <v>3225714</v>
      </c>
      <c r="O64">
        <v>1430984</v>
      </c>
      <c r="P64">
        <v>1549956</v>
      </c>
      <c r="Q64">
        <v>2641412</v>
      </c>
      <c r="R64">
        <v>3918345</v>
      </c>
      <c r="S64">
        <v>3832166</v>
      </c>
      <c r="T64">
        <v>3648955</v>
      </c>
      <c r="U64">
        <v>4682777</v>
      </c>
      <c r="V64">
        <v>4621044</v>
      </c>
      <c r="W64">
        <v>4562530</v>
      </c>
      <c r="X64">
        <v>2734817</v>
      </c>
      <c r="Y64">
        <v>2890853</v>
      </c>
      <c r="Z64">
        <v>4040273</v>
      </c>
      <c r="AA64">
        <v>5511334</v>
      </c>
      <c r="AB64">
        <v>5433527</v>
      </c>
      <c r="AC64">
        <v>5311082</v>
      </c>
      <c r="AD64">
        <v>1166965</v>
      </c>
      <c r="AE64">
        <v>1301185</v>
      </c>
      <c r="AF64">
        <v>1336816</v>
      </c>
      <c r="AG64">
        <v>1303833</v>
      </c>
      <c r="AH64">
        <v>1340897</v>
      </c>
      <c r="AI64">
        <v>1398861</v>
      </c>
      <c r="AJ64">
        <v>1592989</v>
      </c>
      <c r="AK64">
        <v>1601361</v>
      </c>
      <c r="AL64">
        <v>1662127</v>
      </c>
      <c r="AM64">
        <v>1513498</v>
      </c>
      <c r="AN64">
        <v>1582005</v>
      </c>
      <c r="AO64">
        <v>1561925</v>
      </c>
      <c r="AP64">
        <v>1072160</v>
      </c>
      <c r="AQ64">
        <v>529390</v>
      </c>
      <c r="AR64">
        <v>472328</v>
      </c>
      <c r="AS64">
        <v>534592</v>
      </c>
      <c r="AT64">
        <v>516073</v>
      </c>
      <c r="AU64">
        <v>532315</v>
      </c>
      <c r="AV64">
        <f t="shared" si="0"/>
        <v>-0.55946127443665128</v>
      </c>
      <c r="AW64">
        <v>380956</v>
      </c>
      <c r="AX64">
        <v>1896642</v>
      </c>
      <c r="AY64">
        <v>360928</v>
      </c>
      <c r="AZ64">
        <v>1078</v>
      </c>
      <c r="BA64">
        <v>184331</v>
      </c>
      <c r="BB64">
        <v>0</v>
      </c>
      <c r="BC64">
        <v>5993</v>
      </c>
      <c r="BD64">
        <v>0</v>
      </c>
      <c r="BE64">
        <v>79666</v>
      </c>
      <c r="BF64">
        <v>1513498</v>
      </c>
      <c r="BG64">
        <v>1582005</v>
      </c>
      <c r="BH64">
        <v>1561925</v>
      </c>
      <c r="BI64">
        <v>1072160</v>
      </c>
      <c r="BJ64">
        <v>529390</v>
      </c>
      <c r="BK64">
        <v>472328</v>
      </c>
      <c r="BL64">
        <v>534592</v>
      </c>
      <c r="BM64">
        <v>516073</v>
      </c>
      <c r="BN64">
        <v>532315</v>
      </c>
      <c r="BO64">
        <v>2383271</v>
      </c>
      <c r="BP64">
        <v>3634496</v>
      </c>
      <c r="BQ64">
        <v>2024717</v>
      </c>
      <c r="BR64">
        <v>359901</v>
      </c>
      <c r="BS64">
        <v>1204897</v>
      </c>
      <c r="BT64">
        <v>2169084</v>
      </c>
      <c r="BU64">
        <v>3389746</v>
      </c>
      <c r="BV64">
        <v>3316093</v>
      </c>
      <c r="BW64">
        <v>3196306</v>
      </c>
      <c r="BX64">
        <v>1606442</v>
      </c>
      <c r="BY64">
        <v>585166</v>
      </c>
      <c r="BZ64">
        <v>-1136860</v>
      </c>
      <c r="CA64">
        <v>629288</v>
      </c>
      <c r="CB64">
        <v>-97785</v>
      </c>
      <c r="CC64">
        <v>208413</v>
      </c>
      <c r="CD64">
        <v>17980</v>
      </c>
      <c r="CE64">
        <v>-38971</v>
      </c>
      <c r="CF64">
        <v>-85702</v>
      </c>
      <c r="CG64">
        <v>776829</v>
      </c>
      <c r="CH64">
        <v>3049330</v>
      </c>
      <c r="CI64">
        <v>3161577</v>
      </c>
      <c r="CJ64">
        <v>-269387</v>
      </c>
      <c r="CK64">
        <v>1302682</v>
      </c>
      <c r="CL64">
        <v>1960671</v>
      </c>
      <c r="CM64">
        <v>3371767</v>
      </c>
      <c r="CN64">
        <v>3355064</v>
      </c>
      <c r="CO64">
        <v>3282007</v>
      </c>
      <c r="CP64" t="s">
        <v>59</v>
      </c>
      <c r="CQ64" t="s">
        <v>59</v>
      </c>
      <c r="CR64" t="s">
        <v>59</v>
      </c>
      <c r="CS64" t="s">
        <v>59</v>
      </c>
      <c r="CT64" t="s">
        <v>59</v>
      </c>
      <c r="CU64" t="s">
        <v>59</v>
      </c>
      <c r="CV64" t="s">
        <v>59</v>
      </c>
      <c r="CW64" t="s">
        <v>59</v>
      </c>
      <c r="CX64" t="s">
        <v>59</v>
      </c>
      <c r="CY64" t="s">
        <v>59</v>
      </c>
      <c r="CZ64" t="s">
        <v>59</v>
      </c>
      <c r="DA64" t="s">
        <v>59</v>
      </c>
      <c r="DB64" t="s">
        <v>59</v>
      </c>
      <c r="DC64" t="s">
        <v>59</v>
      </c>
      <c r="DD64" t="s">
        <v>59</v>
      </c>
      <c r="DE64" t="s">
        <v>59</v>
      </c>
      <c r="DF64" t="s">
        <v>59</v>
      </c>
      <c r="DG64" t="s">
        <v>59</v>
      </c>
      <c r="DH64">
        <v>776829</v>
      </c>
      <c r="DI64">
        <v>3049330</v>
      </c>
      <c r="DJ64">
        <v>3161577</v>
      </c>
      <c r="DK64">
        <v>-269387</v>
      </c>
      <c r="DL64">
        <v>1302682</v>
      </c>
      <c r="DM64">
        <v>1960671</v>
      </c>
      <c r="DN64">
        <v>3371767</v>
      </c>
      <c r="DO64">
        <v>3355064</v>
      </c>
      <c r="DP64">
        <v>3282007</v>
      </c>
      <c r="DQ64">
        <f t="shared" si="1"/>
        <v>0</v>
      </c>
    </row>
    <row r="65" spans="2:121" x14ac:dyDescent="0.25">
      <c r="B65" t="s">
        <v>36</v>
      </c>
      <c r="C65">
        <v>15285063</v>
      </c>
      <c r="D65">
        <v>16961181</v>
      </c>
      <c r="E65">
        <v>18368267</v>
      </c>
      <c r="F65">
        <v>15620269</v>
      </c>
      <c r="G65">
        <v>15140499</v>
      </c>
      <c r="H65">
        <v>18145145</v>
      </c>
      <c r="I65">
        <v>19659930</v>
      </c>
      <c r="J65">
        <v>23637708</v>
      </c>
      <c r="K65">
        <v>27177993</v>
      </c>
      <c r="L65">
        <v>1015890</v>
      </c>
      <c r="M65">
        <v>1728937</v>
      </c>
      <c r="N65">
        <v>2075395</v>
      </c>
      <c r="O65">
        <v>2274115</v>
      </c>
      <c r="P65">
        <v>1708758</v>
      </c>
      <c r="Q65">
        <v>2037978</v>
      </c>
      <c r="R65">
        <v>1279754</v>
      </c>
      <c r="S65">
        <v>2275985</v>
      </c>
      <c r="T65">
        <v>3162009</v>
      </c>
      <c r="U65">
        <v>1131199</v>
      </c>
      <c r="V65">
        <v>1843802</v>
      </c>
      <c r="W65">
        <v>2185629</v>
      </c>
      <c r="X65">
        <v>2370485</v>
      </c>
      <c r="Y65">
        <v>1807686</v>
      </c>
      <c r="Z65">
        <v>2133965</v>
      </c>
      <c r="AA65">
        <v>1402830</v>
      </c>
      <c r="AB65">
        <v>2370469</v>
      </c>
      <c r="AC65">
        <v>3257538</v>
      </c>
      <c r="AD65">
        <v>115309</v>
      </c>
      <c r="AE65">
        <v>114865</v>
      </c>
      <c r="AF65">
        <v>110234</v>
      </c>
      <c r="AG65">
        <v>96370</v>
      </c>
      <c r="AH65">
        <v>98928</v>
      </c>
      <c r="AI65">
        <v>95987</v>
      </c>
      <c r="AJ65">
        <v>123076</v>
      </c>
      <c r="AK65">
        <v>94484</v>
      </c>
      <c r="AL65">
        <v>95529</v>
      </c>
      <c r="AM65">
        <v>77359</v>
      </c>
      <c r="AN65">
        <v>74587</v>
      </c>
      <c r="AO65">
        <v>112956</v>
      </c>
      <c r="AP65">
        <v>2136893</v>
      </c>
      <c r="AQ65">
        <v>0</v>
      </c>
      <c r="AR65">
        <v>55017</v>
      </c>
      <c r="AS65">
        <v>90814</v>
      </c>
      <c r="AT65">
        <v>78936</v>
      </c>
      <c r="AU65">
        <v>31047</v>
      </c>
      <c r="AV65">
        <f t="shared" si="0"/>
        <v>-0.97425374129635878</v>
      </c>
      <c r="AW65">
        <v>2049296</v>
      </c>
      <c r="AX65">
        <v>1388818</v>
      </c>
      <c r="AY65">
        <v>137452</v>
      </c>
      <c r="AZ65">
        <v>37710</v>
      </c>
      <c r="BA65">
        <v>688000</v>
      </c>
      <c r="BB65">
        <v>-460038</v>
      </c>
      <c r="BC65">
        <v>14339</v>
      </c>
      <c r="BD65">
        <v>303784</v>
      </c>
      <c r="BE65">
        <v>144488</v>
      </c>
      <c r="BF65">
        <v>77359</v>
      </c>
      <c r="BG65">
        <v>74587</v>
      </c>
      <c r="BH65">
        <v>112956</v>
      </c>
      <c r="BI65">
        <v>2136893</v>
      </c>
      <c r="BJ65">
        <v>0</v>
      </c>
      <c r="BK65">
        <v>55017</v>
      </c>
      <c r="BL65">
        <v>90814</v>
      </c>
      <c r="BM65">
        <v>78936</v>
      </c>
      <c r="BN65">
        <v>31047</v>
      </c>
      <c r="BO65">
        <v>2987827</v>
      </c>
      <c r="BP65">
        <v>3043167</v>
      </c>
      <c r="BQ65">
        <v>2099892</v>
      </c>
      <c r="BR65">
        <v>173884</v>
      </c>
      <c r="BS65">
        <v>2395634</v>
      </c>
      <c r="BT65">
        <v>1524094</v>
      </c>
      <c r="BU65">
        <v>1204474</v>
      </c>
      <c r="BV65">
        <v>2500832</v>
      </c>
      <c r="BW65">
        <v>3275450</v>
      </c>
      <c r="BX65">
        <v>785272</v>
      </c>
      <c r="BY65">
        <v>972620</v>
      </c>
      <c r="BZ65">
        <v>626021</v>
      </c>
      <c r="CA65">
        <v>70182</v>
      </c>
      <c r="CB65">
        <v>671137</v>
      </c>
      <c r="CC65">
        <v>382779</v>
      </c>
      <c r="CD65">
        <v>311873</v>
      </c>
      <c r="CE65">
        <v>620723</v>
      </c>
      <c r="CF65">
        <v>808414</v>
      </c>
      <c r="CG65">
        <v>2202555</v>
      </c>
      <c r="CH65">
        <v>2070547</v>
      </c>
      <c r="CI65">
        <v>1473871</v>
      </c>
      <c r="CJ65">
        <v>103702</v>
      </c>
      <c r="CK65">
        <v>1724497</v>
      </c>
      <c r="CL65">
        <v>1141315</v>
      </c>
      <c r="CM65">
        <v>892601</v>
      </c>
      <c r="CN65">
        <v>1880109</v>
      </c>
      <c r="CO65">
        <v>2467036</v>
      </c>
      <c r="CP65" t="s">
        <v>59</v>
      </c>
      <c r="CQ65" t="s">
        <v>59</v>
      </c>
      <c r="CR65" t="s">
        <v>59</v>
      </c>
      <c r="CS65" t="s">
        <v>59</v>
      </c>
      <c r="CT65" t="s">
        <v>59</v>
      </c>
      <c r="CU65" t="s">
        <v>59</v>
      </c>
      <c r="CV65" t="s">
        <v>59</v>
      </c>
      <c r="CW65" t="s">
        <v>59</v>
      </c>
      <c r="CX65" t="s">
        <v>59</v>
      </c>
      <c r="CY65" t="s">
        <v>59</v>
      </c>
      <c r="CZ65" t="s">
        <v>59</v>
      </c>
      <c r="DA65" t="s">
        <v>59</v>
      </c>
      <c r="DB65" t="s">
        <v>59</v>
      </c>
      <c r="DC65" t="s">
        <v>59</v>
      </c>
      <c r="DD65" t="s">
        <v>59</v>
      </c>
      <c r="DE65" t="s">
        <v>59</v>
      </c>
      <c r="DF65" t="s">
        <v>59</v>
      </c>
      <c r="DG65" t="s">
        <v>59</v>
      </c>
      <c r="DH65">
        <v>2202555</v>
      </c>
      <c r="DI65">
        <v>2070547</v>
      </c>
      <c r="DJ65">
        <v>1473871</v>
      </c>
      <c r="DK65">
        <v>103702</v>
      </c>
      <c r="DL65">
        <v>1724497</v>
      </c>
      <c r="DM65">
        <v>1141315</v>
      </c>
      <c r="DN65">
        <v>892601</v>
      </c>
      <c r="DO65">
        <v>1880109</v>
      </c>
      <c r="DP65">
        <v>2467036</v>
      </c>
      <c r="DQ65">
        <f t="shared" si="1"/>
        <v>0</v>
      </c>
    </row>
    <row r="66" spans="2:121" x14ac:dyDescent="0.25">
      <c r="B66" t="s">
        <v>55</v>
      </c>
      <c r="C66">
        <v>35961936</v>
      </c>
      <c r="D66">
        <v>38130584</v>
      </c>
      <c r="E66">
        <v>35480410</v>
      </c>
      <c r="F66">
        <v>26275404</v>
      </c>
      <c r="G66">
        <v>24761259</v>
      </c>
      <c r="H66">
        <v>25584174</v>
      </c>
      <c r="I66">
        <v>24758631</v>
      </c>
      <c r="J66">
        <v>23298045</v>
      </c>
      <c r="K66">
        <v>23096517</v>
      </c>
      <c r="L66">
        <v>1221696</v>
      </c>
      <c r="M66">
        <v>1436554</v>
      </c>
      <c r="N66">
        <v>1222102</v>
      </c>
      <c r="O66">
        <v>542603</v>
      </c>
      <c r="P66">
        <v>188863</v>
      </c>
      <c r="Q66">
        <v>215387</v>
      </c>
      <c r="R66">
        <v>495890</v>
      </c>
      <c r="S66">
        <v>136344</v>
      </c>
      <c r="T66">
        <v>122994</v>
      </c>
      <c r="U66">
        <v>1652282</v>
      </c>
      <c r="V66">
        <v>1664792</v>
      </c>
      <c r="W66">
        <v>1435766</v>
      </c>
      <c r="X66">
        <v>710202</v>
      </c>
      <c r="Y66">
        <v>376602</v>
      </c>
      <c r="Z66">
        <v>407362</v>
      </c>
      <c r="AA66">
        <v>699025</v>
      </c>
      <c r="AB66">
        <v>331292</v>
      </c>
      <c r="AC66">
        <v>306887</v>
      </c>
      <c r="AD66">
        <v>430586</v>
      </c>
      <c r="AE66">
        <v>228238</v>
      </c>
      <c r="AF66">
        <v>213664</v>
      </c>
      <c r="AG66">
        <v>167599</v>
      </c>
      <c r="AH66">
        <v>187739</v>
      </c>
      <c r="AI66">
        <v>191975</v>
      </c>
      <c r="AJ66">
        <v>203135</v>
      </c>
      <c r="AK66">
        <v>194948</v>
      </c>
      <c r="AL66">
        <v>183893</v>
      </c>
      <c r="AM66">
        <v>261271</v>
      </c>
      <c r="AN66">
        <v>289399</v>
      </c>
      <c r="AO66">
        <v>378334</v>
      </c>
      <c r="AP66">
        <v>492323</v>
      </c>
      <c r="AQ66">
        <v>111294</v>
      </c>
      <c r="AR66">
        <v>49164</v>
      </c>
      <c r="AS66">
        <v>71695</v>
      </c>
      <c r="AT66">
        <v>53820</v>
      </c>
      <c r="AU66">
        <v>74035</v>
      </c>
      <c r="AV66">
        <f t="shared" si="0"/>
        <v>-0.90013873006136214</v>
      </c>
      <c r="AW66">
        <v>0</v>
      </c>
      <c r="AX66">
        <v>153650</v>
      </c>
      <c r="AY66">
        <v>88459</v>
      </c>
      <c r="AZ66">
        <v>45042</v>
      </c>
      <c r="BA66">
        <v>26980</v>
      </c>
      <c r="BB66">
        <v>18729</v>
      </c>
      <c r="BC66">
        <v>21508</v>
      </c>
      <c r="BD66">
        <v>57408</v>
      </c>
      <c r="BE66">
        <v>46570</v>
      </c>
      <c r="BF66">
        <v>261271</v>
      </c>
      <c r="BG66">
        <v>289399</v>
      </c>
      <c r="BH66">
        <v>378334</v>
      </c>
      <c r="BI66">
        <v>492323</v>
      </c>
      <c r="BJ66">
        <v>111294</v>
      </c>
      <c r="BK66">
        <v>49164</v>
      </c>
      <c r="BL66">
        <v>71695</v>
      </c>
      <c r="BM66">
        <v>53820</v>
      </c>
      <c r="BN66">
        <v>74035</v>
      </c>
      <c r="BO66">
        <v>958965</v>
      </c>
      <c r="BP66">
        <v>1300805</v>
      </c>
      <c r="BQ66">
        <v>933588</v>
      </c>
      <c r="BR66">
        <v>95322</v>
      </c>
      <c r="BS66">
        <v>104549</v>
      </c>
      <c r="BT66">
        <v>186122</v>
      </c>
      <c r="BU66">
        <v>445703</v>
      </c>
      <c r="BV66">
        <v>141128</v>
      </c>
      <c r="BW66">
        <v>96723</v>
      </c>
      <c r="BX66">
        <v>402853</v>
      </c>
      <c r="BY66">
        <v>456475</v>
      </c>
      <c r="BZ66">
        <v>303484</v>
      </c>
      <c r="CA66">
        <v>57612</v>
      </c>
      <c r="CB66">
        <v>58458</v>
      </c>
      <c r="CC66">
        <v>85452</v>
      </c>
      <c r="CD66">
        <v>146974</v>
      </c>
      <c r="CE66">
        <v>52624</v>
      </c>
      <c r="CF66">
        <v>44182</v>
      </c>
      <c r="CG66">
        <v>556112</v>
      </c>
      <c r="CH66">
        <v>844330</v>
      </c>
      <c r="CI66">
        <v>630104</v>
      </c>
      <c r="CJ66">
        <v>37710</v>
      </c>
      <c r="CK66">
        <v>46092</v>
      </c>
      <c r="CL66">
        <v>100670</v>
      </c>
      <c r="CM66">
        <v>298729</v>
      </c>
      <c r="CN66">
        <v>88504</v>
      </c>
      <c r="CO66">
        <v>52541</v>
      </c>
      <c r="CP66" t="s">
        <v>59</v>
      </c>
      <c r="CQ66" t="s">
        <v>59</v>
      </c>
      <c r="CR66" t="s">
        <v>59</v>
      </c>
      <c r="CS66" t="s">
        <v>59</v>
      </c>
      <c r="CT66" t="s">
        <v>59</v>
      </c>
      <c r="CU66" t="s">
        <v>59</v>
      </c>
      <c r="CV66" t="s">
        <v>59</v>
      </c>
      <c r="CW66" t="s">
        <v>59</v>
      </c>
      <c r="CX66" t="s">
        <v>59</v>
      </c>
      <c r="CY66" t="s">
        <v>59</v>
      </c>
      <c r="CZ66" t="s">
        <v>59</v>
      </c>
      <c r="DA66" t="s">
        <v>59</v>
      </c>
      <c r="DB66" t="s">
        <v>59</v>
      </c>
      <c r="DC66" t="s">
        <v>59</v>
      </c>
      <c r="DD66" t="s">
        <v>59</v>
      </c>
      <c r="DE66" t="s">
        <v>59</v>
      </c>
      <c r="DF66" t="s">
        <v>59</v>
      </c>
      <c r="DG66" t="s">
        <v>59</v>
      </c>
      <c r="DH66">
        <v>556112</v>
      </c>
      <c r="DI66">
        <v>844330</v>
      </c>
      <c r="DJ66">
        <v>630104</v>
      </c>
      <c r="DK66">
        <v>37710</v>
      </c>
      <c r="DL66">
        <v>46092</v>
      </c>
      <c r="DM66">
        <v>100670</v>
      </c>
      <c r="DN66">
        <v>298729</v>
      </c>
      <c r="DO66">
        <v>88504</v>
      </c>
      <c r="DP66">
        <v>52541</v>
      </c>
      <c r="DQ66">
        <f t="shared" si="1"/>
        <v>0</v>
      </c>
    </row>
    <row r="67" spans="2:121" x14ac:dyDescent="0.25">
      <c r="B67" t="s">
        <v>139</v>
      </c>
      <c r="C67">
        <v>9726219</v>
      </c>
      <c r="D67">
        <v>12064121</v>
      </c>
      <c r="E67">
        <v>13459966</v>
      </c>
      <c r="F67">
        <v>17159950</v>
      </c>
      <c r="G67">
        <v>27635072</v>
      </c>
      <c r="H67">
        <v>40705161</v>
      </c>
      <c r="I67">
        <v>42171658</v>
      </c>
      <c r="J67">
        <v>40034032</v>
      </c>
      <c r="K67">
        <v>40463201</v>
      </c>
      <c r="L67">
        <v>1732549</v>
      </c>
      <c r="M67">
        <v>2960569</v>
      </c>
      <c r="N67">
        <v>2830831</v>
      </c>
      <c r="O67">
        <v>5274597</v>
      </c>
      <c r="P67">
        <v>7659862</v>
      </c>
      <c r="Q67">
        <v>14641036</v>
      </c>
      <c r="R67">
        <v>13201792</v>
      </c>
      <c r="S67">
        <v>11821258</v>
      </c>
      <c r="T67">
        <v>5367814</v>
      </c>
      <c r="U67">
        <v>2112270</v>
      </c>
      <c r="V67">
        <v>3438515</v>
      </c>
      <c r="W67">
        <v>3331351</v>
      </c>
      <c r="X67">
        <v>5786432</v>
      </c>
      <c r="Y67">
        <v>8347732</v>
      </c>
      <c r="Z67">
        <v>15530191</v>
      </c>
      <c r="AA67">
        <v>15427662</v>
      </c>
      <c r="AB67">
        <v>13194697</v>
      </c>
      <c r="AC67">
        <v>6380541</v>
      </c>
      <c r="AD67">
        <v>379721</v>
      </c>
      <c r="AE67">
        <v>477946</v>
      </c>
      <c r="AF67">
        <v>500520</v>
      </c>
      <c r="AG67">
        <v>511835</v>
      </c>
      <c r="AH67">
        <v>687870</v>
      </c>
      <c r="AI67">
        <v>889155</v>
      </c>
      <c r="AJ67">
        <v>2225870</v>
      </c>
      <c r="AK67">
        <v>1373439</v>
      </c>
      <c r="AL67">
        <v>1012727</v>
      </c>
      <c r="AM67">
        <v>110829</v>
      </c>
      <c r="AN67">
        <v>47917</v>
      </c>
      <c r="AO67">
        <v>2722678</v>
      </c>
      <c r="AP67">
        <v>2651845</v>
      </c>
      <c r="AQ67">
        <v>703606</v>
      </c>
      <c r="AR67">
        <v>721518</v>
      </c>
      <c r="AS67">
        <v>425516</v>
      </c>
      <c r="AT67">
        <v>28343</v>
      </c>
      <c r="AU67">
        <v>61560</v>
      </c>
      <c r="AV67">
        <f t="shared" si="0"/>
        <v>-0.72791848694022465</v>
      </c>
      <c r="AW67">
        <v>7669</v>
      </c>
      <c r="AX67">
        <v>31168</v>
      </c>
      <c r="AY67">
        <v>806114</v>
      </c>
      <c r="AZ67">
        <v>94824</v>
      </c>
      <c r="BA67">
        <v>546250</v>
      </c>
      <c r="BB67">
        <v>885757</v>
      </c>
      <c r="BC67">
        <v>1045212</v>
      </c>
      <c r="BD67">
        <v>873899</v>
      </c>
      <c r="BE67">
        <v>854601</v>
      </c>
      <c r="BF67">
        <v>110829</v>
      </c>
      <c r="BG67">
        <v>47917</v>
      </c>
      <c r="BH67">
        <v>2722678</v>
      </c>
      <c r="BI67">
        <v>2651845</v>
      </c>
      <c r="BJ67">
        <v>703606</v>
      </c>
      <c r="BK67">
        <v>721518</v>
      </c>
      <c r="BL67">
        <v>425516</v>
      </c>
      <c r="BM67">
        <v>28343</v>
      </c>
      <c r="BN67">
        <v>61560</v>
      </c>
      <c r="BO67">
        <v>1629389</v>
      </c>
      <c r="BP67">
        <v>2943820</v>
      </c>
      <c r="BQ67">
        <v>915524</v>
      </c>
      <c r="BR67">
        <v>2717576</v>
      </c>
      <c r="BS67">
        <v>7503630</v>
      </c>
      <c r="BT67">
        <v>14806407</v>
      </c>
      <c r="BU67">
        <v>13820289</v>
      </c>
      <c r="BV67">
        <v>12667996</v>
      </c>
      <c r="BW67">
        <v>6162062</v>
      </c>
      <c r="BX67">
        <v>316146</v>
      </c>
      <c r="BY67">
        <v>790309</v>
      </c>
      <c r="BZ67">
        <v>139592</v>
      </c>
      <c r="CA67">
        <v>161632</v>
      </c>
      <c r="CB67">
        <v>-35967</v>
      </c>
      <c r="CC67">
        <v>3456943</v>
      </c>
      <c r="CD67">
        <v>2869538</v>
      </c>
      <c r="CE67">
        <v>2740973</v>
      </c>
      <c r="CF67">
        <v>718203</v>
      </c>
      <c r="CG67">
        <v>1313243</v>
      </c>
      <c r="CH67">
        <v>2153511</v>
      </c>
      <c r="CI67">
        <v>775932</v>
      </c>
      <c r="CJ67">
        <v>2555944</v>
      </c>
      <c r="CK67">
        <v>7539597</v>
      </c>
      <c r="CL67">
        <v>11349465</v>
      </c>
      <c r="CM67">
        <v>10950751</v>
      </c>
      <c r="CN67">
        <v>9927023</v>
      </c>
      <c r="CO67">
        <v>5443859</v>
      </c>
      <c r="CP67" t="s">
        <v>59</v>
      </c>
      <c r="CQ67" t="s">
        <v>59</v>
      </c>
      <c r="CR67" t="s">
        <v>59</v>
      </c>
      <c r="CS67" t="s">
        <v>59</v>
      </c>
      <c r="CT67" t="s">
        <v>59</v>
      </c>
      <c r="CU67" t="s">
        <v>59</v>
      </c>
      <c r="CV67" t="s">
        <v>59</v>
      </c>
      <c r="CW67" t="s">
        <v>59</v>
      </c>
      <c r="CX67" t="s">
        <v>59</v>
      </c>
      <c r="CY67" t="s">
        <v>59</v>
      </c>
      <c r="CZ67" t="s">
        <v>59</v>
      </c>
      <c r="DA67" t="s">
        <v>59</v>
      </c>
      <c r="DB67" t="s">
        <v>59</v>
      </c>
      <c r="DC67" t="s">
        <v>59</v>
      </c>
      <c r="DD67" t="s">
        <v>59</v>
      </c>
      <c r="DE67" t="s">
        <v>59</v>
      </c>
      <c r="DF67" t="s">
        <v>59</v>
      </c>
      <c r="DG67" t="s">
        <v>59</v>
      </c>
      <c r="DH67">
        <v>1313243</v>
      </c>
      <c r="DI67">
        <v>2153511</v>
      </c>
      <c r="DJ67">
        <v>775932</v>
      </c>
      <c r="DK67">
        <v>2555944</v>
      </c>
      <c r="DL67">
        <v>7539597</v>
      </c>
      <c r="DM67">
        <v>11349465</v>
      </c>
      <c r="DN67">
        <v>10950751</v>
      </c>
      <c r="DO67">
        <v>9927023</v>
      </c>
      <c r="DP67">
        <v>5443859</v>
      </c>
      <c r="DQ67">
        <f t="shared" si="1"/>
        <v>0</v>
      </c>
    </row>
    <row r="68" spans="2:121" x14ac:dyDescent="0.25">
      <c r="B68" t="s">
        <v>140</v>
      </c>
      <c r="C68">
        <v>6753037844</v>
      </c>
      <c r="D68">
        <v>6875733937</v>
      </c>
      <c r="E68">
        <v>6887987067</v>
      </c>
      <c r="F68">
        <v>5955714264</v>
      </c>
      <c r="G68">
        <v>5358893455</v>
      </c>
      <c r="H68">
        <v>5988733244</v>
      </c>
      <c r="I68">
        <v>5840473717</v>
      </c>
      <c r="J68">
        <v>6786946619</v>
      </c>
      <c r="K68">
        <v>6010279802</v>
      </c>
      <c r="L68">
        <v>545640764</v>
      </c>
      <c r="M68">
        <v>596477670</v>
      </c>
      <c r="N68">
        <v>670461303</v>
      </c>
      <c r="O68">
        <v>674469226</v>
      </c>
      <c r="P68">
        <v>590908786</v>
      </c>
      <c r="Q68">
        <v>629656533</v>
      </c>
      <c r="R68">
        <v>605182564</v>
      </c>
      <c r="S68">
        <v>765096750</v>
      </c>
      <c r="T68">
        <v>667410175</v>
      </c>
      <c r="U68">
        <v>582310170</v>
      </c>
      <c r="V68">
        <v>628959127</v>
      </c>
      <c r="W68">
        <v>700546105</v>
      </c>
      <c r="X68">
        <v>704669341</v>
      </c>
      <c r="Y68">
        <v>618418506</v>
      </c>
      <c r="Z68">
        <v>658807298</v>
      </c>
      <c r="AA68">
        <v>631745921</v>
      </c>
      <c r="AB68">
        <v>791393038</v>
      </c>
      <c r="AC68">
        <v>690135611</v>
      </c>
      <c r="AD68">
        <v>36669406</v>
      </c>
      <c r="AE68">
        <v>32481457</v>
      </c>
      <c r="AF68">
        <v>30084802</v>
      </c>
      <c r="AG68">
        <v>30200115</v>
      </c>
      <c r="AH68">
        <v>27509720</v>
      </c>
      <c r="AI68">
        <v>29150765</v>
      </c>
      <c r="AJ68">
        <v>26563357</v>
      </c>
      <c r="AK68">
        <v>26296288</v>
      </c>
      <c r="AL68">
        <v>22725436</v>
      </c>
      <c r="AM68">
        <v>249351962</v>
      </c>
      <c r="AN68">
        <v>270186667</v>
      </c>
      <c r="AO68">
        <v>332365433</v>
      </c>
      <c r="AP68">
        <v>597710601</v>
      </c>
      <c r="AQ68">
        <v>450059019</v>
      </c>
      <c r="AR68">
        <v>549200420</v>
      </c>
      <c r="AS68">
        <v>480450280</v>
      </c>
      <c r="AT68">
        <v>421992806</v>
      </c>
      <c r="AU68">
        <v>246391570</v>
      </c>
      <c r="AV68">
        <f t="shared" ref="AV68:AV131" si="2">(AR68-AP68)/AP68</f>
        <v>-8.1159980965437153E-2</v>
      </c>
      <c r="AW68">
        <v>451767084</v>
      </c>
      <c r="AX68">
        <v>1368650496</v>
      </c>
      <c r="AY68">
        <v>243543636</v>
      </c>
      <c r="AZ68">
        <v>290676103</v>
      </c>
      <c r="BA68">
        <v>20907387</v>
      </c>
      <c r="BB68">
        <v>824383646</v>
      </c>
      <c r="BC68">
        <v>530112208</v>
      </c>
      <c r="BD68">
        <v>1551480971</v>
      </c>
      <c r="BE68">
        <v>3045208433</v>
      </c>
      <c r="BF68">
        <v>249351962</v>
      </c>
      <c r="BG68">
        <v>270186667</v>
      </c>
      <c r="BH68">
        <v>332365433</v>
      </c>
      <c r="BI68">
        <v>597710601</v>
      </c>
      <c r="BJ68">
        <v>450059019</v>
      </c>
      <c r="BK68">
        <v>549200420</v>
      </c>
      <c r="BL68">
        <v>480450280</v>
      </c>
      <c r="BM68">
        <v>421992806</v>
      </c>
      <c r="BN68">
        <v>246391570</v>
      </c>
      <c r="BO68">
        <v>748055886</v>
      </c>
      <c r="BP68">
        <v>1694941499</v>
      </c>
      <c r="BQ68">
        <v>581639507</v>
      </c>
      <c r="BR68">
        <v>367434727</v>
      </c>
      <c r="BS68">
        <v>161757154</v>
      </c>
      <c r="BT68">
        <v>904839758</v>
      </c>
      <c r="BU68">
        <v>654844492</v>
      </c>
      <c r="BV68">
        <v>1894584914</v>
      </c>
      <c r="BW68">
        <v>3466227038</v>
      </c>
      <c r="BX68">
        <v>101207561</v>
      </c>
      <c r="BY68">
        <v>14764299</v>
      </c>
      <c r="BZ68">
        <v>37247850</v>
      </c>
      <c r="CA68">
        <v>323392894</v>
      </c>
      <c r="CB68">
        <v>71525272</v>
      </c>
      <c r="CC68">
        <v>117769092</v>
      </c>
      <c r="CD68">
        <v>-118957641</v>
      </c>
      <c r="CE68">
        <v>-199100464</v>
      </c>
      <c r="CF68">
        <v>43058721</v>
      </c>
      <c r="CG68">
        <v>646848325</v>
      </c>
      <c r="CH68">
        <v>1680177200</v>
      </c>
      <c r="CI68">
        <v>544391657</v>
      </c>
      <c r="CJ68">
        <v>44041834</v>
      </c>
      <c r="CK68">
        <v>90231882</v>
      </c>
      <c r="CL68">
        <v>787070666</v>
      </c>
      <c r="CM68">
        <v>773802134</v>
      </c>
      <c r="CN68">
        <v>2093685378</v>
      </c>
      <c r="CO68">
        <v>3423168317</v>
      </c>
      <c r="CP68" t="s">
        <v>59</v>
      </c>
      <c r="CQ68" t="s">
        <v>59</v>
      </c>
      <c r="CR68" t="s">
        <v>59</v>
      </c>
      <c r="CS68" t="s">
        <v>59</v>
      </c>
      <c r="CT68" t="s">
        <v>59</v>
      </c>
      <c r="CU68" t="s">
        <v>59</v>
      </c>
      <c r="CV68" t="s">
        <v>59</v>
      </c>
      <c r="CW68" t="s">
        <v>59</v>
      </c>
      <c r="CX68" t="s">
        <v>59</v>
      </c>
      <c r="CY68" t="s">
        <v>59</v>
      </c>
      <c r="CZ68" t="s">
        <v>59</v>
      </c>
      <c r="DA68" t="s">
        <v>59</v>
      </c>
      <c r="DB68" t="s">
        <v>59</v>
      </c>
      <c r="DC68" t="s">
        <v>59</v>
      </c>
      <c r="DD68" t="s">
        <v>59</v>
      </c>
      <c r="DE68" t="s">
        <v>59</v>
      </c>
      <c r="DF68" t="s">
        <v>59</v>
      </c>
      <c r="DG68" t="s">
        <v>59</v>
      </c>
      <c r="DH68">
        <v>646848325</v>
      </c>
      <c r="DI68">
        <v>1680177200</v>
      </c>
      <c r="DJ68">
        <v>544391657</v>
      </c>
      <c r="DK68">
        <v>44041834</v>
      </c>
      <c r="DL68">
        <v>90231882</v>
      </c>
      <c r="DM68">
        <v>787070666</v>
      </c>
      <c r="DN68">
        <v>773802134</v>
      </c>
      <c r="DO68">
        <v>2093685378</v>
      </c>
      <c r="DP68">
        <v>3423168317</v>
      </c>
      <c r="DQ68">
        <f t="shared" ref="DQ68:DQ129" si="3">IF(DK68+DL68+DM68&lt;0,1,0)</f>
        <v>0</v>
      </c>
    </row>
    <row r="69" spans="2:121" x14ac:dyDescent="0.25">
      <c r="B69" t="s">
        <v>13</v>
      </c>
      <c r="C69">
        <v>823609782</v>
      </c>
      <c r="D69">
        <v>900215029</v>
      </c>
      <c r="E69">
        <v>1051532609</v>
      </c>
      <c r="F69">
        <v>689205611</v>
      </c>
      <c r="G69">
        <v>728996817</v>
      </c>
      <c r="H69">
        <v>1038125628</v>
      </c>
      <c r="I69">
        <v>1086606349</v>
      </c>
      <c r="J69">
        <v>1133922292</v>
      </c>
      <c r="K69">
        <v>1156548976</v>
      </c>
      <c r="L69">
        <v>7127288</v>
      </c>
      <c r="M69">
        <v>9269725</v>
      </c>
      <c r="N69">
        <v>13228092</v>
      </c>
      <c r="O69">
        <v>6170802</v>
      </c>
      <c r="P69">
        <v>5185857</v>
      </c>
      <c r="Q69">
        <v>7907261</v>
      </c>
      <c r="R69">
        <v>9121978</v>
      </c>
      <c r="S69">
        <v>7160441</v>
      </c>
      <c r="T69">
        <v>9852619</v>
      </c>
      <c r="U69">
        <v>7931535</v>
      </c>
      <c r="V69">
        <v>9832114</v>
      </c>
      <c r="W69">
        <v>13673111</v>
      </c>
      <c r="X69">
        <v>6474576</v>
      </c>
      <c r="Y69">
        <v>5544471</v>
      </c>
      <c r="Z69">
        <v>8603755</v>
      </c>
      <c r="AA69">
        <v>9885528</v>
      </c>
      <c r="AB69">
        <v>7876844</v>
      </c>
      <c r="AC69">
        <v>10635957</v>
      </c>
      <c r="AD69">
        <v>804247</v>
      </c>
      <c r="AE69">
        <v>562389</v>
      </c>
      <c r="AF69">
        <v>445019</v>
      </c>
      <c r="AG69">
        <v>303774</v>
      </c>
      <c r="AH69">
        <v>358614</v>
      </c>
      <c r="AI69">
        <v>696494</v>
      </c>
      <c r="AJ69">
        <v>763550</v>
      </c>
      <c r="AK69">
        <v>716403</v>
      </c>
      <c r="AL69">
        <v>783338</v>
      </c>
      <c r="AM69">
        <v>2094544</v>
      </c>
      <c r="AN69">
        <v>2412157</v>
      </c>
      <c r="AO69">
        <v>2610235</v>
      </c>
      <c r="AP69">
        <v>2618741</v>
      </c>
      <c r="AQ69">
        <v>640784</v>
      </c>
      <c r="AR69">
        <v>3182804</v>
      </c>
      <c r="AS69">
        <v>3460473</v>
      </c>
      <c r="AT69">
        <v>3751846</v>
      </c>
      <c r="AU69">
        <v>2824075</v>
      </c>
      <c r="AV69">
        <f t="shared" si="2"/>
        <v>0.21539472593891493</v>
      </c>
      <c r="AW69">
        <v>0</v>
      </c>
      <c r="AX69">
        <v>0</v>
      </c>
      <c r="AY69">
        <v>0</v>
      </c>
      <c r="AZ69">
        <v>16760</v>
      </c>
      <c r="BA69">
        <v>15739</v>
      </c>
      <c r="BB69">
        <v>0</v>
      </c>
      <c r="BC69">
        <v>4780</v>
      </c>
      <c r="BD69">
        <v>0</v>
      </c>
      <c r="BE69">
        <v>0</v>
      </c>
      <c r="BF69">
        <v>2094544</v>
      </c>
      <c r="BG69">
        <v>2412157</v>
      </c>
      <c r="BH69">
        <v>2610235</v>
      </c>
      <c r="BI69">
        <v>2618741</v>
      </c>
      <c r="BJ69">
        <v>640784</v>
      </c>
      <c r="BK69">
        <v>3182804</v>
      </c>
      <c r="BL69">
        <v>3460473</v>
      </c>
      <c r="BM69">
        <v>3751846</v>
      </c>
      <c r="BN69">
        <v>2824075</v>
      </c>
      <c r="BO69">
        <v>5032744</v>
      </c>
      <c r="BP69">
        <v>6857568</v>
      </c>
      <c r="BQ69">
        <v>10617857</v>
      </c>
      <c r="BR69">
        <v>3568821</v>
      </c>
      <c r="BS69">
        <v>4560811</v>
      </c>
      <c r="BT69">
        <v>4724457</v>
      </c>
      <c r="BU69">
        <v>5666285</v>
      </c>
      <c r="BV69">
        <v>3408595</v>
      </c>
      <c r="BW69">
        <v>7028544</v>
      </c>
      <c r="BX69">
        <v>1900416</v>
      </c>
      <c r="BY69">
        <v>1278428</v>
      </c>
      <c r="BZ69">
        <v>2974960</v>
      </c>
      <c r="CA69">
        <v>1278993</v>
      </c>
      <c r="CB69">
        <v>1183765</v>
      </c>
      <c r="CC69">
        <v>1023086</v>
      </c>
      <c r="CD69">
        <v>1720677</v>
      </c>
      <c r="CE69">
        <v>757067</v>
      </c>
      <c r="CF69">
        <v>1538016</v>
      </c>
      <c r="CG69">
        <v>3132329</v>
      </c>
      <c r="CH69">
        <v>5579139</v>
      </c>
      <c r="CI69">
        <v>7642898</v>
      </c>
      <c r="CJ69">
        <v>2289828</v>
      </c>
      <c r="CK69">
        <v>3377046</v>
      </c>
      <c r="CL69">
        <v>3701371</v>
      </c>
      <c r="CM69">
        <v>3945608</v>
      </c>
      <c r="CN69">
        <v>2651528</v>
      </c>
      <c r="CO69">
        <v>5490528</v>
      </c>
      <c r="CP69" t="s">
        <v>59</v>
      </c>
      <c r="CQ69" t="s">
        <v>59</v>
      </c>
      <c r="CR69" t="s">
        <v>59</v>
      </c>
      <c r="CS69" t="s">
        <v>59</v>
      </c>
      <c r="CT69" t="s">
        <v>59</v>
      </c>
      <c r="CU69" t="s">
        <v>59</v>
      </c>
      <c r="CV69" t="s">
        <v>59</v>
      </c>
      <c r="CW69" t="s">
        <v>59</v>
      </c>
      <c r="CX69" t="s">
        <v>59</v>
      </c>
      <c r="CY69" t="s">
        <v>59</v>
      </c>
      <c r="CZ69" t="s">
        <v>59</v>
      </c>
      <c r="DA69" t="s">
        <v>59</v>
      </c>
      <c r="DB69" t="s">
        <v>59</v>
      </c>
      <c r="DC69" t="s">
        <v>59</v>
      </c>
      <c r="DD69" t="s">
        <v>59</v>
      </c>
      <c r="DE69" t="s">
        <v>59</v>
      </c>
      <c r="DF69" t="s">
        <v>59</v>
      </c>
      <c r="DG69" t="s">
        <v>59</v>
      </c>
      <c r="DH69">
        <v>3132329</v>
      </c>
      <c r="DI69">
        <v>5579139</v>
      </c>
      <c r="DJ69">
        <v>7642898</v>
      </c>
      <c r="DK69">
        <v>2289828</v>
      </c>
      <c r="DL69">
        <v>3377046</v>
      </c>
      <c r="DM69">
        <v>3701371</v>
      </c>
      <c r="DN69">
        <v>3945608</v>
      </c>
      <c r="DO69">
        <v>2651528</v>
      </c>
      <c r="DP69">
        <v>5490528</v>
      </c>
      <c r="DQ69">
        <f t="shared" si="3"/>
        <v>0</v>
      </c>
    </row>
    <row r="70" spans="2:121" x14ac:dyDescent="0.25">
      <c r="B70" t="s">
        <v>46</v>
      </c>
      <c r="C70">
        <v>27493264</v>
      </c>
      <c r="D70">
        <v>30391392</v>
      </c>
      <c r="E70">
        <v>28161410</v>
      </c>
      <c r="F70">
        <v>23788647</v>
      </c>
      <c r="G70">
        <v>34950855</v>
      </c>
      <c r="H70">
        <v>42331648</v>
      </c>
      <c r="I70">
        <v>47776271</v>
      </c>
      <c r="J70">
        <v>46968045</v>
      </c>
      <c r="K70">
        <v>50890672</v>
      </c>
      <c r="L70">
        <v>1186665</v>
      </c>
      <c r="M70">
        <v>1964633</v>
      </c>
      <c r="N70">
        <v>1152695</v>
      </c>
      <c r="O70">
        <v>-299584</v>
      </c>
      <c r="P70">
        <v>6975557</v>
      </c>
      <c r="Q70">
        <v>8559274</v>
      </c>
      <c r="R70">
        <v>11400680</v>
      </c>
      <c r="S70">
        <v>11083315</v>
      </c>
      <c r="T70">
        <v>8117574</v>
      </c>
      <c r="U70">
        <v>5559664</v>
      </c>
      <c r="V70">
        <v>6495073</v>
      </c>
      <c r="W70">
        <v>5413719</v>
      </c>
      <c r="X70">
        <v>469278</v>
      </c>
      <c r="Y70">
        <v>7840054</v>
      </c>
      <c r="Z70">
        <v>10926185</v>
      </c>
      <c r="AA70">
        <v>13663848</v>
      </c>
      <c r="AB70">
        <v>11614338</v>
      </c>
      <c r="AC70">
        <v>10096218</v>
      </c>
      <c r="AD70">
        <v>4372999</v>
      </c>
      <c r="AE70">
        <v>4530440</v>
      </c>
      <c r="AF70">
        <v>4261024</v>
      </c>
      <c r="AG70">
        <v>768862</v>
      </c>
      <c r="AH70">
        <v>864497</v>
      </c>
      <c r="AI70">
        <v>2366911</v>
      </c>
      <c r="AJ70">
        <v>2263168</v>
      </c>
      <c r="AK70">
        <v>531023</v>
      </c>
      <c r="AL70">
        <v>1978644</v>
      </c>
      <c r="AM70">
        <v>201427</v>
      </c>
      <c r="AN70">
        <v>256581</v>
      </c>
      <c r="AO70">
        <v>393304</v>
      </c>
      <c r="AP70">
        <v>612785</v>
      </c>
      <c r="AQ70">
        <v>327137</v>
      </c>
      <c r="AR70">
        <v>105352</v>
      </c>
      <c r="AS70">
        <v>164898</v>
      </c>
      <c r="AT70">
        <v>167440</v>
      </c>
      <c r="AU70">
        <v>286587</v>
      </c>
      <c r="AV70">
        <f t="shared" si="2"/>
        <v>-0.82807673164323536</v>
      </c>
      <c r="AW70">
        <v>1460</v>
      </c>
      <c r="AX70">
        <v>37294</v>
      </c>
      <c r="AY70">
        <v>73489</v>
      </c>
      <c r="AZ70">
        <v>109987</v>
      </c>
      <c r="BA70">
        <v>79817</v>
      </c>
      <c r="BB70">
        <v>94817</v>
      </c>
      <c r="BC70">
        <v>455262</v>
      </c>
      <c r="BD70">
        <v>455675</v>
      </c>
      <c r="BE70">
        <v>603027</v>
      </c>
      <c r="BF70">
        <v>201427</v>
      </c>
      <c r="BG70">
        <v>256581</v>
      </c>
      <c r="BH70">
        <v>393304</v>
      </c>
      <c r="BI70">
        <v>612785</v>
      </c>
      <c r="BJ70">
        <v>327137</v>
      </c>
      <c r="BK70">
        <v>105352</v>
      </c>
      <c r="BL70">
        <v>164898</v>
      </c>
      <c r="BM70">
        <v>167440</v>
      </c>
      <c r="BN70">
        <v>286587</v>
      </c>
      <c r="BO70">
        <v>986698</v>
      </c>
      <c r="BP70">
        <v>1745346</v>
      </c>
      <c r="BQ70">
        <v>832880</v>
      </c>
      <c r="BR70">
        <v>-802382</v>
      </c>
      <c r="BS70">
        <v>6728236</v>
      </c>
      <c r="BT70">
        <v>8548738</v>
      </c>
      <c r="BU70">
        <v>11691044</v>
      </c>
      <c r="BV70">
        <v>11371551</v>
      </c>
      <c r="BW70">
        <v>8434014</v>
      </c>
      <c r="BX70">
        <v>296301</v>
      </c>
      <c r="BY70">
        <v>96964</v>
      </c>
      <c r="BZ70">
        <v>604246</v>
      </c>
      <c r="CA70">
        <v>-244067</v>
      </c>
      <c r="CB70">
        <v>1893124</v>
      </c>
      <c r="CC70">
        <v>2337646</v>
      </c>
      <c r="CD70">
        <v>3004015</v>
      </c>
      <c r="CE70">
        <v>2458972</v>
      </c>
      <c r="CF70">
        <v>1959538</v>
      </c>
      <c r="CG70">
        <v>690397</v>
      </c>
      <c r="CH70">
        <v>1648382</v>
      </c>
      <c r="CI70">
        <v>228634</v>
      </c>
      <c r="CJ70">
        <v>-558316</v>
      </c>
      <c r="CK70">
        <v>4835112</v>
      </c>
      <c r="CL70">
        <v>6211092</v>
      </c>
      <c r="CM70">
        <v>8687029</v>
      </c>
      <c r="CN70">
        <v>8912578</v>
      </c>
      <c r="CO70">
        <v>6474476</v>
      </c>
      <c r="CP70" t="s">
        <v>59</v>
      </c>
      <c r="CQ70" t="s">
        <v>59</v>
      </c>
      <c r="CR70" t="s">
        <v>59</v>
      </c>
      <c r="CS70" t="s">
        <v>59</v>
      </c>
      <c r="CT70" t="s">
        <v>59</v>
      </c>
      <c r="CU70" t="s">
        <v>59</v>
      </c>
      <c r="CV70" t="s">
        <v>59</v>
      </c>
      <c r="CW70" t="s">
        <v>59</v>
      </c>
      <c r="CX70" t="s">
        <v>59</v>
      </c>
      <c r="CY70" t="s">
        <v>59</v>
      </c>
      <c r="CZ70" t="s">
        <v>59</v>
      </c>
      <c r="DA70" t="s">
        <v>59</v>
      </c>
      <c r="DB70" t="s">
        <v>59</v>
      </c>
      <c r="DC70" t="s">
        <v>59</v>
      </c>
      <c r="DD70" t="s">
        <v>59</v>
      </c>
      <c r="DE70" t="s">
        <v>59</v>
      </c>
      <c r="DF70" t="s">
        <v>59</v>
      </c>
      <c r="DG70" t="s">
        <v>59</v>
      </c>
      <c r="DH70">
        <v>690397</v>
      </c>
      <c r="DI70">
        <v>1648382</v>
      </c>
      <c r="DJ70">
        <v>228634</v>
      </c>
      <c r="DK70">
        <v>-558316</v>
      </c>
      <c r="DL70">
        <v>4835112</v>
      </c>
      <c r="DM70">
        <v>6211092</v>
      </c>
      <c r="DN70">
        <v>8687029</v>
      </c>
      <c r="DO70">
        <v>8912578</v>
      </c>
      <c r="DP70">
        <v>6474476</v>
      </c>
      <c r="DQ70">
        <f t="shared" si="3"/>
        <v>0</v>
      </c>
    </row>
    <row r="71" spans="2:121" x14ac:dyDescent="0.25">
      <c r="B71" t="s">
        <v>10</v>
      </c>
      <c r="C71">
        <v>238640827</v>
      </c>
      <c r="D71">
        <v>245565672</v>
      </c>
      <c r="E71">
        <v>227343542</v>
      </c>
      <c r="F71">
        <v>208646653</v>
      </c>
      <c r="G71">
        <v>229698728</v>
      </c>
      <c r="H71">
        <v>266252872</v>
      </c>
      <c r="I71">
        <v>274340444</v>
      </c>
      <c r="J71">
        <v>265757973</v>
      </c>
      <c r="K71">
        <v>278677120</v>
      </c>
      <c r="L71">
        <v>13714520</v>
      </c>
      <c r="M71">
        <v>16113867</v>
      </c>
      <c r="N71">
        <v>11510618</v>
      </c>
      <c r="O71">
        <v>10319936</v>
      </c>
      <c r="P71">
        <v>24593755</v>
      </c>
      <c r="Q71">
        <v>31531886</v>
      </c>
      <c r="R71">
        <v>13533603</v>
      </c>
      <c r="S71">
        <v>7839768</v>
      </c>
      <c r="T71">
        <v>18134981</v>
      </c>
      <c r="U71">
        <v>26515323</v>
      </c>
      <c r="V71">
        <v>28684832</v>
      </c>
      <c r="W71">
        <v>23083838</v>
      </c>
      <c r="X71">
        <v>19266604</v>
      </c>
      <c r="Y71">
        <v>34260606</v>
      </c>
      <c r="Z71">
        <v>42335159</v>
      </c>
      <c r="AA71">
        <v>24810012</v>
      </c>
      <c r="AB71">
        <v>18435116</v>
      </c>
      <c r="AC71">
        <v>29042001</v>
      </c>
      <c r="AD71">
        <v>12800803</v>
      </c>
      <c r="AE71">
        <v>12570965</v>
      </c>
      <c r="AF71">
        <v>11573220</v>
      </c>
      <c r="AG71">
        <v>8946668</v>
      </c>
      <c r="AH71">
        <v>9666851</v>
      </c>
      <c r="AI71">
        <v>10803273</v>
      </c>
      <c r="AJ71">
        <v>11276409</v>
      </c>
      <c r="AK71">
        <v>10595348</v>
      </c>
      <c r="AL71">
        <v>10907020</v>
      </c>
      <c r="AM71">
        <v>12127921</v>
      </c>
      <c r="AN71">
        <v>10943467</v>
      </c>
      <c r="AO71">
        <v>5981221</v>
      </c>
      <c r="AP71">
        <v>24864426</v>
      </c>
      <c r="AQ71">
        <v>11421701</v>
      </c>
      <c r="AR71">
        <v>11317158</v>
      </c>
      <c r="AS71">
        <v>11652807</v>
      </c>
      <c r="AT71">
        <v>12018586</v>
      </c>
      <c r="AU71">
        <v>0</v>
      </c>
      <c r="AV71">
        <f t="shared" si="2"/>
        <v>-0.54484539478208749</v>
      </c>
      <c r="AW71">
        <v>-9915149</v>
      </c>
      <c r="AX71">
        <v>7651178</v>
      </c>
      <c r="AY71">
        <v>0</v>
      </c>
      <c r="AZ71">
        <v>7092599</v>
      </c>
      <c r="BA71">
        <v>10957413</v>
      </c>
      <c r="BB71">
        <v>10793909</v>
      </c>
      <c r="BC71">
        <v>9990681</v>
      </c>
      <c r="BD71">
        <v>17986617</v>
      </c>
      <c r="BE71">
        <v>1954762</v>
      </c>
      <c r="BF71">
        <v>12127921</v>
      </c>
      <c r="BG71">
        <v>10943467</v>
      </c>
      <c r="BH71">
        <v>5981221</v>
      </c>
      <c r="BI71">
        <v>24864426</v>
      </c>
      <c r="BJ71">
        <v>11421701</v>
      </c>
      <c r="BK71">
        <v>11317158</v>
      </c>
      <c r="BL71">
        <v>11652807</v>
      </c>
      <c r="BM71">
        <v>12018586</v>
      </c>
      <c r="BN71">
        <v>0</v>
      </c>
      <c r="BO71">
        <v>-8328550</v>
      </c>
      <c r="BP71">
        <v>12821578</v>
      </c>
      <c r="BQ71">
        <v>5529397</v>
      </c>
      <c r="BR71">
        <v>-7451891</v>
      </c>
      <c r="BS71">
        <v>24129468</v>
      </c>
      <c r="BT71">
        <v>31008637</v>
      </c>
      <c r="BU71">
        <v>11871477</v>
      </c>
      <c r="BV71">
        <v>13807799</v>
      </c>
      <c r="BW71">
        <v>20089743</v>
      </c>
      <c r="BX71">
        <v>-2433174</v>
      </c>
      <c r="BY71">
        <v>641452</v>
      </c>
      <c r="BZ71">
        <v>-1364998</v>
      </c>
      <c r="CA71">
        <v>663065</v>
      </c>
      <c r="CB71">
        <v>2331556</v>
      </c>
      <c r="CC71">
        <v>368732</v>
      </c>
      <c r="CD71">
        <v>-555635</v>
      </c>
      <c r="CE71">
        <v>-2170737</v>
      </c>
      <c r="CF71">
        <v>717661</v>
      </c>
      <c r="CG71">
        <v>-5895375</v>
      </c>
      <c r="CH71">
        <v>12180127</v>
      </c>
      <c r="CI71">
        <v>6894394</v>
      </c>
      <c r="CJ71">
        <v>-8114956</v>
      </c>
      <c r="CK71">
        <v>21797912</v>
      </c>
      <c r="CL71">
        <v>30639905</v>
      </c>
      <c r="CM71">
        <v>12427112</v>
      </c>
      <c r="CN71">
        <v>15978536</v>
      </c>
      <c r="CO71">
        <v>19372082</v>
      </c>
      <c r="CP71" t="s">
        <v>59</v>
      </c>
      <c r="CQ71" t="s">
        <v>59</v>
      </c>
      <c r="CR71" t="s">
        <v>59</v>
      </c>
      <c r="CS71" t="s">
        <v>59</v>
      </c>
      <c r="CT71" t="s">
        <v>59</v>
      </c>
      <c r="CU71" t="s">
        <v>59</v>
      </c>
      <c r="CV71" t="s">
        <v>59</v>
      </c>
      <c r="CW71" t="s">
        <v>59</v>
      </c>
      <c r="CX71" t="s">
        <v>59</v>
      </c>
      <c r="CY71" t="s">
        <v>59</v>
      </c>
      <c r="CZ71" t="s">
        <v>59</v>
      </c>
      <c r="DA71" t="s">
        <v>59</v>
      </c>
      <c r="DB71" t="s">
        <v>59</v>
      </c>
      <c r="DC71" t="s">
        <v>59</v>
      </c>
      <c r="DD71" t="s">
        <v>59</v>
      </c>
      <c r="DE71" t="s">
        <v>59</v>
      </c>
      <c r="DF71" t="s">
        <v>59</v>
      </c>
      <c r="DG71" t="s">
        <v>59</v>
      </c>
      <c r="DH71">
        <v>-5895375</v>
      </c>
      <c r="DI71">
        <v>12180127</v>
      </c>
      <c r="DJ71">
        <v>6894394</v>
      </c>
      <c r="DK71">
        <v>-8114956</v>
      </c>
      <c r="DL71">
        <v>21797912</v>
      </c>
      <c r="DM71">
        <v>30639905</v>
      </c>
      <c r="DN71">
        <v>12427112</v>
      </c>
      <c r="DO71">
        <v>15978536</v>
      </c>
      <c r="DP71">
        <v>19372082</v>
      </c>
      <c r="DQ71">
        <f t="shared" si="3"/>
        <v>0</v>
      </c>
    </row>
    <row r="72" spans="2:121" x14ac:dyDescent="0.25">
      <c r="B72" t="s">
        <v>141</v>
      </c>
      <c r="C72">
        <v>16797356</v>
      </c>
      <c r="D72">
        <v>18570921</v>
      </c>
      <c r="E72">
        <v>15507320</v>
      </c>
      <c r="F72">
        <v>15635220</v>
      </c>
      <c r="G72">
        <v>14067620</v>
      </c>
      <c r="H72">
        <v>14440551</v>
      </c>
      <c r="I72">
        <v>18757476</v>
      </c>
      <c r="J72">
        <v>17498060</v>
      </c>
      <c r="K72">
        <v>15089508</v>
      </c>
      <c r="L72">
        <v>-588072</v>
      </c>
      <c r="M72">
        <v>548409</v>
      </c>
      <c r="N72">
        <v>-270381</v>
      </c>
      <c r="O72">
        <v>370676</v>
      </c>
      <c r="P72">
        <v>179835</v>
      </c>
      <c r="Q72">
        <v>522166</v>
      </c>
      <c r="R72">
        <v>-28767</v>
      </c>
      <c r="S72">
        <v>938851</v>
      </c>
      <c r="T72">
        <v>-591461</v>
      </c>
      <c r="U72">
        <v>81757</v>
      </c>
      <c r="V72">
        <v>1210028</v>
      </c>
      <c r="W72">
        <v>230139</v>
      </c>
      <c r="X72">
        <v>797385</v>
      </c>
      <c r="Y72">
        <v>596828</v>
      </c>
      <c r="Z72">
        <v>907278</v>
      </c>
      <c r="AA72">
        <v>379968</v>
      </c>
      <c r="AB72">
        <v>1333287</v>
      </c>
      <c r="AC72">
        <v>3622</v>
      </c>
      <c r="AD72">
        <v>669829</v>
      </c>
      <c r="AE72">
        <v>661619</v>
      </c>
      <c r="AF72">
        <v>500520</v>
      </c>
      <c r="AG72">
        <v>426709</v>
      </c>
      <c r="AH72">
        <v>416993</v>
      </c>
      <c r="AI72">
        <v>385112</v>
      </c>
      <c r="AJ72">
        <v>408735</v>
      </c>
      <c r="AK72">
        <v>394436</v>
      </c>
      <c r="AL72">
        <v>595083</v>
      </c>
      <c r="AM72">
        <v>358581</v>
      </c>
      <c r="AN72">
        <v>349923</v>
      </c>
      <c r="AO72">
        <v>355897</v>
      </c>
      <c r="AP72">
        <v>328652</v>
      </c>
      <c r="AQ72">
        <v>229290</v>
      </c>
      <c r="AR72">
        <v>240128</v>
      </c>
      <c r="AS72">
        <v>135446</v>
      </c>
      <c r="AT72">
        <v>116914</v>
      </c>
      <c r="AU72">
        <v>144848</v>
      </c>
      <c r="AV72">
        <f t="shared" si="2"/>
        <v>-0.26935481907914754</v>
      </c>
      <c r="AW72">
        <v>90362</v>
      </c>
      <c r="AX72">
        <v>621922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358581</v>
      </c>
      <c r="BG72">
        <v>349923</v>
      </c>
      <c r="BH72">
        <v>355897</v>
      </c>
      <c r="BI72">
        <v>328652</v>
      </c>
      <c r="BJ72">
        <v>229290</v>
      </c>
      <c r="BK72">
        <v>240128</v>
      </c>
      <c r="BL72">
        <v>135446</v>
      </c>
      <c r="BM72">
        <v>116914</v>
      </c>
      <c r="BN72">
        <v>144848</v>
      </c>
      <c r="BO72">
        <v>-857725</v>
      </c>
      <c r="BP72">
        <v>821878</v>
      </c>
      <c r="BQ72">
        <v>-626279</v>
      </c>
      <c r="BR72">
        <v>40947</v>
      </c>
      <c r="BS72">
        <v>-49455</v>
      </c>
      <c r="BT72">
        <v>282038</v>
      </c>
      <c r="BU72">
        <v>-164213</v>
      </c>
      <c r="BV72">
        <v>823119</v>
      </c>
      <c r="BW72">
        <v>-736309</v>
      </c>
      <c r="BX72">
        <v>-216583</v>
      </c>
      <c r="BY72">
        <v>261707</v>
      </c>
      <c r="BZ72">
        <v>-121986</v>
      </c>
      <c r="CA72">
        <v>28016</v>
      </c>
      <c r="CB72">
        <v>-43835</v>
      </c>
      <c r="CC72">
        <v>64563</v>
      </c>
      <c r="CD72">
        <v>38356</v>
      </c>
      <c r="CE72">
        <v>173599</v>
      </c>
      <c r="CF72">
        <v>-72424</v>
      </c>
      <c r="CG72">
        <v>-641142</v>
      </c>
      <c r="CH72">
        <v>560171</v>
      </c>
      <c r="CI72">
        <v>-504293</v>
      </c>
      <c r="CJ72">
        <v>12931</v>
      </c>
      <c r="CK72">
        <v>-5620</v>
      </c>
      <c r="CL72">
        <v>217475</v>
      </c>
      <c r="CM72">
        <v>-202570</v>
      </c>
      <c r="CN72">
        <v>649520</v>
      </c>
      <c r="CO72">
        <v>-663885</v>
      </c>
      <c r="CP72" t="s">
        <v>59</v>
      </c>
      <c r="CQ72" t="s">
        <v>59</v>
      </c>
      <c r="CR72" t="s">
        <v>59</v>
      </c>
      <c r="CS72" t="s">
        <v>59</v>
      </c>
      <c r="CT72" t="s">
        <v>59</v>
      </c>
      <c r="CU72" t="s">
        <v>59</v>
      </c>
      <c r="CV72" t="s">
        <v>59</v>
      </c>
      <c r="CW72" t="s">
        <v>59</v>
      </c>
      <c r="CX72" t="s">
        <v>59</v>
      </c>
      <c r="CY72" t="s">
        <v>59</v>
      </c>
      <c r="CZ72" t="s">
        <v>59</v>
      </c>
      <c r="DA72" t="s">
        <v>59</v>
      </c>
      <c r="DB72" t="s">
        <v>59</v>
      </c>
      <c r="DC72" t="s">
        <v>59</v>
      </c>
      <c r="DD72" t="s">
        <v>59</v>
      </c>
      <c r="DE72" t="s">
        <v>59</v>
      </c>
      <c r="DF72" t="s">
        <v>59</v>
      </c>
      <c r="DG72" t="s">
        <v>59</v>
      </c>
      <c r="DH72">
        <v>-641142</v>
      </c>
      <c r="DI72">
        <v>560171</v>
      </c>
      <c r="DJ72">
        <v>-504293</v>
      </c>
      <c r="DK72">
        <v>12931</v>
      </c>
      <c r="DL72">
        <v>-5620</v>
      </c>
      <c r="DM72">
        <v>217475</v>
      </c>
      <c r="DN72">
        <v>-202570</v>
      </c>
      <c r="DO72">
        <v>649520</v>
      </c>
      <c r="DP72">
        <v>-663885</v>
      </c>
      <c r="DQ72">
        <f t="shared" si="3"/>
        <v>0</v>
      </c>
    </row>
    <row r="73" spans="2:121" x14ac:dyDescent="0.25">
      <c r="B73" t="s">
        <v>5</v>
      </c>
      <c r="C73">
        <v>219643290</v>
      </c>
      <c r="D73">
        <v>235039540</v>
      </c>
      <c r="E73">
        <v>238969903</v>
      </c>
      <c r="F73">
        <v>219722708</v>
      </c>
      <c r="G73">
        <v>211890271</v>
      </c>
      <c r="H73">
        <v>224075908</v>
      </c>
      <c r="I73">
        <v>229629129</v>
      </c>
      <c r="J73">
        <v>227016004</v>
      </c>
      <c r="K73">
        <v>196688185</v>
      </c>
      <c r="L73">
        <v>30447903</v>
      </c>
      <c r="M73">
        <v>32839176</v>
      </c>
      <c r="N73">
        <v>41083022</v>
      </c>
      <c r="O73">
        <v>26646464</v>
      </c>
      <c r="P73">
        <v>20331884</v>
      </c>
      <c r="Q73">
        <v>28618649</v>
      </c>
      <c r="R73">
        <v>39096411</v>
      </c>
      <c r="S73">
        <v>32163979</v>
      </c>
      <c r="T73">
        <v>29936392</v>
      </c>
      <c r="U73">
        <v>57048977</v>
      </c>
      <c r="V73">
        <v>60148361</v>
      </c>
      <c r="W73">
        <v>65256598</v>
      </c>
      <c r="X73">
        <v>49323281</v>
      </c>
      <c r="Y73">
        <v>43180837</v>
      </c>
      <c r="Z73">
        <v>57243319</v>
      </c>
      <c r="AA73">
        <v>68818717</v>
      </c>
      <c r="AB73">
        <v>59096662</v>
      </c>
      <c r="AC73">
        <v>53332632</v>
      </c>
      <c r="AD73">
        <v>26601074</v>
      </c>
      <c r="AE73">
        <v>27309185</v>
      </c>
      <c r="AF73">
        <v>24173576</v>
      </c>
      <c r="AG73">
        <v>22676817</v>
      </c>
      <c r="AH73">
        <v>22848953</v>
      </c>
      <c r="AI73">
        <v>28624670</v>
      </c>
      <c r="AJ73">
        <v>29722306</v>
      </c>
      <c r="AK73">
        <v>26932683</v>
      </c>
      <c r="AL73">
        <v>23396240</v>
      </c>
      <c r="AM73">
        <v>18690089</v>
      </c>
      <c r="AN73">
        <v>21883816</v>
      </c>
      <c r="AO73">
        <v>23323869</v>
      </c>
      <c r="AP73">
        <v>22826423</v>
      </c>
      <c r="AQ73">
        <v>11309506</v>
      </c>
      <c r="AR73">
        <v>9856944</v>
      </c>
      <c r="AS73">
        <v>8715707</v>
      </c>
      <c r="AT73">
        <v>4947844</v>
      </c>
      <c r="AU73">
        <v>3084392</v>
      </c>
      <c r="AV73">
        <f t="shared" si="2"/>
        <v>-0.56817833438029253</v>
      </c>
      <c r="AW73">
        <v>-3659071</v>
      </c>
      <c r="AX73">
        <v>9973412</v>
      </c>
      <c r="AY73">
        <v>5327889</v>
      </c>
      <c r="AZ73">
        <v>761980</v>
      </c>
      <c r="BA73">
        <v>256730</v>
      </c>
      <c r="BB73">
        <v>850844</v>
      </c>
      <c r="BC73">
        <v>4952921</v>
      </c>
      <c r="BD73">
        <v>-1478254</v>
      </c>
      <c r="BE73">
        <v>1203665</v>
      </c>
      <c r="BF73">
        <v>18690089</v>
      </c>
      <c r="BG73">
        <v>21883816</v>
      </c>
      <c r="BH73">
        <v>23323869</v>
      </c>
      <c r="BI73">
        <v>22826423</v>
      </c>
      <c r="BJ73">
        <v>11309506</v>
      </c>
      <c r="BK73">
        <v>9856944</v>
      </c>
      <c r="BL73">
        <v>8715707</v>
      </c>
      <c r="BM73">
        <v>4947844</v>
      </c>
      <c r="BN73">
        <v>3084392</v>
      </c>
      <c r="BO73">
        <v>8098743</v>
      </c>
      <c r="BP73">
        <v>20928772</v>
      </c>
      <c r="BQ73">
        <v>23087042</v>
      </c>
      <c r="BR73">
        <v>4582020</v>
      </c>
      <c r="BS73">
        <v>9279108</v>
      </c>
      <c r="BT73">
        <v>19612549</v>
      </c>
      <c r="BU73">
        <v>35333625</v>
      </c>
      <c r="BV73">
        <v>25737881</v>
      </c>
      <c r="BW73">
        <v>28055665</v>
      </c>
      <c r="BX73">
        <v>1371967</v>
      </c>
      <c r="BY73">
        <v>14978801</v>
      </c>
      <c r="BZ73">
        <v>-2345305</v>
      </c>
      <c r="CA73">
        <v>3146811</v>
      </c>
      <c r="CB73">
        <v>-4021728</v>
      </c>
      <c r="CC73">
        <v>-1109709</v>
      </c>
      <c r="CD73">
        <v>-887822</v>
      </c>
      <c r="CE73">
        <v>-2203029</v>
      </c>
      <c r="CF73">
        <v>3620548</v>
      </c>
      <c r="CG73">
        <v>6726776</v>
      </c>
      <c r="CH73">
        <v>5949971</v>
      </c>
      <c r="CI73">
        <v>25432347</v>
      </c>
      <c r="CJ73">
        <v>1435209</v>
      </c>
      <c r="CK73">
        <v>13300836</v>
      </c>
      <c r="CL73">
        <v>20722258</v>
      </c>
      <c r="CM73">
        <v>36221446</v>
      </c>
      <c r="CN73">
        <v>27940910</v>
      </c>
      <c r="CO73">
        <v>24435117</v>
      </c>
      <c r="CP73" t="s">
        <v>59</v>
      </c>
      <c r="CQ73" t="s">
        <v>59</v>
      </c>
      <c r="CR73" t="s">
        <v>59</v>
      </c>
      <c r="CS73" t="s">
        <v>59</v>
      </c>
      <c r="CT73" t="s">
        <v>59</v>
      </c>
      <c r="CU73" t="s">
        <v>59</v>
      </c>
      <c r="CV73" t="s">
        <v>59</v>
      </c>
      <c r="CW73" t="s">
        <v>59</v>
      </c>
      <c r="CX73" t="s">
        <v>59</v>
      </c>
      <c r="CY73" t="s">
        <v>59</v>
      </c>
      <c r="CZ73" t="s">
        <v>59</v>
      </c>
      <c r="DA73" t="s">
        <v>59</v>
      </c>
      <c r="DB73" t="s">
        <v>59</v>
      </c>
      <c r="DC73" t="s">
        <v>59</v>
      </c>
      <c r="DD73" t="s">
        <v>59</v>
      </c>
      <c r="DE73" t="s">
        <v>59</v>
      </c>
      <c r="DF73" t="s">
        <v>59</v>
      </c>
      <c r="DG73" t="s">
        <v>59</v>
      </c>
      <c r="DH73">
        <v>6726776</v>
      </c>
      <c r="DI73">
        <v>5949971</v>
      </c>
      <c r="DJ73">
        <v>25432347</v>
      </c>
      <c r="DK73">
        <v>1435209</v>
      </c>
      <c r="DL73">
        <v>13300836</v>
      </c>
      <c r="DM73">
        <v>20722258</v>
      </c>
      <c r="DN73">
        <v>36221446</v>
      </c>
      <c r="DO73">
        <v>27940910</v>
      </c>
      <c r="DP73">
        <v>24435117</v>
      </c>
      <c r="DQ73">
        <f t="shared" si="3"/>
        <v>0</v>
      </c>
    </row>
    <row r="74" spans="2:121" x14ac:dyDescent="0.25">
      <c r="B74" t="s">
        <v>142</v>
      </c>
      <c r="C74">
        <v>15615474</v>
      </c>
      <c r="D74">
        <v>16403750</v>
      </c>
      <c r="E74">
        <v>14909965</v>
      </c>
      <c r="F74">
        <v>11847639</v>
      </c>
      <c r="G74">
        <v>12509796</v>
      </c>
      <c r="H74">
        <v>14703333</v>
      </c>
      <c r="I74">
        <v>13181415</v>
      </c>
      <c r="J74">
        <v>16187212</v>
      </c>
      <c r="K74">
        <v>17765569</v>
      </c>
      <c r="L74">
        <v>88928</v>
      </c>
      <c r="M74">
        <v>748365</v>
      </c>
      <c r="N74">
        <v>764614</v>
      </c>
      <c r="O74">
        <v>616357</v>
      </c>
      <c r="P74">
        <v>665391</v>
      </c>
      <c r="Q74">
        <v>1530252</v>
      </c>
      <c r="R74">
        <v>285276</v>
      </c>
      <c r="S74">
        <v>1218735</v>
      </c>
      <c r="T74">
        <v>2021832</v>
      </c>
      <c r="U74">
        <v>971037</v>
      </c>
      <c r="V74">
        <v>1287952</v>
      </c>
      <c r="W74">
        <v>1130572</v>
      </c>
      <c r="X74">
        <v>941776</v>
      </c>
      <c r="Y74">
        <v>1003706</v>
      </c>
      <c r="Z74">
        <v>1875720</v>
      </c>
      <c r="AA74">
        <v>656854</v>
      </c>
      <c r="AB74">
        <v>1586009</v>
      </c>
      <c r="AC74">
        <v>2375502</v>
      </c>
      <c r="AD74">
        <v>882109</v>
      </c>
      <c r="AE74">
        <v>539587</v>
      </c>
      <c r="AF74">
        <v>365958</v>
      </c>
      <c r="AG74">
        <v>325419</v>
      </c>
      <c r="AH74">
        <v>338315</v>
      </c>
      <c r="AI74">
        <v>345468</v>
      </c>
      <c r="AJ74">
        <v>371578</v>
      </c>
      <c r="AK74">
        <v>367274</v>
      </c>
      <c r="AL74">
        <v>353670</v>
      </c>
      <c r="AM74">
        <v>526397</v>
      </c>
      <c r="AN74">
        <v>539587</v>
      </c>
      <c r="AO74">
        <v>499263</v>
      </c>
      <c r="AP74">
        <v>445027</v>
      </c>
      <c r="AQ74">
        <v>265257</v>
      </c>
      <c r="AR74">
        <v>173300</v>
      </c>
      <c r="AS74">
        <v>291269</v>
      </c>
      <c r="AT74">
        <v>423959</v>
      </c>
      <c r="AU74">
        <v>389882</v>
      </c>
      <c r="AV74">
        <f t="shared" si="2"/>
        <v>-0.6105854251539794</v>
      </c>
      <c r="AW74">
        <v>68848</v>
      </c>
      <c r="AX74">
        <v>186724</v>
      </c>
      <c r="AY74">
        <v>193669</v>
      </c>
      <c r="AZ74">
        <v>15086</v>
      </c>
      <c r="BA74">
        <v>1124</v>
      </c>
      <c r="BB74">
        <v>26052</v>
      </c>
      <c r="BC74">
        <v>1199</v>
      </c>
      <c r="BD74">
        <v>1181</v>
      </c>
      <c r="BE74">
        <v>0</v>
      </c>
      <c r="BF74">
        <v>526397</v>
      </c>
      <c r="BG74">
        <v>539587</v>
      </c>
      <c r="BH74">
        <v>499263</v>
      </c>
      <c r="BI74">
        <v>445027</v>
      </c>
      <c r="BJ74">
        <v>265257</v>
      </c>
      <c r="BK74">
        <v>173300</v>
      </c>
      <c r="BL74">
        <v>291269</v>
      </c>
      <c r="BM74">
        <v>423959</v>
      </c>
      <c r="BN74">
        <v>389882</v>
      </c>
      <c r="BO74">
        <v>-368621</v>
      </c>
      <c r="BP74">
        <v>395501</v>
      </c>
      <c r="BQ74">
        <v>459020</v>
      </c>
      <c r="BR74">
        <v>186416</v>
      </c>
      <c r="BS74">
        <v>401258</v>
      </c>
      <c r="BT74">
        <v>1383004</v>
      </c>
      <c r="BU74">
        <v>-4795</v>
      </c>
      <c r="BV74">
        <v>795957</v>
      </c>
      <c r="BW74">
        <v>1631951</v>
      </c>
      <c r="BX74">
        <v>-119049</v>
      </c>
      <c r="BY74">
        <v>79394</v>
      </c>
      <c r="BZ74">
        <v>-182350</v>
      </c>
      <c r="CA74">
        <v>330807</v>
      </c>
      <c r="CB74">
        <v>-89918</v>
      </c>
      <c r="CC74">
        <v>251455</v>
      </c>
      <c r="CD74">
        <v>-475859</v>
      </c>
      <c r="CE74">
        <v>173599</v>
      </c>
      <c r="CF74">
        <v>-27762</v>
      </c>
      <c r="CG74">
        <v>-249572</v>
      </c>
      <c r="CH74">
        <v>316107</v>
      </c>
      <c r="CI74">
        <v>641370</v>
      </c>
      <c r="CJ74">
        <v>-144391</v>
      </c>
      <c r="CK74">
        <v>491175</v>
      </c>
      <c r="CL74">
        <v>1131548</v>
      </c>
      <c r="CM74">
        <v>471064</v>
      </c>
      <c r="CN74">
        <v>622358</v>
      </c>
      <c r="CO74">
        <v>1659713</v>
      </c>
      <c r="CP74" t="s">
        <v>59</v>
      </c>
      <c r="CQ74" t="s">
        <v>59</v>
      </c>
      <c r="CR74" t="s">
        <v>59</v>
      </c>
      <c r="CS74" t="s">
        <v>59</v>
      </c>
      <c r="CT74" t="s">
        <v>59</v>
      </c>
      <c r="CU74" t="s">
        <v>59</v>
      </c>
      <c r="CV74" t="s">
        <v>59</v>
      </c>
      <c r="CW74" t="s">
        <v>59</v>
      </c>
      <c r="CX74" t="s">
        <v>59</v>
      </c>
      <c r="CY74" t="s">
        <v>59</v>
      </c>
      <c r="CZ74" t="s">
        <v>59</v>
      </c>
      <c r="DA74" t="s">
        <v>59</v>
      </c>
      <c r="DB74" t="s">
        <v>59</v>
      </c>
      <c r="DC74" t="s">
        <v>59</v>
      </c>
      <c r="DD74" t="s">
        <v>59</v>
      </c>
      <c r="DE74" t="s">
        <v>59</v>
      </c>
      <c r="DF74" t="s">
        <v>59</v>
      </c>
      <c r="DG74" t="s">
        <v>59</v>
      </c>
      <c r="DH74">
        <v>-249572</v>
      </c>
      <c r="DI74">
        <v>316107</v>
      </c>
      <c r="DJ74">
        <v>641370</v>
      </c>
      <c r="DK74">
        <v>-144391</v>
      </c>
      <c r="DL74">
        <v>491175</v>
      </c>
      <c r="DM74">
        <v>1131548</v>
      </c>
      <c r="DN74">
        <v>471064</v>
      </c>
      <c r="DO74">
        <v>622358</v>
      </c>
      <c r="DP74">
        <v>1659713</v>
      </c>
      <c r="DQ74">
        <f t="shared" si="3"/>
        <v>0</v>
      </c>
    </row>
    <row r="75" spans="2:121" x14ac:dyDescent="0.25">
      <c r="B75" t="s">
        <v>143</v>
      </c>
      <c r="C75">
        <v>62879284</v>
      </c>
      <c r="D75">
        <v>67583686</v>
      </c>
      <c r="E75">
        <v>60794327</v>
      </c>
      <c r="F75">
        <v>53687745</v>
      </c>
      <c r="G75">
        <v>59496275</v>
      </c>
      <c r="H75">
        <v>69766360</v>
      </c>
      <c r="I75">
        <v>71427998</v>
      </c>
      <c r="J75">
        <v>68138158</v>
      </c>
      <c r="K75">
        <v>74636392</v>
      </c>
      <c r="L75">
        <v>-504882</v>
      </c>
      <c r="M75">
        <v>2717050</v>
      </c>
      <c r="N75">
        <v>2183173</v>
      </c>
      <c r="O75">
        <v>159477</v>
      </c>
      <c r="P75">
        <v>4368875</v>
      </c>
      <c r="Q75">
        <v>1048863</v>
      </c>
      <c r="R75">
        <v>1978950</v>
      </c>
      <c r="S75">
        <v>1056946</v>
      </c>
      <c r="T75">
        <v>421265</v>
      </c>
      <c r="U75">
        <v>2388147</v>
      </c>
      <c r="V75">
        <v>5278252</v>
      </c>
      <c r="W75">
        <v>4371376</v>
      </c>
      <c r="X75">
        <v>2045186</v>
      </c>
      <c r="Y75">
        <v>6129013</v>
      </c>
      <c r="Z75">
        <v>2789794</v>
      </c>
      <c r="AA75">
        <v>3429301</v>
      </c>
      <c r="AB75">
        <v>2698459</v>
      </c>
      <c r="AC75">
        <v>2199270</v>
      </c>
      <c r="AD75">
        <v>2893029</v>
      </c>
      <c r="AE75">
        <v>2561202</v>
      </c>
      <c r="AF75">
        <v>2188203</v>
      </c>
      <c r="AG75">
        <v>1885709</v>
      </c>
      <c r="AH75">
        <v>1760138</v>
      </c>
      <c r="AI75">
        <v>1740931</v>
      </c>
      <c r="AJ75">
        <v>1450351</v>
      </c>
      <c r="AK75">
        <v>1641513</v>
      </c>
      <c r="AL75">
        <v>1778005</v>
      </c>
      <c r="AM75">
        <v>1313840</v>
      </c>
      <c r="AN75">
        <v>1261488</v>
      </c>
      <c r="AO75">
        <v>1328013</v>
      </c>
      <c r="AP75">
        <v>1209009</v>
      </c>
      <c r="AQ75">
        <v>846350</v>
      </c>
      <c r="AR75">
        <v>539156</v>
      </c>
      <c r="AS75">
        <v>600517</v>
      </c>
      <c r="AT75">
        <v>1367534</v>
      </c>
      <c r="AU75">
        <v>1347083</v>
      </c>
      <c r="AV75">
        <f t="shared" si="2"/>
        <v>-0.5540512932492645</v>
      </c>
      <c r="AW75">
        <v>146301</v>
      </c>
      <c r="AX75">
        <v>105859</v>
      </c>
      <c r="AY75">
        <v>247745</v>
      </c>
      <c r="AZ75">
        <v>9698</v>
      </c>
      <c r="BA75">
        <v>4496</v>
      </c>
      <c r="BB75">
        <v>64563</v>
      </c>
      <c r="BC75">
        <v>1199</v>
      </c>
      <c r="BD75">
        <v>3543</v>
      </c>
      <c r="BE75">
        <v>0</v>
      </c>
      <c r="BF75">
        <v>1313840</v>
      </c>
      <c r="BG75">
        <v>1261488</v>
      </c>
      <c r="BH75">
        <v>1328013</v>
      </c>
      <c r="BI75">
        <v>1209009</v>
      </c>
      <c r="BJ75">
        <v>846350</v>
      </c>
      <c r="BK75">
        <v>539156</v>
      </c>
      <c r="BL75">
        <v>600517</v>
      </c>
      <c r="BM75">
        <v>1367534</v>
      </c>
      <c r="BN75">
        <v>1347083</v>
      </c>
      <c r="BO75">
        <v>-1672421</v>
      </c>
      <c r="BP75">
        <v>1561422</v>
      </c>
      <c r="BQ75">
        <v>1102905</v>
      </c>
      <c r="BR75">
        <v>-1039834</v>
      </c>
      <c r="BS75">
        <v>3527021</v>
      </c>
      <c r="BT75">
        <v>574269</v>
      </c>
      <c r="BU75">
        <v>1379632</v>
      </c>
      <c r="BV75">
        <v>-307046</v>
      </c>
      <c r="BW75">
        <v>-925818</v>
      </c>
      <c r="BX75">
        <v>-98968</v>
      </c>
      <c r="BY75">
        <v>45578</v>
      </c>
      <c r="BZ75">
        <v>69167</v>
      </c>
      <c r="CA75">
        <v>87281</v>
      </c>
      <c r="CB75">
        <v>867706</v>
      </c>
      <c r="CC75">
        <v>-185760</v>
      </c>
      <c r="CD75">
        <v>-273289</v>
      </c>
      <c r="CE75">
        <v>-101561</v>
      </c>
      <c r="CF75">
        <v>-148469</v>
      </c>
      <c r="CG75">
        <v>-1573452</v>
      </c>
      <c r="CH75">
        <v>1515844</v>
      </c>
      <c r="CI75">
        <v>1033737</v>
      </c>
      <c r="CJ75">
        <v>-1127115</v>
      </c>
      <c r="CK75">
        <v>2659315</v>
      </c>
      <c r="CL75">
        <v>760029</v>
      </c>
      <c r="CM75">
        <v>1652921</v>
      </c>
      <c r="CN75">
        <v>-205484</v>
      </c>
      <c r="CO75">
        <v>-777349</v>
      </c>
      <c r="CP75" t="s">
        <v>59</v>
      </c>
      <c r="CQ75" t="s">
        <v>59</v>
      </c>
      <c r="CR75" t="s">
        <v>59</v>
      </c>
      <c r="CS75" t="s">
        <v>59</v>
      </c>
      <c r="CT75" t="s">
        <v>59</v>
      </c>
      <c r="CU75" t="s">
        <v>59</v>
      </c>
      <c r="CV75" t="s">
        <v>59</v>
      </c>
      <c r="CW75" t="s">
        <v>59</v>
      </c>
      <c r="CX75" t="s">
        <v>59</v>
      </c>
      <c r="CY75" t="s">
        <v>59</v>
      </c>
      <c r="CZ75" t="s">
        <v>59</v>
      </c>
      <c r="DA75" t="s">
        <v>59</v>
      </c>
      <c r="DB75" t="s">
        <v>59</v>
      </c>
      <c r="DC75" t="s">
        <v>59</v>
      </c>
      <c r="DD75" t="s">
        <v>59</v>
      </c>
      <c r="DE75" t="s">
        <v>59</v>
      </c>
      <c r="DF75" t="s">
        <v>59</v>
      </c>
      <c r="DG75" t="s">
        <v>59</v>
      </c>
      <c r="DH75">
        <v>-1573452</v>
      </c>
      <c r="DI75">
        <v>1515844</v>
      </c>
      <c r="DJ75">
        <v>1033737</v>
      </c>
      <c r="DK75">
        <v>-1127115</v>
      </c>
      <c r="DL75">
        <v>2659315</v>
      </c>
      <c r="DM75">
        <v>760029</v>
      </c>
      <c r="DN75">
        <v>1652921</v>
      </c>
      <c r="DO75">
        <v>-205484</v>
      </c>
      <c r="DP75">
        <v>-777349</v>
      </c>
      <c r="DQ75">
        <f t="shared" si="3"/>
        <v>0</v>
      </c>
    </row>
    <row r="76" spans="2:121" x14ac:dyDescent="0.25">
      <c r="B76" t="s">
        <v>144</v>
      </c>
      <c r="C76">
        <v>22717411</v>
      </c>
      <c r="D76">
        <v>29415789</v>
      </c>
      <c r="E76">
        <v>46665769</v>
      </c>
      <c r="F76">
        <v>19703411</v>
      </c>
      <c r="G76">
        <v>21442670</v>
      </c>
      <c r="H76">
        <v>31008637</v>
      </c>
      <c r="I76">
        <v>37768861</v>
      </c>
      <c r="J76">
        <v>46246858</v>
      </c>
      <c r="K76">
        <v>47808669</v>
      </c>
      <c r="L76">
        <v>486051</v>
      </c>
      <c r="M76">
        <v>786151</v>
      </c>
      <c r="N76">
        <v>1691617</v>
      </c>
      <c r="O76">
        <v>32472</v>
      </c>
      <c r="P76">
        <v>191111</v>
      </c>
      <c r="Q76">
        <v>532613</v>
      </c>
      <c r="R76">
        <v>694245</v>
      </c>
      <c r="S76">
        <v>374347</v>
      </c>
      <c r="T76">
        <v>-600638</v>
      </c>
      <c r="U76">
        <v>783812</v>
      </c>
      <c r="V76">
        <v>1323180</v>
      </c>
      <c r="W76">
        <v>2123027</v>
      </c>
      <c r="X76">
        <v>339388</v>
      </c>
      <c r="Y76">
        <v>550850</v>
      </c>
      <c r="Z76">
        <v>890810</v>
      </c>
      <c r="AA76">
        <v>1046745</v>
      </c>
      <c r="AB76">
        <v>739126</v>
      </c>
      <c r="AC76">
        <v>52541</v>
      </c>
      <c r="AD76">
        <v>297761</v>
      </c>
      <c r="AE76">
        <v>537029</v>
      </c>
      <c r="AF76">
        <v>431410</v>
      </c>
      <c r="AG76">
        <v>306916</v>
      </c>
      <c r="AH76">
        <v>359739</v>
      </c>
      <c r="AI76">
        <v>358197</v>
      </c>
      <c r="AJ76">
        <v>352500</v>
      </c>
      <c r="AK76">
        <v>364779</v>
      </c>
      <c r="AL76">
        <v>653179</v>
      </c>
      <c r="AM76">
        <v>97794</v>
      </c>
      <c r="AN76">
        <v>261056</v>
      </c>
      <c r="AO76">
        <v>194611</v>
      </c>
      <c r="AP76">
        <v>167599</v>
      </c>
      <c r="AQ76">
        <v>49464</v>
      </c>
      <c r="AR76">
        <v>51505</v>
      </c>
      <c r="AS76">
        <v>10754</v>
      </c>
      <c r="AT76">
        <v>2392</v>
      </c>
      <c r="AU76">
        <v>20300</v>
      </c>
      <c r="AV76">
        <f t="shared" si="2"/>
        <v>-0.69268909719031735</v>
      </c>
      <c r="AW76">
        <v>0</v>
      </c>
      <c r="AX76">
        <v>320726</v>
      </c>
      <c r="AY76">
        <v>19053</v>
      </c>
      <c r="AZ76">
        <v>-143507</v>
      </c>
      <c r="BA76">
        <v>0</v>
      </c>
      <c r="BB76">
        <v>0</v>
      </c>
      <c r="BC76">
        <v>5975</v>
      </c>
      <c r="BD76">
        <v>0</v>
      </c>
      <c r="BE76">
        <v>0</v>
      </c>
      <c r="BF76">
        <v>97794</v>
      </c>
      <c r="BG76">
        <v>261056</v>
      </c>
      <c r="BH76">
        <v>194611</v>
      </c>
      <c r="BI76">
        <v>167599</v>
      </c>
      <c r="BJ76">
        <v>49464</v>
      </c>
      <c r="BK76">
        <v>51505</v>
      </c>
      <c r="BL76">
        <v>10754</v>
      </c>
      <c r="BM76">
        <v>2392</v>
      </c>
      <c r="BN76">
        <v>20300</v>
      </c>
      <c r="BO76">
        <v>388257</v>
      </c>
      <c r="BP76">
        <v>844330</v>
      </c>
      <c r="BQ76">
        <v>1516059</v>
      </c>
      <c r="BR76">
        <v>-277587</v>
      </c>
      <c r="BS76">
        <v>141647</v>
      </c>
      <c r="BT76">
        <v>481108</v>
      </c>
      <c r="BU76">
        <v>689466</v>
      </c>
      <c r="BV76">
        <v>371955</v>
      </c>
      <c r="BW76">
        <v>-620938</v>
      </c>
      <c r="BX76">
        <v>74440</v>
      </c>
      <c r="BY76">
        <v>-4475</v>
      </c>
      <c r="BZ76">
        <v>239521</v>
      </c>
      <c r="CA76">
        <v>-149792</v>
      </c>
      <c r="CB76">
        <v>-67451</v>
      </c>
      <c r="CC76">
        <v>127593</v>
      </c>
      <c r="CD76">
        <v>204330</v>
      </c>
      <c r="CE76">
        <v>188968</v>
      </c>
      <c r="CF76" t="s">
        <v>59</v>
      </c>
      <c r="CG76">
        <v>313817</v>
      </c>
      <c r="CH76">
        <v>848805</v>
      </c>
      <c r="CI76">
        <v>1276538</v>
      </c>
      <c r="CJ76">
        <v>-127795</v>
      </c>
      <c r="CK76">
        <v>209098</v>
      </c>
      <c r="CL76">
        <v>353515</v>
      </c>
      <c r="CM76">
        <v>485135</v>
      </c>
      <c r="CN76">
        <v>182988</v>
      </c>
      <c r="CO76" t="s">
        <v>59</v>
      </c>
      <c r="CP76" t="s">
        <v>59</v>
      </c>
      <c r="CQ76" t="s">
        <v>59</v>
      </c>
      <c r="CR76" t="s">
        <v>59</v>
      </c>
      <c r="CS76" t="s">
        <v>59</v>
      </c>
      <c r="CT76" t="s">
        <v>59</v>
      </c>
      <c r="CU76" t="s">
        <v>59</v>
      </c>
      <c r="CV76" t="s">
        <v>59</v>
      </c>
      <c r="CW76" t="s">
        <v>59</v>
      </c>
      <c r="CX76" t="s">
        <v>59</v>
      </c>
      <c r="CY76" t="s">
        <v>59</v>
      </c>
      <c r="CZ76" t="s">
        <v>59</v>
      </c>
      <c r="DA76" t="s">
        <v>59</v>
      </c>
      <c r="DB76" t="s">
        <v>59</v>
      </c>
      <c r="DC76" t="s">
        <v>59</v>
      </c>
      <c r="DD76" t="s">
        <v>59</v>
      </c>
      <c r="DE76" t="s">
        <v>59</v>
      </c>
      <c r="DF76" t="s">
        <v>59</v>
      </c>
      <c r="DG76" t="s">
        <v>59</v>
      </c>
      <c r="DH76">
        <v>313817</v>
      </c>
      <c r="DI76">
        <v>848805</v>
      </c>
      <c r="DJ76">
        <v>1276538</v>
      </c>
      <c r="DK76">
        <v>-127795</v>
      </c>
      <c r="DL76">
        <v>209098</v>
      </c>
      <c r="DM76">
        <v>353515</v>
      </c>
      <c r="DN76">
        <v>485135</v>
      </c>
      <c r="DO76">
        <v>182988</v>
      </c>
      <c r="DP76">
        <v>-620938</v>
      </c>
      <c r="DQ76">
        <f t="shared" si="3"/>
        <v>0</v>
      </c>
    </row>
    <row r="77" spans="2:121" x14ac:dyDescent="0.25">
      <c r="B77" t="s">
        <v>9</v>
      </c>
      <c r="C77">
        <v>364291580</v>
      </c>
      <c r="D77">
        <v>386737292</v>
      </c>
      <c r="E77">
        <v>386264370</v>
      </c>
      <c r="F77">
        <v>339396224</v>
      </c>
      <c r="G77">
        <v>370920867</v>
      </c>
      <c r="H77">
        <v>433754530</v>
      </c>
      <c r="I77">
        <v>495165442</v>
      </c>
      <c r="J77">
        <v>578341667</v>
      </c>
      <c r="K77">
        <v>642083663</v>
      </c>
      <c r="L77">
        <v>17130014</v>
      </c>
      <c r="M77">
        <v>17738381</v>
      </c>
      <c r="N77">
        <v>9798587</v>
      </c>
      <c r="O77">
        <v>653638</v>
      </c>
      <c r="P77">
        <v>3624367</v>
      </c>
      <c r="Q77">
        <v>14123035</v>
      </c>
      <c r="R77">
        <v>12135553</v>
      </c>
      <c r="S77">
        <v>7001373</v>
      </c>
      <c r="T77">
        <v>16841758</v>
      </c>
      <c r="U77">
        <v>34648285</v>
      </c>
      <c r="V77">
        <v>36582148</v>
      </c>
      <c r="W77">
        <v>26431688</v>
      </c>
      <c r="X77">
        <v>14279473</v>
      </c>
      <c r="Y77">
        <v>18065624</v>
      </c>
      <c r="Z77">
        <v>31578709</v>
      </c>
      <c r="AA77">
        <v>27199841</v>
      </c>
      <c r="AB77">
        <v>23411664</v>
      </c>
      <c r="AC77">
        <v>31624867</v>
      </c>
      <c r="AD77">
        <v>17518271</v>
      </c>
      <c r="AE77">
        <v>18843767</v>
      </c>
      <c r="AF77">
        <v>16633101</v>
      </c>
      <c r="AG77">
        <v>13625835</v>
      </c>
      <c r="AH77">
        <v>14441257</v>
      </c>
      <c r="AI77">
        <v>17455674</v>
      </c>
      <c r="AJ77">
        <v>15064288</v>
      </c>
      <c r="AK77">
        <v>16410291</v>
      </c>
      <c r="AL77">
        <v>14783109</v>
      </c>
      <c r="AM77">
        <v>10239183</v>
      </c>
      <c r="AN77">
        <v>9775428</v>
      </c>
      <c r="AO77">
        <v>9603976</v>
      </c>
      <c r="AP77">
        <v>8062581</v>
      </c>
      <c r="AQ77">
        <v>5846877</v>
      </c>
      <c r="AR77">
        <v>5765101</v>
      </c>
      <c r="AS77">
        <v>6315124</v>
      </c>
      <c r="AT77">
        <v>7443893</v>
      </c>
      <c r="AU77">
        <v>5759203</v>
      </c>
      <c r="AV77">
        <f t="shared" si="2"/>
        <v>-0.28495589687719108</v>
      </c>
      <c r="AW77">
        <v>4853212</v>
      </c>
      <c r="AX77">
        <v>1135221</v>
      </c>
      <c r="AY77">
        <v>891399</v>
      </c>
      <c r="AZ77">
        <v>2528657</v>
      </c>
      <c r="BA77">
        <v>-12366</v>
      </c>
      <c r="BB77">
        <v>305521</v>
      </c>
      <c r="BC77">
        <v>-5975</v>
      </c>
      <c r="BD77">
        <v>-246376</v>
      </c>
      <c r="BE77">
        <v>-16276943</v>
      </c>
      <c r="BF77">
        <v>10239183</v>
      </c>
      <c r="BG77">
        <v>9775428</v>
      </c>
      <c r="BH77">
        <v>9603976</v>
      </c>
      <c r="BI77">
        <v>8062581</v>
      </c>
      <c r="BJ77">
        <v>5846877</v>
      </c>
      <c r="BK77">
        <v>5765101</v>
      </c>
      <c r="BL77">
        <v>6315124</v>
      </c>
      <c r="BM77">
        <v>7443893</v>
      </c>
      <c r="BN77">
        <v>5759203</v>
      </c>
      <c r="BO77">
        <v>11745503</v>
      </c>
      <c r="BP77">
        <v>9098174</v>
      </c>
      <c r="BQ77">
        <v>1086010</v>
      </c>
      <c r="BR77">
        <v>-4881334</v>
      </c>
      <c r="BS77">
        <v>-2234876</v>
      </c>
      <c r="BT77">
        <v>8663455</v>
      </c>
      <c r="BU77">
        <v>5814454</v>
      </c>
      <c r="BV77">
        <v>-688895</v>
      </c>
      <c r="BW77">
        <v>-5194388</v>
      </c>
      <c r="BX77">
        <v>4553991</v>
      </c>
      <c r="BY77">
        <v>4345463</v>
      </c>
      <c r="BZ77">
        <v>-5853295</v>
      </c>
      <c r="CA77">
        <v>-1868734</v>
      </c>
      <c r="CB77">
        <v>-156261</v>
      </c>
      <c r="CC77">
        <v>1229108</v>
      </c>
      <c r="CD77">
        <v>1423143</v>
      </c>
      <c r="CE77">
        <v>-925703</v>
      </c>
      <c r="CF77">
        <v>-1214412</v>
      </c>
      <c r="CG77">
        <v>7191511</v>
      </c>
      <c r="CH77">
        <v>4752711</v>
      </c>
      <c r="CI77">
        <v>6939305</v>
      </c>
      <c r="CJ77">
        <v>-3012600</v>
      </c>
      <c r="CK77">
        <v>-2078615</v>
      </c>
      <c r="CL77">
        <v>7434347</v>
      </c>
      <c r="CM77">
        <v>4391311</v>
      </c>
      <c r="CN77">
        <v>236808</v>
      </c>
      <c r="CO77">
        <v>-3979976</v>
      </c>
      <c r="CP77" t="s">
        <v>59</v>
      </c>
      <c r="CQ77" t="s">
        <v>59</v>
      </c>
      <c r="CR77" t="s">
        <v>59</v>
      </c>
      <c r="CS77" t="s">
        <v>59</v>
      </c>
      <c r="CT77" t="s">
        <v>59</v>
      </c>
      <c r="CU77" t="s">
        <v>59</v>
      </c>
      <c r="CV77" t="s">
        <v>59</v>
      </c>
      <c r="CW77" t="s">
        <v>59</v>
      </c>
      <c r="CX77" t="s">
        <v>59</v>
      </c>
      <c r="CY77" t="s">
        <v>59</v>
      </c>
      <c r="CZ77" t="s">
        <v>59</v>
      </c>
      <c r="DA77" t="s">
        <v>59</v>
      </c>
      <c r="DB77" t="s">
        <v>59</v>
      </c>
      <c r="DC77" t="s">
        <v>59</v>
      </c>
      <c r="DD77" t="s">
        <v>59</v>
      </c>
      <c r="DE77" t="s">
        <v>59</v>
      </c>
      <c r="DF77" t="s">
        <v>59</v>
      </c>
      <c r="DG77" t="s">
        <v>59</v>
      </c>
      <c r="DH77">
        <v>7191511</v>
      </c>
      <c r="DI77">
        <v>4752711</v>
      </c>
      <c r="DJ77">
        <v>6939305</v>
      </c>
      <c r="DK77">
        <v>-3012600</v>
      </c>
      <c r="DL77">
        <v>-2078615</v>
      </c>
      <c r="DM77">
        <v>7434347</v>
      </c>
      <c r="DN77">
        <v>4391311</v>
      </c>
      <c r="DO77">
        <v>236808</v>
      </c>
      <c r="DP77">
        <v>-3979976</v>
      </c>
      <c r="DQ77">
        <f t="shared" si="3"/>
        <v>0</v>
      </c>
    </row>
    <row r="78" spans="2:121" x14ac:dyDescent="0.25">
      <c r="B78" t="s">
        <v>145</v>
      </c>
      <c r="C78">
        <v>175532731</v>
      </c>
      <c r="D78">
        <v>144653566</v>
      </c>
      <c r="E78">
        <v>176049543</v>
      </c>
      <c r="F78">
        <v>157941099</v>
      </c>
      <c r="G78">
        <v>165991308</v>
      </c>
      <c r="H78">
        <v>184335941</v>
      </c>
      <c r="I78">
        <v>173867288</v>
      </c>
      <c r="J78">
        <v>199879519</v>
      </c>
      <c r="K78">
        <v>188912795</v>
      </c>
      <c r="L78">
        <v>1699752</v>
      </c>
      <c r="M78">
        <v>1795469</v>
      </c>
      <c r="N78">
        <v>2045724</v>
      </c>
      <c r="O78">
        <v>1766300</v>
      </c>
      <c r="P78">
        <v>1605151</v>
      </c>
      <c r="Q78">
        <v>1966439</v>
      </c>
      <c r="R78">
        <v>3018183</v>
      </c>
      <c r="S78">
        <v>4953550</v>
      </c>
      <c r="T78">
        <v>3506039</v>
      </c>
      <c r="U78">
        <v>2499199</v>
      </c>
      <c r="V78">
        <v>2584956</v>
      </c>
      <c r="W78">
        <v>2924584</v>
      </c>
      <c r="X78">
        <v>2644396</v>
      </c>
      <c r="Y78">
        <v>2347972</v>
      </c>
      <c r="Z78">
        <v>2742730</v>
      </c>
      <c r="AA78">
        <v>3865489</v>
      </c>
      <c r="AB78">
        <v>5849576</v>
      </c>
      <c r="AC78">
        <v>4459456</v>
      </c>
      <c r="AD78">
        <v>799447</v>
      </c>
      <c r="AE78">
        <v>789487</v>
      </c>
      <c r="AF78">
        <v>878860</v>
      </c>
      <c r="AG78">
        <v>878096</v>
      </c>
      <c r="AH78">
        <v>742821</v>
      </c>
      <c r="AI78">
        <v>776291</v>
      </c>
      <c r="AJ78">
        <v>847306</v>
      </c>
      <c r="AK78">
        <v>896026</v>
      </c>
      <c r="AL78">
        <v>953417</v>
      </c>
      <c r="AM78">
        <v>790548</v>
      </c>
      <c r="AN78">
        <v>796703</v>
      </c>
      <c r="AO78">
        <v>884798</v>
      </c>
      <c r="AP78">
        <v>913473</v>
      </c>
      <c r="AQ78">
        <v>617456</v>
      </c>
      <c r="AR78">
        <v>524057</v>
      </c>
      <c r="AS78">
        <v>358859</v>
      </c>
      <c r="AT78">
        <v>446154</v>
      </c>
      <c r="AU78">
        <v>523675</v>
      </c>
      <c r="AV78">
        <f t="shared" si="2"/>
        <v>-0.42630269312831359</v>
      </c>
      <c r="AW78">
        <v>40047</v>
      </c>
      <c r="AX78">
        <v>27423</v>
      </c>
      <c r="AY78">
        <v>111342</v>
      </c>
      <c r="AZ78">
        <v>55592</v>
      </c>
      <c r="BA78">
        <v>33978</v>
      </c>
      <c r="BB78">
        <v>0</v>
      </c>
      <c r="BC78">
        <v>0</v>
      </c>
      <c r="BD78">
        <v>0</v>
      </c>
      <c r="BE78">
        <v>0</v>
      </c>
      <c r="BF78">
        <v>790548</v>
      </c>
      <c r="BG78">
        <v>796703</v>
      </c>
      <c r="BH78">
        <v>884798</v>
      </c>
      <c r="BI78">
        <v>913473</v>
      </c>
      <c r="BJ78">
        <v>617456</v>
      </c>
      <c r="BK78">
        <v>524057</v>
      </c>
      <c r="BL78">
        <v>358859</v>
      </c>
      <c r="BM78">
        <v>446154</v>
      </c>
      <c r="BN78">
        <v>523675</v>
      </c>
      <c r="BO78">
        <v>949250</v>
      </c>
      <c r="BP78">
        <v>1026188</v>
      </c>
      <c r="BQ78">
        <v>1272268</v>
      </c>
      <c r="BR78">
        <v>908419</v>
      </c>
      <c r="BS78">
        <v>1021672</v>
      </c>
      <c r="BT78">
        <v>1442382</v>
      </c>
      <c r="BU78">
        <v>2659324</v>
      </c>
      <c r="BV78">
        <v>4507396</v>
      </c>
      <c r="BW78">
        <v>2982364</v>
      </c>
      <c r="BX78">
        <v>232863</v>
      </c>
      <c r="BY78">
        <v>284331</v>
      </c>
      <c r="BZ78">
        <v>478028</v>
      </c>
      <c r="CA78">
        <v>232474</v>
      </c>
      <c r="CB78">
        <v>271821</v>
      </c>
      <c r="CC78">
        <v>477529</v>
      </c>
      <c r="CD78">
        <v>739870</v>
      </c>
      <c r="CE78">
        <v>1060855</v>
      </c>
      <c r="CF78">
        <v>751462</v>
      </c>
      <c r="CG78">
        <v>716387</v>
      </c>
      <c r="CH78">
        <v>741858</v>
      </c>
      <c r="CI78">
        <v>794240</v>
      </c>
      <c r="CJ78">
        <v>675945</v>
      </c>
      <c r="CK78">
        <v>749851</v>
      </c>
      <c r="CL78">
        <v>964853</v>
      </c>
      <c r="CM78">
        <v>1919454</v>
      </c>
      <c r="CN78">
        <v>3446540</v>
      </c>
      <c r="CO78">
        <v>2230902</v>
      </c>
      <c r="CP78" t="s">
        <v>59</v>
      </c>
      <c r="CQ78" t="s">
        <v>59</v>
      </c>
      <c r="CR78" t="s">
        <v>59</v>
      </c>
      <c r="CS78" t="s">
        <v>59</v>
      </c>
      <c r="CT78" t="s">
        <v>59</v>
      </c>
      <c r="CU78" t="s">
        <v>59</v>
      </c>
      <c r="CV78" t="s">
        <v>59</v>
      </c>
      <c r="CW78" t="s">
        <v>59</v>
      </c>
      <c r="CX78" t="s">
        <v>59</v>
      </c>
      <c r="CY78" t="s">
        <v>59</v>
      </c>
      <c r="CZ78" t="s">
        <v>59</v>
      </c>
      <c r="DA78" t="s">
        <v>59</v>
      </c>
      <c r="DB78" t="s">
        <v>59</v>
      </c>
      <c r="DC78" t="s">
        <v>59</v>
      </c>
      <c r="DD78" t="s">
        <v>59</v>
      </c>
      <c r="DE78" t="s">
        <v>59</v>
      </c>
      <c r="DF78" t="s">
        <v>59</v>
      </c>
      <c r="DG78" t="s">
        <v>59</v>
      </c>
      <c r="DH78">
        <v>716387</v>
      </c>
      <c r="DI78">
        <v>741858</v>
      </c>
      <c r="DJ78">
        <v>794240</v>
      </c>
      <c r="DK78">
        <v>675945</v>
      </c>
      <c r="DL78">
        <v>749851</v>
      </c>
      <c r="DM78">
        <v>964853</v>
      </c>
      <c r="DN78">
        <v>1919454</v>
      </c>
      <c r="DO78">
        <v>3446540</v>
      </c>
      <c r="DP78">
        <v>2230902</v>
      </c>
      <c r="DQ78">
        <f t="shared" si="3"/>
        <v>0</v>
      </c>
    </row>
    <row r="79" spans="2:121" x14ac:dyDescent="0.25">
      <c r="B79" t="s">
        <v>53</v>
      </c>
      <c r="C79">
        <v>28201176</v>
      </c>
      <c r="D79">
        <v>38767560</v>
      </c>
      <c r="E79">
        <v>46115960</v>
      </c>
      <c r="F79">
        <v>51450937</v>
      </c>
      <c r="G79">
        <v>53306518</v>
      </c>
      <c r="H79">
        <v>60362076</v>
      </c>
      <c r="I79">
        <v>64974676</v>
      </c>
      <c r="J79">
        <v>51291578</v>
      </c>
      <c r="K79">
        <v>35173768</v>
      </c>
      <c r="L79">
        <v>1137038</v>
      </c>
      <c r="M79">
        <v>3232619</v>
      </c>
      <c r="N79">
        <v>4203866</v>
      </c>
      <c r="O79">
        <v>-518511</v>
      </c>
      <c r="P79">
        <v>3326458</v>
      </c>
      <c r="Q79">
        <v>3725953</v>
      </c>
      <c r="R79">
        <v>2340838</v>
      </c>
      <c r="S79">
        <v>-330095</v>
      </c>
      <c r="T79">
        <v>157623</v>
      </c>
      <c r="U79">
        <v>1704827</v>
      </c>
      <c r="V79">
        <v>4093358</v>
      </c>
      <c r="W79">
        <v>4753676</v>
      </c>
      <c r="X79">
        <v>378146</v>
      </c>
      <c r="Y79">
        <v>4610275</v>
      </c>
      <c r="Z79">
        <v>4842685</v>
      </c>
      <c r="AA79">
        <v>3248973</v>
      </c>
      <c r="AB79">
        <v>517868</v>
      </c>
      <c r="AC79">
        <v>757067</v>
      </c>
      <c r="AD79">
        <v>567789</v>
      </c>
      <c r="AE79">
        <v>860739</v>
      </c>
      <c r="AF79">
        <v>549810</v>
      </c>
      <c r="AG79">
        <v>896657</v>
      </c>
      <c r="AH79">
        <v>1283817</v>
      </c>
      <c r="AI79">
        <v>1116732</v>
      </c>
      <c r="AJ79">
        <v>908135</v>
      </c>
      <c r="AK79">
        <v>847963</v>
      </c>
      <c r="AL79">
        <v>599444</v>
      </c>
      <c r="AM79">
        <v>0</v>
      </c>
      <c r="AN79">
        <v>0</v>
      </c>
      <c r="AO79">
        <v>273544</v>
      </c>
      <c r="AP79">
        <v>644210</v>
      </c>
      <c r="AQ79">
        <v>558719</v>
      </c>
      <c r="AR79">
        <v>465890</v>
      </c>
      <c r="AS79">
        <v>742042</v>
      </c>
      <c r="AT79">
        <v>171028</v>
      </c>
      <c r="AU79">
        <v>0</v>
      </c>
      <c r="AV79">
        <f t="shared" si="2"/>
        <v>-0.27680414771580697</v>
      </c>
      <c r="AW79">
        <v>0</v>
      </c>
      <c r="AX79">
        <v>2019827</v>
      </c>
      <c r="AY79">
        <v>1778716</v>
      </c>
      <c r="AZ79">
        <v>515368</v>
      </c>
      <c r="BA79">
        <v>0</v>
      </c>
      <c r="BB79">
        <v>0</v>
      </c>
      <c r="BC79">
        <v>0</v>
      </c>
      <c r="BD79">
        <v>0</v>
      </c>
      <c r="BE79">
        <v>721244</v>
      </c>
      <c r="BF79">
        <v>0</v>
      </c>
      <c r="BG79">
        <v>0</v>
      </c>
      <c r="BH79">
        <v>273544</v>
      </c>
      <c r="BI79">
        <v>644210</v>
      </c>
      <c r="BJ79">
        <v>558719</v>
      </c>
      <c r="BK79">
        <v>465890</v>
      </c>
      <c r="BL79">
        <v>742042</v>
      </c>
      <c r="BM79">
        <v>171028</v>
      </c>
      <c r="BN79">
        <v>0</v>
      </c>
      <c r="BO79">
        <v>1137038</v>
      </c>
      <c r="BP79">
        <v>5250955</v>
      </c>
      <c r="BQ79">
        <v>5707677</v>
      </c>
      <c r="BR79">
        <v>-648400</v>
      </c>
      <c r="BS79">
        <v>2768863</v>
      </c>
      <c r="BT79">
        <v>3260062</v>
      </c>
      <c r="BU79">
        <v>1598796</v>
      </c>
      <c r="BV79">
        <v>-501123</v>
      </c>
      <c r="BW79">
        <v>878867</v>
      </c>
      <c r="BX79">
        <v>579466</v>
      </c>
      <c r="BY79">
        <v>1036765</v>
      </c>
      <c r="BZ79">
        <v>1232989</v>
      </c>
      <c r="CA79">
        <v>-748960</v>
      </c>
      <c r="CB79">
        <v>1102824</v>
      </c>
      <c r="CC79">
        <v>-362879</v>
      </c>
      <c r="CD79">
        <v>-336966</v>
      </c>
      <c r="CE79">
        <v>22724</v>
      </c>
      <c r="CF79">
        <v>454957</v>
      </c>
      <c r="CG79">
        <v>557572</v>
      </c>
      <c r="CH79">
        <v>4214190</v>
      </c>
      <c r="CI79">
        <v>4474688</v>
      </c>
      <c r="CJ79">
        <v>100560</v>
      </c>
      <c r="CK79">
        <v>1666039</v>
      </c>
      <c r="CL79">
        <v>3622942</v>
      </c>
      <c r="CM79">
        <v>1935762</v>
      </c>
      <c r="CN79">
        <v>-523847</v>
      </c>
      <c r="CO79">
        <v>423910</v>
      </c>
      <c r="CP79" t="s">
        <v>59</v>
      </c>
      <c r="CQ79" t="s">
        <v>59</v>
      </c>
      <c r="CR79" t="s">
        <v>59</v>
      </c>
      <c r="CS79" t="s">
        <v>59</v>
      </c>
      <c r="CT79" t="s">
        <v>59</v>
      </c>
      <c r="CU79" t="s">
        <v>59</v>
      </c>
      <c r="CV79" t="s">
        <v>59</v>
      </c>
      <c r="CW79" t="s">
        <v>59</v>
      </c>
      <c r="CX79" t="s">
        <v>59</v>
      </c>
      <c r="CY79" t="s">
        <v>59</v>
      </c>
      <c r="CZ79" t="s">
        <v>59</v>
      </c>
      <c r="DA79" t="s">
        <v>59</v>
      </c>
      <c r="DB79" t="s">
        <v>59</v>
      </c>
      <c r="DC79" t="s">
        <v>59</v>
      </c>
      <c r="DD79" t="s">
        <v>59</v>
      </c>
      <c r="DE79" t="s">
        <v>59</v>
      </c>
      <c r="DF79" t="s">
        <v>59</v>
      </c>
      <c r="DG79" t="s">
        <v>59</v>
      </c>
      <c r="DH79">
        <v>557572</v>
      </c>
      <c r="DI79">
        <v>4214190</v>
      </c>
      <c r="DJ79">
        <v>4474688</v>
      </c>
      <c r="DK79">
        <v>100560</v>
      </c>
      <c r="DL79">
        <v>1666039</v>
      </c>
      <c r="DM79">
        <v>3622942</v>
      </c>
      <c r="DN79">
        <v>1935762</v>
      </c>
      <c r="DO79">
        <v>-523847</v>
      </c>
      <c r="DP79">
        <v>423910</v>
      </c>
      <c r="DQ79">
        <f t="shared" si="3"/>
        <v>0</v>
      </c>
    </row>
    <row r="80" spans="2:121" x14ac:dyDescent="0.25">
      <c r="B80" t="s">
        <v>146</v>
      </c>
      <c r="C80">
        <v>64522020</v>
      </c>
      <c r="D80">
        <v>80979226</v>
      </c>
      <c r="E80">
        <v>113024304</v>
      </c>
      <c r="F80">
        <v>100694732</v>
      </c>
      <c r="G80">
        <v>94112953</v>
      </c>
      <c r="H80">
        <v>101738503</v>
      </c>
      <c r="I80">
        <v>110574015</v>
      </c>
      <c r="J80">
        <v>131129569</v>
      </c>
      <c r="K80">
        <v>140206372</v>
      </c>
      <c r="L80">
        <v>635114</v>
      </c>
      <c r="M80">
        <v>1383415</v>
      </c>
      <c r="N80">
        <v>2030008</v>
      </c>
      <c r="O80">
        <v>1151379</v>
      </c>
      <c r="P80">
        <v>779075</v>
      </c>
      <c r="Q80">
        <v>780074</v>
      </c>
      <c r="R80">
        <v>829239</v>
      </c>
      <c r="S80">
        <v>1685467</v>
      </c>
      <c r="T80">
        <v>1669722</v>
      </c>
      <c r="U80">
        <v>822861</v>
      </c>
      <c r="V80">
        <v>1576827</v>
      </c>
      <c r="W80">
        <v>2201921</v>
      </c>
      <c r="X80">
        <v>1308671</v>
      </c>
      <c r="Y80">
        <v>921025</v>
      </c>
      <c r="Z80">
        <v>922330</v>
      </c>
      <c r="AA80">
        <v>970140</v>
      </c>
      <c r="AB80">
        <v>1840740</v>
      </c>
      <c r="AC80">
        <v>1816839</v>
      </c>
      <c r="AD80">
        <v>187747</v>
      </c>
      <c r="AE80">
        <v>193412</v>
      </c>
      <c r="AF80">
        <v>171913</v>
      </c>
      <c r="AG80">
        <v>157292</v>
      </c>
      <c r="AH80">
        <v>141950</v>
      </c>
      <c r="AI80">
        <v>142256</v>
      </c>
      <c r="AJ80">
        <v>140901</v>
      </c>
      <c r="AK80">
        <v>155273</v>
      </c>
      <c r="AL80">
        <v>147117</v>
      </c>
      <c r="AM80">
        <v>247885</v>
      </c>
      <c r="AN80">
        <v>317432</v>
      </c>
      <c r="AO80">
        <v>508576</v>
      </c>
      <c r="AP80">
        <v>424060</v>
      </c>
      <c r="AQ80">
        <v>74826</v>
      </c>
      <c r="AR80">
        <v>86286</v>
      </c>
      <c r="AS80">
        <v>246000</v>
      </c>
      <c r="AT80">
        <v>189083</v>
      </c>
      <c r="AU80">
        <v>98078</v>
      </c>
      <c r="AV80">
        <f t="shared" si="2"/>
        <v>-0.79652407678158754</v>
      </c>
      <c r="AW80">
        <v>237618</v>
      </c>
      <c r="AX80">
        <v>-280522</v>
      </c>
      <c r="AY80">
        <v>-1264994</v>
      </c>
      <c r="AZ80">
        <v>-382535</v>
      </c>
      <c r="BA80">
        <v>-191468</v>
      </c>
      <c r="BB80">
        <v>142256</v>
      </c>
      <c r="BC80">
        <v>93549</v>
      </c>
      <c r="BD80">
        <v>-333086</v>
      </c>
      <c r="BE80">
        <v>0</v>
      </c>
      <c r="BF80">
        <v>247885</v>
      </c>
      <c r="BG80">
        <v>317432</v>
      </c>
      <c r="BH80">
        <v>508576</v>
      </c>
      <c r="BI80">
        <v>424060</v>
      </c>
      <c r="BJ80">
        <v>74826</v>
      </c>
      <c r="BK80">
        <v>86286</v>
      </c>
      <c r="BL80">
        <v>246000</v>
      </c>
      <c r="BM80">
        <v>189083</v>
      </c>
      <c r="BN80">
        <v>98078</v>
      </c>
      <c r="BO80">
        <v>626313</v>
      </c>
      <c r="BP80">
        <v>785461</v>
      </c>
      <c r="BQ80">
        <v>257870</v>
      </c>
      <c r="BR80">
        <v>343526</v>
      </c>
      <c r="BS80">
        <v>512781</v>
      </c>
      <c r="BT80">
        <v>836044</v>
      </c>
      <c r="BU80">
        <v>676788</v>
      </c>
      <c r="BV80">
        <v>1164550</v>
      </c>
      <c r="BW80">
        <v>1571643</v>
      </c>
      <c r="BX80">
        <v>120276</v>
      </c>
      <c r="BY80">
        <v>149119</v>
      </c>
      <c r="BZ80">
        <v>70198</v>
      </c>
      <c r="CA80">
        <v>76759</v>
      </c>
      <c r="CB80">
        <v>115541</v>
      </c>
      <c r="CC80">
        <v>190063</v>
      </c>
      <c r="CD80">
        <v>176704</v>
      </c>
      <c r="CE80">
        <v>375661</v>
      </c>
      <c r="CF80">
        <v>423411</v>
      </c>
      <c r="CG80">
        <v>506038</v>
      </c>
      <c r="CH80">
        <v>636341</v>
      </c>
      <c r="CI80">
        <v>187672</v>
      </c>
      <c r="CJ80">
        <v>266768</v>
      </c>
      <c r="CK80">
        <v>397240</v>
      </c>
      <c r="CL80">
        <v>645981</v>
      </c>
      <c r="CM80">
        <v>500084</v>
      </c>
      <c r="CN80">
        <v>788889</v>
      </c>
      <c r="CO80">
        <v>1148233</v>
      </c>
      <c r="CP80" t="s">
        <v>59</v>
      </c>
      <c r="CQ80" t="s">
        <v>59</v>
      </c>
      <c r="CR80" t="s">
        <v>59</v>
      </c>
      <c r="CS80" t="s">
        <v>59</v>
      </c>
      <c r="CT80" t="s">
        <v>59</v>
      </c>
      <c r="CU80" t="s">
        <v>59</v>
      </c>
      <c r="CV80" t="s">
        <v>59</v>
      </c>
      <c r="CW80" t="s">
        <v>59</v>
      </c>
      <c r="CX80" t="s">
        <v>59</v>
      </c>
      <c r="CY80" t="s">
        <v>59</v>
      </c>
      <c r="CZ80" t="s">
        <v>59</v>
      </c>
      <c r="DA80" t="s">
        <v>59</v>
      </c>
      <c r="DB80" t="s">
        <v>59</v>
      </c>
      <c r="DC80" t="s">
        <v>59</v>
      </c>
      <c r="DD80" t="s">
        <v>59</v>
      </c>
      <c r="DE80" t="s">
        <v>59</v>
      </c>
      <c r="DF80" t="s">
        <v>59</v>
      </c>
      <c r="DG80" t="s">
        <v>59</v>
      </c>
      <c r="DH80">
        <v>506038</v>
      </c>
      <c r="DI80">
        <v>636341</v>
      </c>
      <c r="DJ80">
        <v>187672</v>
      </c>
      <c r="DK80">
        <v>266768</v>
      </c>
      <c r="DL80">
        <v>397240</v>
      </c>
      <c r="DM80">
        <v>645981</v>
      </c>
      <c r="DN80">
        <v>500084</v>
      </c>
      <c r="DO80">
        <v>788889</v>
      </c>
      <c r="DP80">
        <v>1148233</v>
      </c>
      <c r="DQ80">
        <f t="shared" si="3"/>
        <v>0</v>
      </c>
    </row>
    <row r="81" spans="2:121" x14ac:dyDescent="0.25">
      <c r="B81" t="s">
        <v>147</v>
      </c>
      <c r="C81">
        <v>18360780</v>
      </c>
      <c r="D81">
        <v>28123801</v>
      </c>
      <c r="E81">
        <v>31698006</v>
      </c>
      <c r="F81">
        <v>31946279</v>
      </c>
      <c r="G81">
        <v>34288961</v>
      </c>
      <c r="H81">
        <v>38839714</v>
      </c>
      <c r="I81">
        <v>50651581</v>
      </c>
      <c r="J81">
        <v>52500897</v>
      </c>
      <c r="K81">
        <v>63805028</v>
      </c>
      <c r="L81">
        <v>-958132</v>
      </c>
      <c r="M81">
        <v>235144</v>
      </c>
      <c r="N81">
        <v>851592</v>
      </c>
      <c r="O81">
        <v>-1085819</v>
      </c>
      <c r="P81">
        <v>1795681</v>
      </c>
      <c r="Q81">
        <v>1153609</v>
      </c>
      <c r="R81">
        <v>1677641</v>
      </c>
      <c r="S81">
        <v>-2519456</v>
      </c>
      <c r="T81">
        <v>5349865</v>
      </c>
      <c r="U81">
        <v>585687</v>
      </c>
      <c r="V81">
        <v>2521767</v>
      </c>
      <c r="W81">
        <v>3319198</v>
      </c>
      <c r="X81">
        <v>1290037</v>
      </c>
      <c r="Y81">
        <v>4020061</v>
      </c>
      <c r="Z81">
        <v>3400477</v>
      </c>
      <c r="AA81">
        <v>4330711</v>
      </c>
      <c r="AB81">
        <v>1457161</v>
      </c>
      <c r="AC81">
        <v>10709473</v>
      </c>
      <c r="AD81">
        <v>1543819</v>
      </c>
      <c r="AE81">
        <v>2286623</v>
      </c>
      <c r="AF81">
        <v>2467606</v>
      </c>
      <c r="AG81">
        <v>2375856</v>
      </c>
      <c r="AH81">
        <v>2224380</v>
      </c>
      <c r="AI81">
        <v>2246868</v>
      </c>
      <c r="AJ81">
        <v>2653070</v>
      </c>
      <c r="AK81">
        <v>3976617</v>
      </c>
      <c r="AL81">
        <v>5359608</v>
      </c>
      <c r="AM81">
        <v>394353</v>
      </c>
      <c r="AN81">
        <v>514000</v>
      </c>
      <c r="AO81">
        <v>700049</v>
      </c>
      <c r="AP81">
        <v>804599</v>
      </c>
      <c r="AQ81">
        <v>440254</v>
      </c>
      <c r="AR81">
        <v>470032</v>
      </c>
      <c r="AS81">
        <v>456558</v>
      </c>
      <c r="AT81">
        <v>743141</v>
      </c>
      <c r="AU81">
        <v>750175</v>
      </c>
      <c r="AV81">
        <f t="shared" si="2"/>
        <v>-0.41581831446472095</v>
      </c>
      <c r="AW81">
        <v>70107</v>
      </c>
      <c r="AX81">
        <v>9044</v>
      </c>
      <c r="AY81">
        <v>8047</v>
      </c>
      <c r="AZ81">
        <v>0</v>
      </c>
      <c r="BA81">
        <v>-5778</v>
      </c>
      <c r="BB81">
        <v>0</v>
      </c>
      <c r="BC81">
        <v>0</v>
      </c>
      <c r="BD81">
        <v>4659</v>
      </c>
      <c r="BE81">
        <v>-744086</v>
      </c>
      <c r="BF81">
        <v>394353</v>
      </c>
      <c r="BG81">
        <v>514000</v>
      </c>
      <c r="BH81">
        <v>700049</v>
      </c>
      <c r="BI81">
        <v>804599</v>
      </c>
      <c r="BJ81">
        <v>440254</v>
      </c>
      <c r="BK81">
        <v>470032</v>
      </c>
      <c r="BL81">
        <v>456558</v>
      </c>
      <c r="BM81">
        <v>743141</v>
      </c>
      <c r="BN81">
        <v>750175</v>
      </c>
      <c r="BO81">
        <v>-1282377</v>
      </c>
      <c r="BP81">
        <v>-269812</v>
      </c>
      <c r="BQ81">
        <v>158249</v>
      </c>
      <c r="BR81">
        <v>-1890418</v>
      </c>
      <c r="BS81">
        <v>1349650</v>
      </c>
      <c r="BT81">
        <v>683577</v>
      </c>
      <c r="BU81">
        <v>1221083</v>
      </c>
      <c r="BV81">
        <v>-3257937</v>
      </c>
      <c r="BW81">
        <v>3855605</v>
      </c>
      <c r="BX81" t="s">
        <v>59</v>
      </c>
      <c r="BY81" t="s">
        <v>59</v>
      </c>
      <c r="BZ81" t="s">
        <v>59</v>
      </c>
      <c r="CA81" t="s">
        <v>59</v>
      </c>
      <c r="CB81">
        <v>-1666263</v>
      </c>
      <c r="CC81">
        <v>960954</v>
      </c>
      <c r="CD81">
        <v>-331933</v>
      </c>
      <c r="CE81">
        <v>-489215</v>
      </c>
      <c r="CF81">
        <v>812283</v>
      </c>
      <c r="CG81" t="s">
        <v>59</v>
      </c>
      <c r="CH81" t="s">
        <v>59</v>
      </c>
      <c r="CI81" t="s">
        <v>59</v>
      </c>
      <c r="CJ81" t="s">
        <v>59</v>
      </c>
      <c r="CK81">
        <v>3015912</v>
      </c>
      <c r="CL81">
        <v>-277377</v>
      </c>
      <c r="CM81">
        <v>1553016</v>
      </c>
      <c r="CN81">
        <v>-2768723</v>
      </c>
      <c r="CO81">
        <v>3043322</v>
      </c>
      <c r="CP81" t="s">
        <v>59</v>
      </c>
      <c r="CQ81" t="s">
        <v>59</v>
      </c>
      <c r="CR81" t="s">
        <v>59</v>
      </c>
      <c r="CS81" t="s">
        <v>59</v>
      </c>
      <c r="CT81" t="s">
        <v>59</v>
      </c>
      <c r="CU81" t="s">
        <v>59</v>
      </c>
      <c r="CV81" t="s">
        <v>59</v>
      </c>
      <c r="CW81" t="s">
        <v>59</v>
      </c>
      <c r="CX81" t="s">
        <v>59</v>
      </c>
      <c r="CY81" t="s">
        <v>59</v>
      </c>
      <c r="CZ81" t="s">
        <v>59</v>
      </c>
      <c r="DA81" t="s">
        <v>59</v>
      </c>
      <c r="DB81" t="s">
        <v>59</v>
      </c>
      <c r="DC81" t="s">
        <v>59</v>
      </c>
      <c r="DD81" t="s">
        <v>59</v>
      </c>
      <c r="DE81" t="s">
        <v>59</v>
      </c>
      <c r="DF81" t="s">
        <v>59</v>
      </c>
      <c r="DG81" t="s">
        <v>59</v>
      </c>
      <c r="DH81">
        <v>-1282377</v>
      </c>
      <c r="DI81">
        <v>-269812</v>
      </c>
      <c r="DJ81">
        <v>158249</v>
      </c>
      <c r="DK81">
        <v>-1890418</v>
      </c>
      <c r="DL81">
        <v>3015912</v>
      </c>
      <c r="DM81">
        <v>-277377</v>
      </c>
      <c r="DN81">
        <v>1553016</v>
      </c>
      <c r="DO81">
        <v>-2768723</v>
      </c>
      <c r="DP81">
        <v>3043322</v>
      </c>
      <c r="DQ81">
        <f t="shared" si="3"/>
        <v>0</v>
      </c>
    </row>
    <row r="82" spans="2:121" x14ac:dyDescent="0.25">
      <c r="B82" t="s">
        <v>6</v>
      </c>
      <c r="C82">
        <v>559969467</v>
      </c>
      <c r="D82">
        <v>647845286</v>
      </c>
      <c r="E82">
        <v>622642660</v>
      </c>
      <c r="F82">
        <v>578965618</v>
      </c>
      <c r="G82">
        <v>608429722</v>
      </c>
      <c r="H82">
        <v>611474233</v>
      </c>
      <c r="I82">
        <v>619619975</v>
      </c>
      <c r="J82">
        <v>577831346</v>
      </c>
      <c r="K82">
        <v>594546245</v>
      </c>
      <c r="L82">
        <v>21287755</v>
      </c>
      <c r="M82">
        <v>29466834</v>
      </c>
      <c r="N82">
        <v>64004867</v>
      </c>
      <c r="O82">
        <v>23232947</v>
      </c>
      <c r="P82">
        <v>18236449</v>
      </c>
      <c r="Q82">
        <v>38506630</v>
      </c>
      <c r="R82">
        <v>23296444</v>
      </c>
      <c r="S82">
        <v>32514144</v>
      </c>
      <c r="T82">
        <v>28918256</v>
      </c>
      <c r="U82">
        <v>31727884</v>
      </c>
      <c r="V82">
        <v>44086448</v>
      </c>
      <c r="W82">
        <v>78578493</v>
      </c>
      <c r="X82">
        <v>38687728</v>
      </c>
      <c r="Y82">
        <v>34656417</v>
      </c>
      <c r="Z82">
        <v>56627807</v>
      </c>
      <c r="AA82">
        <v>45223214</v>
      </c>
      <c r="AB82">
        <v>51452579</v>
      </c>
      <c r="AC82">
        <v>47281702</v>
      </c>
      <c r="AD82">
        <v>10440129</v>
      </c>
      <c r="AE82">
        <v>14619614</v>
      </c>
      <c r="AF82">
        <v>14573626</v>
      </c>
      <c r="AG82">
        <v>15454781</v>
      </c>
      <c r="AH82">
        <v>16419968</v>
      </c>
      <c r="AI82">
        <v>18121177</v>
      </c>
      <c r="AJ82">
        <v>21926770</v>
      </c>
      <c r="AK82">
        <v>18938435</v>
      </c>
      <c r="AL82">
        <v>18363446</v>
      </c>
      <c r="AM82">
        <v>22102751</v>
      </c>
      <c r="AN82">
        <v>28197661</v>
      </c>
      <c r="AO82">
        <v>18878526</v>
      </c>
      <c r="AP82">
        <v>21171789</v>
      </c>
      <c r="AQ82">
        <v>21211918</v>
      </c>
      <c r="AR82">
        <v>21694579</v>
      </c>
      <c r="AS82">
        <v>22694890</v>
      </c>
      <c r="AT82">
        <v>22034465</v>
      </c>
      <c r="AU82">
        <v>20637108</v>
      </c>
      <c r="AV82">
        <f t="shared" si="2"/>
        <v>2.4692764508469266E-2</v>
      </c>
      <c r="AW82">
        <v>34781928</v>
      </c>
      <c r="AX82">
        <v>48278338</v>
      </c>
      <c r="AY82">
        <v>4925824</v>
      </c>
      <c r="AZ82">
        <v>7385352</v>
      </c>
      <c r="BA82">
        <v>16023624</v>
      </c>
      <c r="BB82">
        <v>784547</v>
      </c>
      <c r="BC82">
        <v>327140</v>
      </c>
      <c r="BD82">
        <v>-548619</v>
      </c>
      <c r="BE82">
        <v>1908318</v>
      </c>
      <c r="BF82">
        <v>22102751</v>
      </c>
      <c r="BG82">
        <v>28197661</v>
      </c>
      <c r="BH82">
        <v>18878526</v>
      </c>
      <c r="BI82">
        <v>21171789</v>
      </c>
      <c r="BJ82">
        <v>21211918</v>
      </c>
      <c r="BK82">
        <v>21694579</v>
      </c>
      <c r="BL82">
        <v>22694890</v>
      </c>
      <c r="BM82">
        <v>22034465</v>
      </c>
      <c r="BN82">
        <v>20637108</v>
      </c>
      <c r="BO82">
        <v>33966932</v>
      </c>
      <c r="BP82">
        <v>49547512</v>
      </c>
      <c r="BQ82">
        <v>50052165</v>
      </c>
      <c r="BR82">
        <v>9446510</v>
      </c>
      <c r="BS82">
        <v>13048155</v>
      </c>
      <c r="BT82">
        <v>17596598</v>
      </c>
      <c r="BU82">
        <v>928694</v>
      </c>
      <c r="BV82">
        <v>9931059</v>
      </c>
      <c r="BW82">
        <v>10189466</v>
      </c>
      <c r="BX82">
        <v>11975184</v>
      </c>
      <c r="BY82">
        <v>17341855</v>
      </c>
      <c r="BZ82">
        <v>18158360</v>
      </c>
      <c r="CA82">
        <v>6574057</v>
      </c>
      <c r="CB82">
        <v>8487309</v>
      </c>
      <c r="CC82">
        <v>6607138</v>
      </c>
      <c r="CD82">
        <v>3198303</v>
      </c>
      <c r="CE82">
        <v>5735461</v>
      </c>
      <c r="CF82">
        <v>5336469</v>
      </c>
      <c r="CG82">
        <v>21991748</v>
      </c>
      <c r="CH82">
        <v>32205657</v>
      </c>
      <c r="CI82">
        <v>31893805</v>
      </c>
      <c r="CJ82">
        <v>2872453</v>
      </c>
      <c r="CK82">
        <v>4560845</v>
      </c>
      <c r="CL82">
        <v>10989460</v>
      </c>
      <c r="CM82">
        <v>-2269609</v>
      </c>
      <c r="CN82">
        <v>4195599</v>
      </c>
      <c r="CO82">
        <v>4852996</v>
      </c>
      <c r="CP82" t="s">
        <v>59</v>
      </c>
      <c r="CQ82" t="s">
        <v>59</v>
      </c>
      <c r="CR82" t="s">
        <v>59</v>
      </c>
      <c r="CS82" t="s">
        <v>59</v>
      </c>
      <c r="CT82" t="s">
        <v>59</v>
      </c>
      <c r="CU82" t="s">
        <v>59</v>
      </c>
      <c r="CV82" t="s">
        <v>59</v>
      </c>
      <c r="CW82" t="s">
        <v>59</v>
      </c>
      <c r="CX82" t="s">
        <v>59</v>
      </c>
      <c r="CY82" t="s">
        <v>59</v>
      </c>
      <c r="CZ82" t="s">
        <v>59</v>
      </c>
      <c r="DA82" t="s">
        <v>59</v>
      </c>
      <c r="DB82" t="s">
        <v>59</v>
      </c>
      <c r="DC82" t="s">
        <v>59</v>
      </c>
      <c r="DD82" t="s">
        <v>59</v>
      </c>
      <c r="DE82" t="s">
        <v>59</v>
      </c>
      <c r="DF82" t="s">
        <v>59</v>
      </c>
      <c r="DG82" t="s">
        <v>59</v>
      </c>
      <c r="DH82">
        <v>21991748</v>
      </c>
      <c r="DI82">
        <v>32205657</v>
      </c>
      <c r="DJ82">
        <v>31893805</v>
      </c>
      <c r="DK82">
        <v>2872453</v>
      </c>
      <c r="DL82">
        <v>4560845</v>
      </c>
      <c r="DM82">
        <v>10989460</v>
      </c>
      <c r="DN82">
        <v>-2269609</v>
      </c>
      <c r="DO82">
        <v>4195599</v>
      </c>
      <c r="DP82">
        <v>4852996</v>
      </c>
      <c r="DQ82">
        <f t="shared" si="3"/>
        <v>0</v>
      </c>
    </row>
    <row r="83" spans="2:121" x14ac:dyDescent="0.25">
      <c r="B83" t="s">
        <v>49</v>
      </c>
      <c r="C83">
        <v>57670755</v>
      </c>
      <c r="D83">
        <v>81204822</v>
      </c>
      <c r="E83">
        <v>91178571</v>
      </c>
      <c r="F83">
        <v>71519924</v>
      </c>
      <c r="G83">
        <v>74372586</v>
      </c>
      <c r="H83">
        <v>75699002</v>
      </c>
      <c r="I83">
        <v>98241099</v>
      </c>
      <c r="J83">
        <v>99620669</v>
      </c>
      <c r="K83">
        <v>114954790</v>
      </c>
      <c r="L83">
        <v>2008427</v>
      </c>
      <c r="M83">
        <v>2719458</v>
      </c>
      <c r="N83">
        <v>687262</v>
      </c>
      <c r="O83">
        <v>1360698</v>
      </c>
      <c r="P83">
        <v>259686</v>
      </c>
      <c r="Q83">
        <v>1656369</v>
      </c>
      <c r="R83">
        <v>2435236</v>
      </c>
      <c r="S83">
        <v>3259095</v>
      </c>
      <c r="T83">
        <v>2292695</v>
      </c>
      <c r="U83">
        <v>2135413</v>
      </c>
      <c r="V83">
        <v>3061068</v>
      </c>
      <c r="W83">
        <v>1136364</v>
      </c>
      <c r="X83">
        <v>1762937</v>
      </c>
      <c r="Y83">
        <v>700366</v>
      </c>
      <c r="Z83">
        <v>2043831</v>
      </c>
      <c r="AA83">
        <v>2760253</v>
      </c>
      <c r="AB83">
        <v>3562879</v>
      </c>
      <c r="AC83">
        <v>2678393</v>
      </c>
      <c r="AD83">
        <v>126986</v>
      </c>
      <c r="AE83">
        <v>341610</v>
      </c>
      <c r="AF83">
        <v>449102</v>
      </c>
      <c r="AG83">
        <v>402239</v>
      </c>
      <c r="AH83">
        <v>440680</v>
      </c>
      <c r="AI83">
        <v>387462</v>
      </c>
      <c r="AJ83">
        <v>325017</v>
      </c>
      <c r="AK83">
        <v>303784</v>
      </c>
      <c r="AL83">
        <v>385698</v>
      </c>
      <c r="AM83">
        <v>270028</v>
      </c>
      <c r="AN83">
        <v>446033</v>
      </c>
      <c r="AO83">
        <v>685901</v>
      </c>
      <c r="AP83">
        <v>656780</v>
      </c>
      <c r="AQ83">
        <v>342876</v>
      </c>
      <c r="AR83">
        <v>368732</v>
      </c>
      <c r="AS83">
        <v>381178</v>
      </c>
      <c r="AT83">
        <v>407835</v>
      </c>
      <c r="AU83">
        <v>364204</v>
      </c>
      <c r="AV83">
        <f t="shared" si="2"/>
        <v>-0.43857608331556991</v>
      </c>
      <c r="AW83">
        <v>33571</v>
      </c>
      <c r="AX83">
        <v>13426</v>
      </c>
      <c r="AY83">
        <v>2722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270028</v>
      </c>
      <c r="BG83">
        <v>446033</v>
      </c>
      <c r="BH83">
        <v>685901</v>
      </c>
      <c r="BI83">
        <v>656780</v>
      </c>
      <c r="BJ83">
        <v>342876</v>
      </c>
      <c r="BK83">
        <v>368732</v>
      </c>
      <c r="BL83">
        <v>381178</v>
      </c>
      <c r="BM83">
        <v>407835</v>
      </c>
      <c r="BN83">
        <v>364204</v>
      </c>
      <c r="BO83">
        <v>1771970</v>
      </c>
      <c r="BP83">
        <v>2285359</v>
      </c>
      <c r="BQ83">
        <v>4083</v>
      </c>
      <c r="BR83">
        <v>703918</v>
      </c>
      <c r="BS83">
        <v>-83190</v>
      </c>
      <c r="BT83">
        <v>1287637</v>
      </c>
      <c r="BU83">
        <v>2054058</v>
      </c>
      <c r="BV83">
        <v>2850064</v>
      </c>
      <c r="BW83">
        <v>1928491</v>
      </c>
      <c r="BX83">
        <v>521082</v>
      </c>
      <c r="BY83">
        <v>719023</v>
      </c>
      <c r="BZ83">
        <v>-9526</v>
      </c>
      <c r="CA83">
        <v>200072</v>
      </c>
      <c r="CB83">
        <v>-19111</v>
      </c>
      <c r="CC83">
        <v>352344</v>
      </c>
      <c r="CD83">
        <v>560415</v>
      </c>
      <c r="CE83">
        <v>705639</v>
      </c>
      <c r="CF83">
        <v>457345</v>
      </c>
      <c r="CG83">
        <v>1250888</v>
      </c>
      <c r="CH83">
        <v>1566336</v>
      </c>
      <c r="CI83">
        <v>13609</v>
      </c>
      <c r="CJ83">
        <v>503846</v>
      </c>
      <c r="CK83">
        <v>-64078</v>
      </c>
      <c r="CL83">
        <v>935293</v>
      </c>
      <c r="CM83">
        <v>1493643</v>
      </c>
      <c r="CN83">
        <v>2144425</v>
      </c>
      <c r="CO83">
        <v>1471146</v>
      </c>
      <c r="CP83" t="s">
        <v>59</v>
      </c>
      <c r="CQ83" t="s">
        <v>59</v>
      </c>
      <c r="CR83" t="s">
        <v>59</v>
      </c>
      <c r="CS83" t="s">
        <v>59</v>
      </c>
      <c r="CT83" t="s">
        <v>59</v>
      </c>
      <c r="CU83" t="s">
        <v>59</v>
      </c>
      <c r="CV83" t="s">
        <v>59</v>
      </c>
      <c r="CW83" t="s">
        <v>59</v>
      </c>
      <c r="CX83" t="s">
        <v>59</v>
      </c>
      <c r="CY83" t="s">
        <v>59</v>
      </c>
      <c r="CZ83" t="s">
        <v>59</v>
      </c>
      <c r="DA83" t="s">
        <v>59</v>
      </c>
      <c r="DB83" t="s">
        <v>59</v>
      </c>
      <c r="DC83" t="s">
        <v>59</v>
      </c>
      <c r="DD83" t="s">
        <v>59</v>
      </c>
      <c r="DE83" t="s">
        <v>59</v>
      </c>
      <c r="DF83" t="s">
        <v>59</v>
      </c>
      <c r="DG83" t="s">
        <v>59</v>
      </c>
      <c r="DH83">
        <v>1250888</v>
      </c>
      <c r="DI83">
        <v>1566336</v>
      </c>
      <c r="DJ83">
        <v>13609</v>
      </c>
      <c r="DK83">
        <v>503846</v>
      </c>
      <c r="DL83">
        <v>-64078</v>
      </c>
      <c r="DM83">
        <v>935293</v>
      </c>
      <c r="DN83">
        <v>1493643</v>
      </c>
      <c r="DO83">
        <v>2144425</v>
      </c>
      <c r="DP83">
        <v>1471146</v>
      </c>
      <c r="DQ83">
        <f t="shared" si="3"/>
        <v>0</v>
      </c>
    </row>
    <row r="84" spans="2:121" x14ac:dyDescent="0.25">
      <c r="B84" t="s">
        <v>65</v>
      </c>
      <c r="C84">
        <v>17399772</v>
      </c>
      <c r="D84">
        <v>22940550</v>
      </c>
      <c r="E84">
        <v>23952024</v>
      </c>
      <c r="F84">
        <v>24292239</v>
      </c>
      <c r="G84">
        <v>19397489</v>
      </c>
      <c r="H84">
        <v>22556212</v>
      </c>
      <c r="I84">
        <v>30031859</v>
      </c>
      <c r="J84">
        <v>32076825</v>
      </c>
      <c r="K84">
        <v>40190405</v>
      </c>
      <c r="L84">
        <v>883543</v>
      </c>
      <c r="M84">
        <v>1790783</v>
      </c>
      <c r="N84">
        <v>1798351</v>
      </c>
      <c r="O84">
        <v>303869</v>
      </c>
      <c r="P84">
        <v>503539</v>
      </c>
      <c r="Q84">
        <v>80420</v>
      </c>
      <c r="R84">
        <v>455482</v>
      </c>
      <c r="S84">
        <v>804223</v>
      </c>
      <c r="T84">
        <v>1602981</v>
      </c>
      <c r="U84">
        <v>1448666</v>
      </c>
      <c r="V84">
        <v>2580315</v>
      </c>
      <c r="W84">
        <v>2718906</v>
      </c>
      <c r="X84">
        <v>1277972</v>
      </c>
      <c r="Y84">
        <v>1430815</v>
      </c>
      <c r="Z84">
        <v>986565</v>
      </c>
      <c r="AA84">
        <v>1452748</v>
      </c>
      <c r="AB84">
        <v>1973358</v>
      </c>
      <c r="AC84">
        <v>2904196</v>
      </c>
      <c r="AD84">
        <v>565123</v>
      </c>
      <c r="AE84">
        <v>789532</v>
      </c>
      <c r="AF84">
        <v>920555</v>
      </c>
      <c r="AG84">
        <v>974103</v>
      </c>
      <c r="AH84">
        <v>927276</v>
      </c>
      <c r="AI84">
        <v>906145</v>
      </c>
      <c r="AJ84">
        <v>997266</v>
      </c>
      <c r="AK84">
        <v>1169135</v>
      </c>
      <c r="AL84">
        <v>1301215</v>
      </c>
      <c r="AM84">
        <v>296905</v>
      </c>
      <c r="AN84">
        <v>370507</v>
      </c>
      <c r="AO84">
        <v>540763</v>
      </c>
      <c r="AP84">
        <v>729500</v>
      </c>
      <c r="AQ84">
        <v>622680</v>
      </c>
      <c r="AR84">
        <v>662618</v>
      </c>
      <c r="AS84">
        <v>674833</v>
      </c>
      <c r="AT84">
        <v>689672</v>
      </c>
      <c r="AU84">
        <v>877536</v>
      </c>
      <c r="AV84">
        <f t="shared" si="2"/>
        <v>-9.1681973954763532E-2</v>
      </c>
      <c r="AW84">
        <v>60242</v>
      </c>
      <c r="AX84">
        <v>29405</v>
      </c>
      <c r="AY84">
        <v>35212</v>
      </c>
      <c r="AZ84">
        <v>115298</v>
      </c>
      <c r="BA84">
        <v>1124</v>
      </c>
      <c r="BB84">
        <v>0</v>
      </c>
      <c r="BC84">
        <v>20377</v>
      </c>
      <c r="BD84">
        <v>15352</v>
      </c>
      <c r="BE84">
        <v>32591</v>
      </c>
      <c r="BF84">
        <v>296905</v>
      </c>
      <c r="BG84">
        <v>370507</v>
      </c>
      <c r="BH84">
        <v>540763</v>
      </c>
      <c r="BI84">
        <v>729500</v>
      </c>
      <c r="BJ84">
        <v>622680</v>
      </c>
      <c r="BK84">
        <v>662618</v>
      </c>
      <c r="BL84">
        <v>674833</v>
      </c>
      <c r="BM84">
        <v>689672</v>
      </c>
      <c r="BN84">
        <v>877536</v>
      </c>
      <c r="BO84">
        <v>646880</v>
      </c>
      <c r="BP84">
        <v>1448211</v>
      </c>
      <c r="BQ84">
        <v>1292801</v>
      </c>
      <c r="BR84">
        <v>-310334</v>
      </c>
      <c r="BS84">
        <v>-118017</v>
      </c>
      <c r="BT84">
        <v>-582198</v>
      </c>
      <c r="BU84">
        <v>-198974</v>
      </c>
      <c r="BV84">
        <v>129904</v>
      </c>
      <c r="BW84">
        <v>759243</v>
      </c>
      <c r="BX84">
        <v>136261</v>
      </c>
      <c r="BY84">
        <v>314637</v>
      </c>
      <c r="BZ84">
        <v>339549</v>
      </c>
      <c r="CA84">
        <v>-28016</v>
      </c>
      <c r="CB84">
        <v>-21355</v>
      </c>
      <c r="CC84">
        <v>-158575</v>
      </c>
      <c r="CD84">
        <v>-52740</v>
      </c>
      <c r="CE84">
        <v>34247</v>
      </c>
      <c r="CF84">
        <v>175024</v>
      </c>
      <c r="CG84">
        <v>510619</v>
      </c>
      <c r="CH84">
        <v>1133575</v>
      </c>
      <c r="CI84">
        <v>953252</v>
      </c>
      <c r="CJ84">
        <v>-282318</v>
      </c>
      <c r="CK84">
        <v>-96661</v>
      </c>
      <c r="CL84">
        <v>-423623</v>
      </c>
      <c r="CM84">
        <v>-146234</v>
      </c>
      <c r="CN84">
        <v>95657</v>
      </c>
      <c r="CO84">
        <v>584219</v>
      </c>
      <c r="CP84" t="s">
        <v>59</v>
      </c>
      <c r="CQ84" t="s">
        <v>59</v>
      </c>
      <c r="CR84" t="s">
        <v>59</v>
      </c>
      <c r="CS84" t="s">
        <v>59</v>
      </c>
      <c r="CT84" t="s">
        <v>59</v>
      </c>
      <c r="CU84" t="s">
        <v>59</v>
      </c>
      <c r="CV84" t="s">
        <v>59</v>
      </c>
      <c r="CW84" t="s">
        <v>59</v>
      </c>
      <c r="CX84" t="s">
        <v>59</v>
      </c>
      <c r="CY84" t="s">
        <v>59</v>
      </c>
      <c r="CZ84" t="s">
        <v>59</v>
      </c>
      <c r="DA84" t="s">
        <v>59</v>
      </c>
      <c r="DB84" t="s">
        <v>59</v>
      </c>
      <c r="DC84" t="s">
        <v>59</v>
      </c>
      <c r="DD84" t="s">
        <v>59</v>
      </c>
      <c r="DE84" t="s">
        <v>59</v>
      </c>
      <c r="DF84" t="s">
        <v>59</v>
      </c>
      <c r="DG84" t="s">
        <v>59</v>
      </c>
      <c r="DH84">
        <v>510619</v>
      </c>
      <c r="DI84">
        <v>1133575</v>
      </c>
      <c r="DJ84">
        <v>953252</v>
      </c>
      <c r="DK84">
        <v>-282318</v>
      </c>
      <c r="DL84">
        <v>-96661</v>
      </c>
      <c r="DM84">
        <v>-423623</v>
      </c>
      <c r="DN84">
        <v>-146234</v>
      </c>
      <c r="DO84">
        <v>95657</v>
      </c>
      <c r="DP84">
        <v>584219</v>
      </c>
      <c r="DQ84">
        <f t="shared" si="3"/>
        <v>1</v>
      </c>
    </row>
    <row r="85" spans="2:121" x14ac:dyDescent="0.25">
      <c r="B85" t="s">
        <v>148</v>
      </c>
      <c r="C85">
        <v>118717593</v>
      </c>
      <c r="D85">
        <v>112371923</v>
      </c>
      <c r="E85">
        <v>113264858</v>
      </c>
      <c r="F85">
        <v>86477127</v>
      </c>
      <c r="G85">
        <v>104207284</v>
      </c>
      <c r="H85">
        <v>152590823</v>
      </c>
      <c r="I85">
        <v>179582521</v>
      </c>
      <c r="J85">
        <v>157965048</v>
      </c>
      <c r="K85">
        <v>167365567</v>
      </c>
      <c r="L85">
        <v>1201261</v>
      </c>
      <c r="M85">
        <v>1032290</v>
      </c>
      <c r="N85">
        <v>1665760</v>
      </c>
      <c r="O85">
        <v>697633</v>
      </c>
      <c r="P85">
        <v>1318667</v>
      </c>
      <c r="Q85">
        <v>1287637</v>
      </c>
      <c r="R85">
        <v>512618</v>
      </c>
      <c r="S85">
        <v>155480</v>
      </c>
      <c r="T85">
        <v>856178</v>
      </c>
      <c r="U85">
        <v>1593897</v>
      </c>
      <c r="V85">
        <v>1312739</v>
      </c>
      <c r="W85">
        <v>1849484</v>
      </c>
      <c r="X85">
        <v>816000</v>
      </c>
      <c r="Y85">
        <v>1425464</v>
      </c>
      <c r="Z85">
        <v>1353189</v>
      </c>
      <c r="AA85">
        <v>558025</v>
      </c>
      <c r="AB85">
        <v>226044</v>
      </c>
      <c r="AC85">
        <v>915884</v>
      </c>
      <c r="AD85">
        <v>392636</v>
      </c>
      <c r="AE85">
        <v>280449</v>
      </c>
      <c r="AF85">
        <v>183724</v>
      </c>
      <c r="AG85">
        <v>118367</v>
      </c>
      <c r="AH85">
        <v>106797</v>
      </c>
      <c r="AI85">
        <v>65552</v>
      </c>
      <c r="AJ85">
        <v>45407</v>
      </c>
      <c r="AK85">
        <v>70564</v>
      </c>
      <c r="AL85">
        <v>59706</v>
      </c>
      <c r="AM85">
        <v>674341</v>
      </c>
      <c r="AN85">
        <v>601175</v>
      </c>
      <c r="AO85">
        <v>645074</v>
      </c>
      <c r="AP85">
        <v>743723</v>
      </c>
      <c r="AQ85">
        <v>574458</v>
      </c>
      <c r="AR85">
        <v>922416</v>
      </c>
      <c r="AS85">
        <v>943983</v>
      </c>
      <c r="AT85">
        <v>397071</v>
      </c>
      <c r="AU85">
        <v>365398</v>
      </c>
      <c r="AV85">
        <f t="shared" si="2"/>
        <v>0.24026821814035601</v>
      </c>
      <c r="AW85">
        <v>8758</v>
      </c>
      <c r="AX85">
        <v>26851</v>
      </c>
      <c r="AY85">
        <v>129287</v>
      </c>
      <c r="AZ85">
        <v>90085</v>
      </c>
      <c r="BA85">
        <v>43843</v>
      </c>
      <c r="BB85">
        <v>0</v>
      </c>
      <c r="BC85">
        <v>0</v>
      </c>
      <c r="BD85">
        <v>0</v>
      </c>
      <c r="BE85">
        <v>0</v>
      </c>
      <c r="BF85">
        <v>674341</v>
      </c>
      <c r="BG85">
        <v>601175</v>
      </c>
      <c r="BH85">
        <v>645074</v>
      </c>
      <c r="BI85">
        <v>743723</v>
      </c>
      <c r="BJ85">
        <v>574458</v>
      </c>
      <c r="BK85">
        <v>922416</v>
      </c>
      <c r="BL85">
        <v>943983</v>
      </c>
      <c r="BM85">
        <v>397071</v>
      </c>
      <c r="BN85">
        <v>365398</v>
      </c>
      <c r="BO85">
        <v>535678</v>
      </c>
      <c r="BP85">
        <v>457967</v>
      </c>
      <c r="BQ85">
        <v>1149973</v>
      </c>
      <c r="BR85">
        <v>43995</v>
      </c>
      <c r="BS85">
        <v>788052</v>
      </c>
      <c r="BT85">
        <v>365221</v>
      </c>
      <c r="BU85">
        <v>-431364</v>
      </c>
      <c r="BV85">
        <v>-241592</v>
      </c>
      <c r="BW85">
        <v>490780</v>
      </c>
      <c r="BX85">
        <v>173694</v>
      </c>
      <c r="BY85">
        <v>255089</v>
      </c>
      <c r="BZ85">
        <v>356560</v>
      </c>
      <c r="CA85">
        <v>15712</v>
      </c>
      <c r="CB85">
        <v>111294</v>
      </c>
      <c r="CC85">
        <v>95987</v>
      </c>
      <c r="CD85">
        <v>-108737</v>
      </c>
      <c r="CE85">
        <v>-50232</v>
      </c>
      <c r="CF85">
        <v>122994</v>
      </c>
      <c r="CG85">
        <v>361984</v>
      </c>
      <c r="CH85">
        <v>202878</v>
      </c>
      <c r="CI85">
        <v>793413</v>
      </c>
      <c r="CJ85">
        <v>28282</v>
      </c>
      <c r="CK85">
        <v>676758</v>
      </c>
      <c r="CL85">
        <v>269233</v>
      </c>
      <c r="CM85">
        <v>-322627</v>
      </c>
      <c r="CN85">
        <v>-191360</v>
      </c>
      <c r="CO85">
        <v>367787</v>
      </c>
      <c r="CP85" t="s">
        <v>59</v>
      </c>
      <c r="CQ85" t="s">
        <v>59</v>
      </c>
      <c r="CR85" t="s">
        <v>59</v>
      </c>
      <c r="CS85" t="s">
        <v>59</v>
      </c>
      <c r="CT85" t="s">
        <v>59</v>
      </c>
      <c r="CU85" t="s">
        <v>59</v>
      </c>
      <c r="CV85" t="s">
        <v>59</v>
      </c>
      <c r="CW85" t="s">
        <v>59</v>
      </c>
      <c r="CX85" t="s">
        <v>59</v>
      </c>
      <c r="CY85" t="s">
        <v>59</v>
      </c>
      <c r="CZ85" t="s">
        <v>59</v>
      </c>
      <c r="DA85" t="s">
        <v>59</v>
      </c>
      <c r="DB85" t="s">
        <v>59</v>
      </c>
      <c r="DC85" t="s">
        <v>59</v>
      </c>
      <c r="DD85" t="s">
        <v>59</v>
      </c>
      <c r="DE85" t="s">
        <v>59</v>
      </c>
      <c r="DF85" t="s">
        <v>59</v>
      </c>
      <c r="DG85" t="s">
        <v>59</v>
      </c>
      <c r="DH85">
        <v>361984</v>
      </c>
      <c r="DI85">
        <v>202878</v>
      </c>
      <c r="DJ85">
        <v>793413</v>
      </c>
      <c r="DK85">
        <v>28282</v>
      </c>
      <c r="DL85">
        <v>676758</v>
      </c>
      <c r="DM85">
        <v>269233</v>
      </c>
      <c r="DN85">
        <v>-322627</v>
      </c>
      <c r="DO85">
        <v>-191360</v>
      </c>
      <c r="DP85">
        <v>367787</v>
      </c>
      <c r="DQ85">
        <f t="shared" si="3"/>
        <v>0</v>
      </c>
    </row>
    <row r="86" spans="2:121" x14ac:dyDescent="0.25">
      <c r="B86" t="s">
        <v>52</v>
      </c>
      <c r="C86">
        <v>15969622</v>
      </c>
      <c r="D86">
        <v>23134036</v>
      </c>
      <c r="E86">
        <v>28439037</v>
      </c>
      <c r="F86">
        <v>26150752</v>
      </c>
      <c r="G86">
        <v>28290070</v>
      </c>
      <c r="H86">
        <v>30145921</v>
      </c>
      <c r="I86">
        <v>29259874</v>
      </c>
      <c r="J86">
        <v>32797858</v>
      </c>
      <c r="K86">
        <v>38354883</v>
      </c>
      <c r="L86">
        <v>1353061</v>
      </c>
      <c r="M86">
        <v>2943220</v>
      </c>
      <c r="N86">
        <v>3734350</v>
      </c>
      <c r="O86">
        <v>1054829</v>
      </c>
      <c r="P86">
        <v>1368131</v>
      </c>
      <c r="Q86">
        <v>2513233</v>
      </c>
      <c r="R86">
        <v>1616719</v>
      </c>
      <c r="S86">
        <v>2901492</v>
      </c>
      <c r="T86">
        <v>4738237</v>
      </c>
      <c r="U86">
        <v>1950043</v>
      </c>
      <c r="V86">
        <v>3578705</v>
      </c>
      <c r="W86">
        <v>4304573</v>
      </c>
      <c r="X86">
        <v>1503158</v>
      </c>
      <c r="Y86">
        <v>1944837</v>
      </c>
      <c r="Z86">
        <v>3282303</v>
      </c>
      <c r="AA86">
        <v>2459134</v>
      </c>
      <c r="AB86">
        <v>3707595</v>
      </c>
      <c r="AC86">
        <v>5363952</v>
      </c>
      <c r="AD86">
        <v>596982</v>
      </c>
      <c r="AE86">
        <v>635485</v>
      </c>
      <c r="AF86">
        <v>570223</v>
      </c>
      <c r="AG86">
        <v>448329</v>
      </c>
      <c r="AH86">
        <v>576706</v>
      </c>
      <c r="AI86">
        <v>769070</v>
      </c>
      <c r="AJ86">
        <v>842415</v>
      </c>
      <c r="AK86">
        <v>806103</v>
      </c>
      <c r="AL86">
        <v>625715</v>
      </c>
      <c r="AM86">
        <v>255432</v>
      </c>
      <c r="AN86">
        <v>275973</v>
      </c>
      <c r="AO86">
        <v>193250</v>
      </c>
      <c r="AP86">
        <v>686110</v>
      </c>
      <c r="AQ86">
        <v>38222</v>
      </c>
      <c r="AR86">
        <v>8194</v>
      </c>
      <c r="AS86">
        <v>7169</v>
      </c>
      <c r="AT86">
        <v>2392</v>
      </c>
      <c r="AU86">
        <v>0</v>
      </c>
      <c r="AV86">
        <f t="shared" si="2"/>
        <v>-0.98805730859483176</v>
      </c>
      <c r="AW86">
        <v>10217</v>
      </c>
      <c r="AX86">
        <v>7459</v>
      </c>
      <c r="AY86">
        <v>326620</v>
      </c>
      <c r="AZ86">
        <v>87990</v>
      </c>
      <c r="BA86">
        <v>139399</v>
      </c>
      <c r="BB86">
        <v>55017</v>
      </c>
      <c r="BC86">
        <v>4780</v>
      </c>
      <c r="BD86">
        <v>10764</v>
      </c>
      <c r="BE86">
        <v>9553</v>
      </c>
      <c r="BF86">
        <v>255432</v>
      </c>
      <c r="BG86">
        <v>275973</v>
      </c>
      <c r="BH86">
        <v>193250</v>
      </c>
      <c r="BI86">
        <v>686110</v>
      </c>
      <c r="BJ86">
        <v>38222</v>
      </c>
      <c r="BK86">
        <v>8194</v>
      </c>
      <c r="BL86">
        <v>7169</v>
      </c>
      <c r="BM86">
        <v>2392</v>
      </c>
      <c r="BN86">
        <v>0</v>
      </c>
      <c r="BO86">
        <v>1107846</v>
      </c>
      <c r="BP86">
        <v>2674705</v>
      </c>
      <c r="BQ86">
        <v>3867720</v>
      </c>
      <c r="BR86">
        <v>455661</v>
      </c>
      <c r="BS86">
        <v>1468183</v>
      </c>
      <c r="BT86">
        <v>2560056</v>
      </c>
      <c r="BU86">
        <v>1615525</v>
      </c>
      <c r="BV86">
        <v>2909864</v>
      </c>
      <c r="BW86">
        <v>4747790</v>
      </c>
      <c r="BX86">
        <v>-259811</v>
      </c>
      <c r="BY86">
        <v>-35802</v>
      </c>
      <c r="BZ86">
        <v>1130920</v>
      </c>
      <c r="CA86">
        <v>174932</v>
      </c>
      <c r="CB86">
        <v>474405</v>
      </c>
      <c r="CC86">
        <v>832282</v>
      </c>
      <c r="CD86">
        <v>517398</v>
      </c>
      <c r="CE86">
        <v>791751</v>
      </c>
      <c r="CF86">
        <v>1147542</v>
      </c>
      <c r="CG86">
        <v>1367657</v>
      </c>
      <c r="CH86">
        <v>2710507</v>
      </c>
      <c r="CI86">
        <v>2736800</v>
      </c>
      <c r="CJ86">
        <v>280729</v>
      </c>
      <c r="CK86">
        <v>993778</v>
      </c>
      <c r="CL86">
        <v>1727775</v>
      </c>
      <c r="CM86">
        <v>1098127</v>
      </c>
      <c r="CN86">
        <v>2118113</v>
      </c>
      <c r="CO86">
        <v>3600248</v>
      </c>
      <c r="CP86" t="s">
        <v>59</v>
      </c>
      <c r="CQ86" t="s">
        <v>59</v>
      </c>
      <c r="CR86" t="s">
        <v>59</v>
      </c>
      <c r="CS86" t="s">
        <v>59</v>
      </c>
      <c r="CT86" t="s">
        <v>59</v>
      </c>
      <c r="CU86" t="s">
        <v>59</v>
      </c>
      <c r="CV86" t="s">
        <v>59</v>
      </c>
      <c r="CW86" t="s">
        <v>59</v>
      </c>
      <c r="CX86" t="s">
        <v>59</v>
      </c>
      <c r="CY86" t="s">
        <v>59</v>
      </c>
      <c r="CZ86" t="s">
        <v>59</v>
      </c>
      <c r="DA86" t="s">
        <v>59</v>
      </c>
      <c r="DB86" t="s">
        <v>59</v>
      </c>
      <c r="DC86" t="s">
        <v>59</v>
      </c>
      <c r="DD86" t="s">
        <v>59</v>
      </c>
      <c r="DE86" t="s">
        <v>59</v>
      </c>
      <c r="DF86" t="s">
        <v>59</v>
      </c>
      <c r="DG86" t="s">
        <v>59</v>
      </c>
      <c r="DH86">
        <v>1367657</v>
      </c>
      <c r="DI86">
        <v>2710507</v>
      </c>
      <c r="DJ86">
        <v>2736800</v>
      </c>
      <c r="DK86">
        <v>280729</v>
      </c>
      <c r="DL86">
        <v>993778</v>
      </c>
      <c r="DM86">
        <v>1727775</v>
      </c>
      <c r="DN86">
        <v>1098127</v>
      </c>
      <c r="DO86">
        <v>2118113</v>
      </c>
      <c r="DP86">
        <v>3600248</v>
      </c>
      <c r="DQ86">
        <f t="shared" si="3"/>
        <v>0</v>
      </c>
    </row>
    <row r="87" spans="2:121" x14ac:dyDescent="0.25">
      <c r="B87" t="s">
        <v>149</v>
      </c>
      <c r="C87">
        <v>1557095236</v>
      </c>
      <c r="D87">
        <v>1528360442</v>
      </c>
      <c r="E87">
        <v>1330659954</v>
      </c>
      <c r="F87">
        <v>1145120986</v>
      </c>
      <c r="G87">
        <v>1238593606</v>
      </c>
      <c r="H87">
        <v>1286963428</v>
      </c>
      <c r="I87">
        <v>1325321910</v>
      </c>
      <c r="J87">
        <v>1302237575</v>
      </c>
      <c r="K87">
        <v>1356617356</v>
      </c>
      <c r="L87">
        <v>40268437</v>
      </c>
      <c r="M87">
        <v>59244518</v>
      </c>
      <c r="N87">
        <v>126592515</v>
      </c>
      <c r="O87">
        <v>102275021</v>
      </c>
      <c r="P87">
        <v>145162587</v>
      </c>
      <c r="Q87">
        <v>134154054</v>
      </c>
      <c r="R87">
        <v>67956103</v>
      </c>
      <c r="S87">
        <v>75445077</v>
      </c>
      <c r="T87">
        <v>71038472</v>
      </c>
      <c r="U87">
        <v>82153491</v>
      </c>
      <c r="V87">
        <v>104566574</v>
      </c>
      <c r="W87">
        <v>171841492</v>
      </c>
      <c r="X87">
        <v>138986253</v>
      </c>
      <c r="Y87">
        <v>180275330</v>
      </c>
      <c r="Z87">
        <v>170890903</v>
      </c>
      <c r="AA87">
        <v>101281871</v>
      </c>
      <c r="AB87">
        <v>112473336</v>
      </c>
      <c r="AC87">
        <v>104624688</v>
      </c>
      <c r="AD87">
        <v>41885054</v>
      </c>
      <c r="AE87">
        <v>45322056</v>
      </c>
      <c r="AF87">
        <v>45248977</v>
      </c>
      <c r="AG87">
        <v>36711232</v>
      </c>
      <c r="AH87">
        <v>35112743</v>
      </c>
      <c r="AI87">
        <v>36736849</v>
      </c>
      <c r="AJ87">
        <v>33325768</v>
      </c>
      <c r="AK87">
        <v>37028259</v>
      </c>
      <c r="AL87">
        <v>33586216</v>
      </c>
      <c r="AM87">
        <v>2939302</v>
      </c>
      <c r="AN87">
        <v>18217689</v>
      </c>
      <c r="AO87">
        <v>60549932</v>
      </c>
      <c r="AP87">
        <v>43334971</v>
      </c>
      <c r="AQ87">
        <v>29840223</v>
      </c>
      <c r="AR87">
        <v>50469154</v>
      </c>
      <c r="AS87">
        <v>56926579</v>
      </c>
      <c r="AT87">
        <v>54500968</v>
      </c>
      <c r="AU87">
        <v>58473845</v>
      </c>
      <c r="AV87">
        <f t="shared" si="2"/>
        <v>0.16462877060653855</v>
      </c>
      <c r="AW87">
        <v>734826</v>
      </c>
      <c r="AX87">
        <v>592445</v>
      </c>
      <c r="AY87">
        <v>3530990</v>
      </c>
      <c r="AZ87">
        <v>1459468</v>
      </c>
      <c r="BA87">
        <v>448725</v>
      </c>
      <c r="BB87">
        <v>1760552</v>
      </c>
      <c r="BC87">
        <v>711582</v>
      </c>
      <c r="BD87">
        <v>-578567</v>
      </c>
      <c r="BE87">
        <v>1208137</v>
      </c>
      <c r="BF87">
        <v>2939302</v>
      </c>
      <c r="BG87">
        <v>18217689</v>
      </c>
      <c r="BH87">
        <v>60549932</v>
      </c>
      <c r="BI87">
        <v>43334971</v>
      </c>
      <c r="BJ87">
        <v>29840223</v>
      </c>
      <c r="BK87">
        <v>50469154</v>
      </c>
      <c r="BL87">
        <v>56926579</v>
      </c>
      <c r="BM87">
        <v>54500968</v>
      </c>
      <c r="BN87">
        <v>58473845</v>
      </c>
      <c r="BO87">
        <v>38063961</v>
      </c>
      <c r="BP87">
        <v>41619274</v>
      </c>
      <c r="BQ87">
        <v>69573572</v>
      </c>
      <c r="BR87">
        <v>60399519</v>
      </c>
      <c r="BS87">
        <v>115771090</v>
      </c>
      <c r="BT87">
        <v>85445451</v>
      </c>
      <c r="BU87">
        <v>11741107</v>
      </c>
      <c r="BV87">
        <v>20365542</v>
      </c>
      <c r="BW87">
        <v>13772765</v>
      </c>
      <c r="BX87">
        <v>5290744</v>
      </c>
      <c r="BY87">
        <v>16144131</v>
      </c>
      <c r="BZ87">
        <v>18962722</v>
      </c>
      <c r="CA87">
        <v>19758950</v>
      </c>
      <c r="CB87">
        <v>40160901</v>
      </c>
      <c r="CC87">
        <v>24412986</v>
      </c>
      <c r="CD87">
        <v>-1660359</v>
      </c>
      <c r="CE87">
        <v>5091386</v>
      </c>
      <c r="CF87">
        <v>2295461</v>
      </c>
      <c r="CG87">
        <v>32773217</v>
      </c>
      <c r="CH87">
        <v>25475143</v>
      </c>
      <c r="CI87">
        <v>50610850</v>
      </c>
      <c r="CJ87">
        <v>40640568</v>
      </c>
      <c r="CK87">
        <v>75610188</v>
      </c>
      <c r="CL87">
        <v>61032465</v>
      </c>
      <c r="CM87">
        <v>13401465</v>
      </c>
      <c r="CN87">
        <v>15274157</v>
      </c>
      <c r="CO87">
        <v>11477304</v>
      </c>
      <c r="CP87" t="s">
        <v>59</v>
      </c>
      <c r="CQ87" t="s">
        <v>59</v>
      </c>
      <c r="CR87" t="s">
        <v>59</v>
      </c>
      <c r="CS87" t="s">
        <v>59</v>
      </c>
      <c r="CT87" t="s">
        <v>59</v>
      </c>
      <c r="CU87" t="s">
        <v>59</v>
      </c>
      <c r="CV87" t="s">
        <v>59</v>
      </c>
      <c r="CW87" t="s">
        <v>59</v>
      </c>
      <c r="CX87" t="s">
        <v>59</v>
      </c>
      <c r="CY87" t="s">
        <v>59</v>
      </c>
      <c r="CZ87" t="s">
        <v>59</v>
      </c>
      <c r="DA87" t="s">
        <v>59</v>
      </c>
      <c r="DB87" t="s">
        <v>59</v>
      </c>
      <c r="DC87" t="s">
        <v>59</v>
      </c>
      <c r="DD87" t="s">
        <v>59</v>
      </c>
      <c r="DE87" t="s">
        <v>59</v>
      </c>
      <c r="DF87" t="s">
        <v>59</v>
      </c>
      <c r="DG87" t="s">
        <v>59</v>
      </c>
      <c r="DH87">
        <v>32773217</v>
      </c>
      <c r="DI87">
        <v>25475143</v>
      </c>
      <c r="DJ87">
        <v>50610850</v>
      </c>
      <c r="DK87">
        <v>40640568</v>
      </c>
      <c r="DL87">
        <v>75610188</v>
      </c>
      <c r="DM87">
        <v>61032465</v>
      </c>
      <c r="DN87">
        <v>13401465</v>
      </c>
      <c r="DO87">
        <v>15274157</v>
      </c>
      <c r="DP87">
        <v>11477304</v>
      </c>
      <c r="DQ87">
        <f t="shared" si="3"/>
        <v>0</v>
      </c>
    </row>
    <row r="88" spans="2:121" x14ac:dyDescent="0.25">
      <c r="B88" t="s">
        <v>15</v>
      </c>
      <c r="C88">
        <v>959808767</v>
      </c>
      <c r="D88">
        <v>902116574</v>
      </c>
      <c r="E88">
        <v>791294598</v>
      </c>
      <c r="F88">
        <v>467647159</v>
      </c>
      <c r="G88">
        <v>666433807</v>
      </c>
      <c r="H88">
        <v>620221063</v>
      </c>
      <c r="I88">
        <v>398817808</v>
      </c>
      <c r="J88">
        <v>361422279</v>
      </c>
      <c r="K88">
        <v>558328687</v>
      </c>
      <c r="L88">
        <v>12079868</v>
      </c>
      <c r="M88">
        <v>19407502</v>
      </c>
      <c r="N88">
        <v>16088325</v>
      </c>
      <c r="O88">
        <v>15046879</v>
      </c>
      <c r="P88">
        <v>4943224</v>
      </c>
      <c r="Q88">
        <v>4273606</v>
      </c>
      <c r="R88">
        <v>3242314</v>
      </c>
      <c r="S88">
        <v>3149580</v>
      </c>
      <c r="T88">
        <v>4320082</v>
      </c>
      <c r="U88">
        <v>12500125</v>
      </c>
      <c r="V88">
        <v>19875046</v>
      </c>
      <c r="W88">
        <v>16498299</v>
      </c>
      <c r="X88">
        <v>15369066</v>
      </c>
      <c r="Y88">
        <v>5137671</v>
      </c>
      <c r="Z88">
        <v>4513734</v>
      </c>
      <c r="AA88">
        <v>3585124</v>
      </c>
      <c r="AB88">
        <v>3447178</v>
      </c>
      <c r="AC88">
        <v>4586843</v>
      </c>
      <c r="AD88">
        <v>420257</v>
      </c>
      <c r="AE88">
        <v>467544</v>
      </c>
      <c r="AF88">
        <v>409974</v>
      </c>
      <c r="AG88">
        <v>322187</v>
      </c>
      <c r="AH88">
        <v>194447</v>
      </c>
      <c r="AI88">
        <v>240128</v>
      </c>
      <c r="AJ88">
        <v>342810</v>
      </c>
      <c r="AK88">
        <v>297598</v>
      </c>
      <c r="AL88">
        <v>266761</v>
      </c>
      <c r="AM88">
        <v>13402314</v>
      </c>
      <c r="AN88">
        <v>19791241</v>
      </c>
      <c r="AO88">
        <v>16537284</v>
      </c>
      <c r="AP88">
        <v>14442374</v>
      </c>
      <c r="AQ88">
        <v>3858592</v>
      </c>
      <c r="AR88">
        <v>3549823</v>
      </c>
      <c r="AS88">
        <v>2549502</v>
      </c>
      <c r="AT88">
        <v>2397318</v>
      </c>
      <c r="AU88">
        <v>2840222</v>
      </c>
      <c r="AV88">
        <f t="shared" si="2"/>
        <v>-0.75420779159991291</v>
      </c>
      <c r="AW88">
        <v>3782310</v>
      </c>
      <c r="AX88">
        <v>3133135</v>
      </c>
      <c r="AY88">
        <v>3533823</v>
      </c>
      <c r="AZ88">
        <v>2108761</v>
      </c>
      <c r="BA88">
        <v>403506</v>
      </c>
      <c r="BB88">
        <v>420225</v>
      </c>
      <c r="BC88">
        <v>137843</v>
      </c>
      <c r="BD88">
        <v>69676</v>
      </c>
      <c r="BE88">
        <v>153297</v>
      </c>
      <c r="BF88">
        <v>13402314</v>
      </c>
      <c r="BG88">
        <v>19791241</v>
      </c>
      <c r="BH88">
        <v>16537284</v>
      </c>
      <c r="BI88">
        <v>14442374</v>
      </c>
      <c r="BJ88">
        <v>3858592</v>
      </c>
      <c r="BK88">
        <v>3549823</v>
      </c>
      <c r="BL88">
        <v>2549502</v>
      </c>
      <c r="BM88">
        <v>2397318</v>
      </c>
      <c r="BN88">
        <v>2840222</v>
      </c>
      <c r="BO88">
        <v>2459864</v>
      </c>
      <c r="BP88">
        <v>2749396</v>
      </c>
      <c r="BQ88">
        <v>3084864</v>
      </c>
      <c r="BR88">
        <v>2713266</v>
      </c>
      <c r="BS88">
        <v>1488137</v>
      </c>
      <c r="BT88">
        <v>1144008</v>
      </c>
      <c r="BU88">
        <v>830656</v>
      </c>
      <c r="BV88">
        <v>821938</v>
      </c>
      <c r="BW88">
        <v>1633158</v>
      </c>
      <c r="BX88">
        <v>285430</v>
      </c>
      <c r="BY88">
        <v>1330590</v>
      </c>
      <c r="BZ88">
        <v>1016131</v>
      </c>
      <c r="CA88">
        <v>795230</v>
      </c>
      <c r="CB88">
        <v>515903</v>
      </c>
      <c r="CC88">
        <v>509706</v>
      </c>
      <c r="CD88">
        <v>293666</v>
      </c>
      <c r="CE88">
        <v>297598</v>
      </c>
      <c r="CF88">
        <v>492482</v>
      </c>
      <c r="CG88">
        <v>2174434</v>
      </c>
      <c r="CH88">
        <v>1418806</v>
      </c>
      <c r="CI88">
        <v>2068733</v>
      </c>
      <c r="CJ88">
        <v>1918035</v>
      </c>
      <c r="CK88">
        <v>972235</v>
      </c>
      <c r="CL88">
        <v>634301</v>
      </c>
      <c r="CM88">
        <v>536990</v>
      </c>
      <c r="CN88">
        <v>524340</v>
      </c>
      <c r="CO88">
        <v>1140676</v>
      </c>
      <c r="CP88" t="s">
        <v>59</v>
      </c>
      <c r="CQ88" t="s">
        <v>59</v>
      </c>
      <c r="CR88" t="s">
        <v>59</v>
      </c>
      <c r="CS88" t="s">
        <v>59</v>
      </c>
      <c r="CT88" t="s">
        <v>59</v>
      </c>
      <c r="CU88" t="s">
        <v>59</v>
      </c>
      <c r="CV88" t="s">
        <v>59</v>
      </c>
      <c r="CW88" t="s">
        <v>59</v>
      </c>
      <c r="CX88" t="s">
        <v>59</v>
      </c>
      <c r="CY88" t="s">
        <v>59</v>
      </c>
      <c r="CZ88" t="s">
        <v>59</v>
      </c>
      <c r="DA88" t="s">
        <v>59</v>
      </c>
      <c r="DB88" t="s">
        <v>59</v>
      </c>
      <c r="DC88" t="s">
        <v>59</v>
      </c>
      <c r="DD88" t="s">
        <v>59</v>
      </c>
      <c r="DE88" t="s">
        <v>59</v>
      </c>
      <c r="DF88" t="s">
        <v>59</v>
      </c>
      <c r="DG88" t="s">
        <v>59</v>
      </c>
      <c r="DH88">
        <v>2174434</v>
      </c>
      <c r="DI88">
        <v>1418806</v>
      </c>
      <c r="DJ88">
        <v>2068733</v>
      </c>
      <c r="DK88">
        <v>1918035</v>
      </c>
      <c r="DL88">
        <v>972235</v>
      </c>
      <c r="DM88">
        <v>634301</v>
      </c>
      <c r="DN88">
        <v>536990</v>
      </c>
      <c r="DO88">
        <v>524340</v>
      </c>
      <c r="DP88">
        <v>1140676</v>
      </c>
      <c r="DQ88">
        <f t="shared" si="3"/>
        <v>0</v>
      </c>
    </row>
    <row r="89" spans="2:121" x14ac:dyDescent="0.25">
      <c r="B89" t="s">
        <v>150</v>
      </c>
      <c r="C89">
        <v>213674153</v>
      </c>
      <c r="D89">
        <v>232090708</v>
      </c>
      <c r="E89">
        <v>241701193</v>
      </c>
      <c r="F89">
        <v>214643571</v>
      </c>
      <c r="G89">
        <v>205245495</v>
      </c>
      <c r="H89">
        <v>209731465</v>
      </c>
      <c r="I89">
        <v>248672483</v>
      </c>
      <c r="J89">
        <v>270036058</v>
      </c>
      <c r="K89">
        <v>267262602</v>
      </c>
      <c r="L89">
        <v>27040784</v>
      </c>
      <c r="M89">
        <v>37885937</v>
      </c>
      <c r="N89">
        <v>84273289</v>
      </c>
      <c r="O89">
        <v>27242244</v>
      </c>
      <c r="P89">
        <v>20509598</v>
      </c>
      <c r="Q89">
        <v>32593601</v>
      </c>
      <c r="R89">
        <v>28250171</v>
      </c>
      <c r="S89">
        <v>49198581</v>
      </c>
      <c r="T89">
        <v>36526697</v>
      </c>
      <c r="U89">
        <v>55063887</v>
      </c>
      <c r="V89">
        <v>66406677</v>
      </c>
      <c r="W89">
        <v>110400132</v>
      </c>
      <c r="X89">
        <v>47567868</v>
      </c>
      <c r="Y89">
        <v>42273784</v>
      </c>
      <c r="Z89">
        <v>55580260</v>
      </c>
      <c r="AA89">
        <v>52034946</v>
      </c>
      <c r="AB89">
        <v>79425043</v>
      </c>
      <c r="AC89">
        <v>60399387</v>
      </c>
      <c r="AD89">
        <v>28023103</v>
      </c>
      <c r="AE89">
        <v>28520740</v>
      </c>
      <c r="AF89">
        <v>26126843</v>
      </c>
      <c r="AG89">
        <v>20325624</v>
      </c>
      <c r="AH89">
        <v>21764186</v>
      </c>
      <c r="AI89">
        <v>22986659</v>
      </c>
      <c r="AJ89">
        <v>23784775</v>
      </c>
      <c r="AK89">
        <v>30226462</v>
      </c>
      <c r="AL89">
        <v>23872690</v>
      </c>
      <c r="AM89">
        <v>18960368</v>
      </c>
      <c r="AN89">
        <v>21342446</v>
      </c>
      <c r="AO89">
        <v>29673387</v>
      </c>
      <c r="AP89">
        <v>23742557</v>
      </c>
      <c r="AQ89">
        <v>19398905</v>
      </c>
      <c r="AR89">
        <v>19120237</v>
      </c>
      <c r="AS89">
        <v>19471133</v>
      </c>
      <c r="AT89">
        <v>19370387</v>
      </c>
      <c r="AU89">
        <v>14367558</v>
      </c>
      <c r="AV89">
        <f t="shared" si="2"/>
        <v>-0.19468501223351806</v>
      </c>
      <c r="AW89">
        <v>-401393</v>
      </c>
      <c r="AX89">
        <v>7625818</v>
      </c>
      <c r="AY89">
        <v>-29680191</v>
      </c>
      <c r="AZ89">
        <v>8929908</v>
      </c>
      <c r="BA89">
        <v>7376890</v>
      </c>
      <c r="BB89">
        <v>9244062</v>
      </c>
      <c r="BC89">
        <v>10485376</v>
      </c>
      <c r="BD89">
        <v>9953097</v>
      </c>
      <c r="BE89">
        <v>9041817</v>
      </c>
      <c r="BF89">
        <v>18960368</v>
      </c>
      <c r="BG89">
        <v>21342446</v>
      </c>
      <c r="BH89">
        <v>29673387</v>
      </c>
      <c r="BI89">
        <v>23742557</v>
      </c>
      <c r="BJ89">
        <v>19398905</v>
      </c>
      <c r="BK89">
        <v>19120237</v>
      </c>
      <c r="BL89">
        <v>19471133</v>
      </c>
      <c r="BM89">
        <v>19370387</v>
      </c>
      <c r="BN89">
        <v>14367558</v>
      </c>
      <c r="BO89">
        <v>7679022</v>
      </c>
      <c r="BP89">
        <v>24169309</v>
      </c>
      <c r="BQ89">
        <v>24919711</v>
      </c>
      <c r="BR89">
        <v>12429594</v>
      </c>
      <c r="BS89">
        <v>8487583</v>
      </c>
      <c r="BT89">
        <v>22717426</v>
      </c>
      <c r="BU89">
        <v>19264413</v>
      </c>
      <c r="BV89">
        <v>39781292</v>
      </c>
      <c r="BW89">
        <v>31200957</v>
      </c>
      <c r="BX89">
        <v>7496570</v>
      </c>
      <c r="BY89">
        <v>14193987</v>
      </c>
      <c r="BZ89">
        <v>9529126</v>
      </c>
      <c r="CA89">
        <v>9782571</v>
      </c>
      <c r="CB89">
        <v>5479269</v>
      </c>
      <c r="CC89">
        <v>9500419</v>
      </c>
      <c r="CD89">
        <v>8814885</v>
      </c>
      <c r="CE89">
        <v>10421928</v>
      </c>
      <c r="CF89">
        <v>428686</v>
      </c>
      <c r="CG89">
        <v>182452</v>
      </c>
      <c r="CH89">
        <v>9975322</v>
      </c>
      <c r="CI89">
        <v>15390586</v>
      </c>
      <c r="CJ89">
        <v>2647024</v>
      </c>
      <c r="CK89">
        <v>3008314</v>
      </c>
      <c r="CL89">
        <v>13217007</v>
      </c>
      <c r="CM89">
        <v>10449528</v>
      </c>
      <c r="CN89">
        <v>29359363</v>
      </c>
      <c r="CO89">
        <v>30772270</v>
      </c>
      <c r="CP89" t="s">
        <v>59</v>
      </c>
      <c r="CQ89" t="s">
        <v>59</v>
      </c>
      <c r="CR89" t="s">
        <v>59</v>
      </c>
      <c r="CS89" t="s">
        <v>59</v>
      </c>
      <c r="CT89" t="s">
        <v>59</v>
      </c>
      <c r="CU89" t="s">
        <v>59</v>
      </c>
      <c r="CV89" t="s">
        <v>59</v>
      </c>
      <c r="CW89" t="s">
        <v>59</v>
      </c>
      <c r="CX89" t="s">
        <v>59</v>
      </c>
      <c r="CY89" t="s">
        <v>59</v>
      </c>
      <c r="CZ89" t="s">
        <v>59</v>
      </c>
      <c r="DA89" t="s">
        <v>59</v>
      </c>
      <c r="DB89" t="s">
        <v>59</v>
      </c>
      <c r="DC89" t="s">
        <v>59</v>
      </c>
      <c r="DD89" t="s">
        <v>59</v>
      </c>
      <c r="DE89" t="s">
        <v>59</v>
      </c>
      <c r="DF89" t="s">
        <v>59</v>
      </c>
      <c r="DG89" t="s">
        <v>59</v>
      </c>
      <c r="DH89">
        <v>182452</v>
      </c>
      <c r="DI89">
        <v>9975322</v>
      </c>
      <c r="DJ89">
        <v>15390586</v>
      </c>
      <c r="DK89">
        <v>2647024</v>
      </c>
      <c r="DL89">
        <v>3008314</v>
      </c>
      <c r="DM89">
        <v>13217007</v>
      </c>
      <c r="DN89">
        <v>10449528</v>
      </c>
      <c r="DO89">
        <v>29359363</v>
      </c>
      <c r="DP89">
        <v>30772270</v>
      </c>
      <c r="DQ89">
        <f t="shared" si="3"/>
        <v>0</v>
      </c>
    </row>
    <row r="90" spans="2:121" x14ac:dyDescent="0.25">
      <c r="B90" t="s">
        <v>151</v>
      </c>
      <c r="C90">
        <v>32578554</v>
      </c>
      <c r="D90">
        <v>41188668</v>
      </c>
      <c r="E90">
        <v>34972789</v>
      </c>
      <c r="F90">
        <v>25359892</v>
      </c>
      <c r="G90">
        <v>24237389</v>
      </c>
      <c r="H90">
        <v>15377896</v>
      </c>
      <c r="I90">
        <v>16068017</v>
      </c>
      <c r="J90">
        <v>21665507</v>
      </c>
      <c r="K90">
        <v>20416930</v>
      </c>
      <c r="L90">
        <v>2762274</v>
      </c>
      <c r="M90">
        <v>5338968</v>
      </c>
      <c r="N90">
        <v>2666032</v>
      </c>
      <c r="O90">
        <v>1052734</v>
      </c>
      <c r="P90">
        <v>1215242</v>
      </c>
      <c r="Q90">
        <v>1335631</v>
      </c>
      <c r="R90">
        <v>851974</v>
      </c>
      <c r="S90">
        <v>870687</v>
      </c>
      <c r="T90">
        <v>363010</v>
      </c>
      <c r="U90">
        <v>3289795</v>
      </c>
      <c r="V90">
        <v>5837212</v>
      </c>
      <c r="W90">
        <v>3145074</v>
      </c>
      <c r="X90">
        <v>1373268</v>
      </c>
      <c r="Y90">
        <v>1553621</v>
      </c>
      <c r="Z90">
        <v>1614229</v>
      </c>
      <c r="AA90">
        <v>1083787</v>
      </c>
      <c r="AB90">
        <v>1069223</v>
      </c>
      <c r="AC90">
        <v>628103</v>
      </c>
      <c r="AD90">
        <v>527521</v>
      </c>
      <c r="AE90">
        <v>498244</v>
      </c>
      <c r="AF90">
        <v>479042</v>
      </c>
      <c r="AG90">
        <v>320534</v>
      </c>
      <c r="AH90">
        <v>338379</v>
      </c>
      <c r="AI90">
        <v>278598</v>
      </c>
      <c r="AJ90">
        <v>231813</v>
      </c>
      <c r="AK90">
        <v>198536</v>
      </c>
      <c r="AL90">
        <v>265093</v>
      </c>
      <c r="AM90">
        <v>0</v>
      </c>
      <c r="AN90">
        <v>0</v>
      </c>
      <c r="AO90">
        <v>0</v>
      </c>
      <c r="AP90">
        <v>1130249</v>
      </c>
      <c r="AQ90">
        <v>140523</v>
      </c>
      <c r="AR90">
        <v>156858</v>
      </c>
      <c r="AS90">
        <v>155339</v>
      </c>
      <c r="AT90">
        <v>404247</v>
      </c>
      <c r="AU90">
        <v>314051</v>
      </c>
      <c r="AV90">
        <f t="shared" si="2"/>
        <v>-0.86121819174358927</v>
      </c>
      <c r="AW90">
        <v>189578</v>
      </c>
      <c r="AX90">
        <v>235696</v>
      </c>
      <c r="AY90">
        <v>-11931140</v>
      </c>
      <c r="AZ90">
        <v>95322</v>
      </c>
      <c r="BA90">
        <v>2248</v>
      </c>
      <c r="BB90">
        <v>1171</v>
      </c>
      <c r="BC90">
        <v>1195</v>
      </c>
      <c r="BD90">
        <v>1196</v>
      </c>
      <c r="BE90">
        <v>1194</v>
      </c>
      <c r="BF90">
        <v>0</v>
      </c>
      <c r="BG90">
        <v>0</v>
      </c>
      <c r="BH90">
        <v>0</v>
      </c>
      <c r="BI90">
        <v>1130249</v>
      </c>
      <c r="BJ90">
        <v>140523</v>
      </c>
      <c r="BK90">
        <v>156858</v>
      </c>
      <c r="BL90">
        <v>155339</v>
      </c>
      <c r="BM90">
        <v>404247</v>
      </c>
      <c r="BN90">
        <v>314051</v>
      </c>
      <c r="BO90">
        <v>2951852</v>
      </c>
      <c r="BP90">
        <v>5574664</v>
      </c>
      <c r="BQ90">
        <v>-9263747</v>
      </c>
      <c r="BR90">
        <v>17807</v>
      </c>
      <c r="BS90">
        <v>1076967</v>
      </c>
      <c r="BT90">
        <v>1179944</v>
      </c>
      <c r="BU90">
        <v>699025</v>
      </c>
      <c r="BV90">
        <v>467635</v>
      </c>
      <c r="BW90">
        <v>48959</v>
      </c>
      <c r="BX90">
        <v>904616</v>
      </c>
      <c r="BY90">
        <v>1646890</v>
      </c>
      <c r="BZ90">
        <v>530757</v>
      </c>
      <c r="CA90">
        <v>-36662</v>
      </c>
      <c r="CB90">
        <v>272052</v>
      </c>
      <c r="CC90">
        <v>347662</v>
      </c>
      <c r="CD90">
        <v>217474</v>
      </c>
      <c r="CE90">
        <v>133952</v>
      </c>
      <c r="CF90">
        <v>27465</v>
      </c>
      <c r="CG90">
        <v>2047236</v>
      </c>
      <c r="CH90">
        <v>3927774</v>
      </c>
      <c r="CI90">
        <v>-9794504</v>
      </c>
      <c r="CJ90">
        <v>54470</v>
      </c>
      <c r="CK90">
        <v>804915</v>
      </c>
      <c r="CL90">
        <v>832282</v>
      </c>
      <c r="CM90">
        <v>481551</v>
      </c>
      <c r="CN90">
        <v>333683</v>
      </c>
      <c r="CO90">
        <v>21494</v>
      </c>
      <c r="CP90" t="s">
        <v>59</v>
      </c>
      <c r="CQ90" t="s">
        <v>59</v>
      </c>
      <c r="CR90" t="s">
        <v>59</v>
      </c>
      <c r="CS90" t="s">
        <v>59</v>
      </c>
      <c r="CT90" t="s">
        <v>59</v>
      </c>
      <c r="CU90" t="s">
        <v>59</v>
      </c>
      <c r="CV90" t="s">
        <v>59</v>
      </c>
      <c r="CW90" t="s">
        <v>59</v>
      </c>
      <c r="CX90" t="s">
        <v>59</v>
      </c>
      <c r="CY90" t="s">
        <v>59</v>
      </c>
      <c r="CZ90" t="s">
        <v>59</v>
      </c>
      <c r="DA90" t="s">
        <v>59</v>
      </c>
      <c r="DB90" t="s">
        <v>59</v>
      </c>
      <c r="DC90" t="s">
        <v>59</v>
      </c>
      <c r="DD90" t="s">
        <v>59</v>
      </c>
      <c r="DE90" t="s">
        <v>59</v>
      </c>
      <c r="DF90" t="s">
        <v>59</v>
      </c>
      <c r="DG90" t="s">
        <v>59</v>
      </c>
      <c r="DH90">
        <v>2047236</v>
      </c>
      <c r="DI90">
        <v>3927774</v>
      </c>
      <c r="DJ90">
        <v>-9794504</v>
      </c>
      <c r="DK90">
        <v>54470</v>
      </c>
      <c r="DL90">
        <v>804915</v>
      </c>
      <c r="DM90">
        <v>832282</v>
      </c>
      <c r="DN90">
        <v>481551</v>
      </c>
      <c r="DO90">
        <v>333683</v>
      </c>
      <c r="DP90">
        <v>21494</v>
      </c>
      <c r="DQ90">
        <f t="shared" si="3"/>
        <v>0</v>
      </c>
    </row>
    <row r="91" spans="2:121" x14ac:dyDescent="0.25">
      <c r="B91" t="s">
        <v>152</v>
      </c>
      <c r="C91">
        <v>25768173</v>
      </c>
      <c r="D91">
        <v>31739933</v>
      </c>
      <c r="E91">
        <v>29790425</v>
      </c>
      <c r="F91">
        <v>21697844</v>
      </c>
      <c r="G91">
        <v>26432919</v>
      </c>
      <c r="H91">
        <v>28249583</v>
      </c>
      <c r="I91">
        <v>35147218</v>
      </c>
      <c r="J91">
        <v>29233784</v>
      </c>
      <c r="K91">
        <v>33765910</v>
      </c>
      <c r="L91">
        <v>258609</v>
      </c>
      <c r="M91">
        <v>222271</v>
      </c>
      <c r="N91">
        <v>626021</v>
      </c>
      <c r="O91">
        <v>85895</v>
      </c>
      <c r="P91">
        <v>180993</v>
      </c>
      <c r="Q91">
        <v>659036</v>
      </c>
      <c r="R91">
        <v>1073033</v>
      </c>
      <c r="S91">
        <v>442519</v>
      </c>
      <c r="T91">
        <v>846626</v>
      </c>
      <c r="U91">
        <v>329701</v>
      </c>
      <c r="V91">
        <v>356528</v>
      </c>
      <c r="W91">
        <v>758030</v>
      </c>
      <c r="X91">
        <v>193787</v>
      </c>
      <c r="Y91">
        <v>291163</v>
      </c>
      <c r="Z91">
        <v>766729</v>
      </c>
      <c r="AA91">
        <v>1222397</v>
      </c>
      <c r="AB91">
        <v>644643</v>
      </c>
      <c r="AC91">
        <v>1014996</v>
      </c>
      <c r="AD91">
        <v>71092</v>
      </c>
      <c r="AE91">
        <v>134257</v>
      </c>
      <c r="AF91">
        <v>132009</v>
      </c>
      <c r="AG91">
        <v>107892</v>
      </c>
      <c r="AH91">
        <v>110170</v>
      </c>
      <c r="AI91">
        <v>107693</v>
      </c>
      <c r="AJ91">
        <v>149364</v>
      </c>
      <c r="AK91">
        <v>202124</v>
      </c>
      <c r="AL91">
        <v>168370</v>
      </c>
      <c r="AM91">
        <v>92728</v>
      </c>
      <c r="AN91">
        <v>90997</v>
      </c>
      <c r="AO91">
        <v>140174</v>
      </c>
      <c r="AP91">
        <v>162362</v>
      </c>
      <c r="AQ91">
        <v>49464</v>
      </c>
      <c r="AR91">
        <v>49164</v>
      </c>
      <c r="AS91">
        <v>71695</v>
      </c>
      <c r="AT91">
        <v>81328</v>
      </c>
      <c r="AU91">
        <v>47764</v>
      </c>
      <c r="AV91">
        <f t="shared" si="2"/>
        <v>-0.69719515650213715</v>
      </c>
      <c r="AW91">
        <v>34000</v>
      </c>
      <c r="AX91">
        <v>22376</v>
      </c>
      <c r="AY91">
        <v>24496</v>
      </c>
      <c r="AZ91">
        <v>7332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92728</v>
      </c>
      <c r="BG91">
        <v>90997</v>
      </c>
      <c r="BH91">
        <v>140174</v>
      </c>
      <c r="BI91">
        <v>162362</v>
      </c>
      <c r="BJ91">
        <v>49464</v>
      </c>
      <c r="BK91">
        <v>49164</v>
      </c>
      <c r="BL91">
        <v>71695</v>
      </c>
      <c r="BM91">
        <v>81328</v>
      </c>
      <c r="BN91">
        <v>47764</v>
      </c>
      <c r="BO91">
        <v>199881</v>
      </c>
      <c r="BP91">
        <v>152158</v>
      </c>
      <c r="BQ91">
        <v>510343</v>
      </c>
      <c r="BR91">
        <v>-69135</v>
      </c>
      <c r="BS91">
        <v>131529</v>
      </c>
      <c r="BT91">
        <v>609872</v>
      </c>
      <c r="BU91">
        <v>1000144</v>
      </c>
      <c r="BV91">
        <v>361191</v>
      </c>
      <c r="BW91">
        <v>798861</v>
      </c>
      <c r="BX91">
        <v>56667</v>
      </c>
      <c r="BY91">
        <v>50719</v>
      </c>
      <c r="BZ91">
        <v>140174</v>
      </c>
      <c r="CA91">
        <v>-16760</v>
      </c>
      <c r="CB91">
        <v>38222</v>
      </c>
      <c r="CC91">
        <v>176757</v>
      </c>
      <c r="CD91">
        <v>274830</v>
      </c>
      <c r="CE91">
        <v>100464</v>
      </c>
      <c r="CF91">
        <v>207776</v>
      </c>
      <c r="CG91">
        <v>143214</v>
      </c>
      <c r="CH91">
        <v>101439</v>
      </c>
      <c r="CI91">
        <v>370169</v>
      </c>
      <c r="CJ91">
        <v>-52375</v>
      </c>
      <c r="CK91">
        <v>93307</v>
      </c>
      <c r="CL91">
        <v>433114</v>
      </c>
      <c r="CM91">
        <v>725313</v>
      </c>
      <c r="CN91">
        <v>260728</v>
      </c>
      <c r="CO91">
        <v>591086</v>
      </c>
      <c r="CP91" t="s">
        <v>59</v>
      </c>
      <c r="CQ91" t="s">
        <v>59</v>
      </c>
      <c r="CR91" t="s">
        <v>59</v>
      </c>
      <c r="CS91" t="s">
        <v>59</v>
      </c>
      <c r="CT91" t="s">
        <v>59</v>
      </c>
      <c r="CU91" t="s">
        <v>59</v>
      </c>
      <c r="CV91" t="s">
        <v>59</v>
      </c>
      <c r="CW91" t="s">
        <v>59</v>
      </c>
      <c r="CX91" t="s">
        <v>59</v>
      </c>
      <c r="CY91" t="s">
        <v>59</v>
      </c>
      <c r="CZ91" t="s">
        <v>59</v>
      </c>
      <c r="DA91" t="s">
        <v>59</v>
      </c>
      <c r="DB91" t="s">
        <v>59</v>
      </c>
      <c r="DC91" t="s">
        <v>59</v>
      </c>
      <c r="DD91" t="s">
        <v>59</v>
      </c>
      <c r="DE91" t="s">
        <v>59</v>
      </c>
      <c r="DF91" t="s">
        <v>59</v>
      </c>
      <c r="DG91" t="s">
        <v>59</v>
      </c>
      <c r="DH91">
        <v>143214</v>
      </c>
      <c r="DI91">
        <v>101439</v>
      </c>
      <c r="DJ91">
        <v>370169</v>
      </c>
      <c r="DK91">
        <v>-52375</v>
      </c>
      <c r="DL91">
        <v>93307</v>
      </c>
      <c r="DM91">
        <v>433114</v>
      </c>
      <c r="DN91">
        <v>725313</v>
      </c>
      <c r="DO91">
        <v>260728</v>
      </c>
      <c r="DP91">
        <v>591086</v>
      </c>
      <c r="DQ91">
        <f t="shared" si="3"/>
        <v>0</v>
      </c>
    </row>
    <row r="92" spans="2:121" x14ac:dyDescent="0.25">
      <c r="B92" t="s">
        <v>35</v>
      </c>
      <c r="C92">
        <v>17772243</v>
      </c>
      <c r="D92">
        <v>22789442</v>
      </c>
      <c r="E92">
        <v>17740886</v>
      </c>
      <c r="F92">
        <v>13470806</v>
      </c>
      <c r="G92">
        <v>13682433</v>
      </c>
      <c r="H92">
        <v>17509520</v>
      </c>
      <c r="I92">
        <v>16360771</v>
      </c>
      <c r="J92">
        <v>13155980</v>
      </c>
      <c r="K92">
        <v>13251063</v>
      </c>
      <c r="L92">
        <v>1859546</v>
      </c>
      <c r="M92">
        <v>3968051</v>
      </c>
      <c r="N92">
        <v>914535</v>
      </c>
      <c r="O92">
        <v>-239877</v>
      </c>
      <c r="P92">
        <v>196732</v>
      </c>
      <c r="Q92">
        <v>1706704</v>
      </c>
      <c r="R92">
        <v>1231957</v>
      </c>
      <c r="S92">
        <v>845571</v>
      </c>
      <c r="T92">
        <v>266287</v>
      </c>
      <c r="U92">
        <v>2211313</v>
      </c>
      <c r="V92">
        <v>4333529</v>
      </c>
      <c r="W92">
        <v>1318727</v>
      </c>
      <c r="X92">
        <v>72277</v>
      </c>
      <c r="Y92">
        <v>530614</v>
      </c>
      <c r="Z92">
        <v>2076607</v>
      </c>
      <c r="AA92">
        <v>1626279</v>
      </c>
      <c r="AB92">
        <v>1262974</v>
      </c>
      <c r="AC92">
        <v>683032</v>
      </c>
      <c r="AD92">
        <v>351767</v>
      </c>
      <c r="AE92">
        <v>365478</v>
      </c>
      <c r="AF92">
        <v>404192</v>
      </c>
      <c r="AG92">
        <v>312154</v>
      </c>
      <c r="AH92">
        <v>333882</v>
      </c>
      <c r="AI92">
        <v>369903</v>
      </c>
      <c r="AJ92">
        <v>394322</v>
      </c>
      <c r="AK92">
        <v>417403</v>
      </c>
      <c r="AL92">
        <v>416745</v>
      </c>
      <c r="AM92">
        <v>608658</v>
      </c>
      <c r="AN92">
        <v>2046679</v>
      </c>
      <c r="AO92">
        <v>865542</v>
      </c>
      <c r="AP92">
        <v>2069853</v>
      </c>
      <c r="AQ92">
        <v>1491791</v>
      </c>
      <c r="AR92">
        <v>42141</v>
      </c>
      <c r="AS92">
        <v>1468550</v>
      </c>
      <c r="AT92">
        <v>1505762</v>
      </c>
      <c r="AU92">
        <v>1472340</v>
      </c>
      <c r="AV92">
        <f t="shared" si="2"/>
        <v>-0.97964058317184843</v>
      </c>
      <c r="AW92">
        <v>763377</v>
      </c>
      <c r="AX92">
        <v>2398732</v>
      </c>
      <c r="AY92">
        <v>1281982</v>
      </c>
      <c r="AZ92">
        <v>1957771</v>
      </c>
      <c r="BA92">
        <v>1184889</v>
      </c>
      <c r="BB92">
        <v>-91305</v>
      </c>
      <c r="BC92">
        <v>1609550</v>
      </c>
      <c r="BD92">
        <v>1297658</v>
      </c>
      <c r="BE92">
        <v>1335017</v>
      </c>
      <c r="BF92">
        <v>608658</v>
      </c>
      <c r="BG92">
        <v>2046679</v>
      </c>
      <c r="BH92">
        <v>865542</v>
      </c>
      <c r="BI92">
        <v>2069853</v>
      </c>
      <c r="BJ92">
        <v>1491791</v>
      </c>
      <c r="BK92">
        <v>42141</v>
      </c>
      <c r="BL92">
        <v>1468550</v>
      </c>
      <c r="BM92">
        <v>1505762</v>
      </c>
      <c r="BN92">
        <v>1472340</v>
      </c>
      <c r="BO92">
        <v>2014265</v>
      </c>
      <c r="BP92">
        <v>4320104</v>
      </c>
      <c r="BQ92">
        <v>1329614</v>
      </c>
      <c r="BR92">
        <v>-351959</v>
      </c>
      <c r="BS92">
        <v>-110170</v>
      </c>
      <c r="BT92">
        <v>1573258</v>
      </c>
      <c r="BU92">
        <v>1374152</v>
      </c>
      <c r="BV92">
        <v>637467</v>
      </c>
      <c r="BW92">
        <v>128964</v>
      </c>
      <c r="BX92">
        <v>372201</v>
      </c>
      <c r="BY92">
        <v>1539484</v>
      </c>
      <c r="BZ92">
        <v>410996</v>
      </c>
      <c r="CA92">
        <v>276539</v>
      </c>
      <c r="CB92">
        <v>-62954</v>
      </c>
      <c r="CC92">
        <v>303180</v>
      </c>
      <c r="CD92">
        <v>309483</v>
      </c>
      <c r="CE92">
        <v>-29900</v>
      </c>
      <c r="CF92">
        <v>-84782</v>
      </c>
      <c r="CG92">
        <v>1642064</v>
      </c>
      <c r="CH92">
        <v>2780619</v>
      </c>
      <c r="CI92">
        <v>918618</v>
      </c>
      <c r="CJ92">
        <v>-628498</v>
      </c>
      <c r="CK92">
        <v>-47216</v>
      </c>
      <c r="CL92">
        <v>1270078</v>
      </c>
      <c r="CM92">
        <v>1064669</v>
      </c>
      <c r="CN92">
        <v>667367</v>
      </c>
      <c r="CO92">
        <v>213746</v>
      </c>
      <c r="CP92" t="s">
        <v>59</v>
      </c>
      <c r="CQ92" t="s">
        <v>59</v>
      </c>
      <c r="CR92" t="s">
        <v>59</v>
      </c>
      <c r="CS92" t="s">
        <v>59</v>
      </c>
      <c r="CT92" t="s">
        <v>59</v>
      </c>
      <c r="CU92" t="s">
        <v>59</v>
      </c>
      <c r="CV92" t="s">
        <v>59</v>
      </c>
      <c r="CW92" t="s">
        <v>59</v>
      </c>
      <c r="CX92" t="s">
        <v>59</v>
      </c>
      <c r="CY92" t="s">
        <v>59</v>
      </c>
      <c r="CZ92" t="s">
        <v>59</v>
      </c>
      <c r="DA92" t="s">
        <v>59</v>
      </c>
      <c r="DB92" t="s">
        <v>59</v>
      </c>
      <c r="DC92" t="s">
        <v>59</v>
      </c>
      <c r="DD92" t="s">
        <v>59</v>
      </c>
      <c r="DE92" t="s">
        <v>59</v>
      </c>
      <c r="DF92" t="s">
        <v>59</v>
      </c>
      <c r="DG92" t="s">
        <v>59</v>
      </c>
      <c r="DH92">
        <v>1642064</v>
      </c>
      <c r="DI92">
        <v>2780619</v>
      </c>
      <c r="DJ92">
        <v>918618</v>
      </c>
      <c r="DK92">
        <v>-628498</v>
      </c>
      <c r="DL92">
        <v>-47216</v>
      </c>
      <c r="DM92">
        <v>1270078</v>
      </c>
      <c r="DN92">
        <v>1064669</v>
      </c>
      <c r="DO92">
        <v>667367</v>
      </c>
      <c r="DP92">
        <v>213746</v>
      </c>
      <c r="DQ92">
        <f t="shared" si="3"/>
        <v>0</v>
      </c>
    </row>
    <row r="93" spans="2:121" x14ac:dyDescent="0.25">
      <c r="B93" t="s">
        <v>7</v>
      </c>
      <c r="C93">
        <v>303043315</v>
      </c>
      <c r="D93">
        <v>315864320</v>
      </c>
      <c r="E93">
        <v>321569201</v>
      </c>
      <c r="F93">
        <v>287399541</v>
      </c>
      <c r="G93">
        <v>331455292</v>
      </c>
      <c r="H93">
        <v>403534863</v>
      </c>
      <c r="I93">
        <v>402744772</v>
      </c>
      <c r="J93">
        <v>492104217</v>
      </c>
      <c r="K93">
        <v>531266472</v>
      </c>
      <c r="L93">
        <v>17778082</v>
      </c>
      <c r="M93">
        <v>-6760604</v>
      </c>
      <c r="N93">
        <v>11944749</v>
      </c>
      <c r="O93">
        <v>-5241673</v>
      </c>
      <c r="P93">
        <v>-1897621</v>
      </c>
      <c r="Q93">
        <v>27285025</v>
      </c>
      <c r="R93">
        <v>10392172</v>
      </c>
      <c r="S93">
        <v>16586103</v>
      </c>
      <c r="T93">
        <v>16802352</v>
      </c>
      <c r="U93">
        <v>35027784</v>
      </c>
      <c r="V93">
        <v>11268668</v>
      </c>
      <c r="W93">
        <v>27838873</v>
      </c>
      <c r="X93">
        <v>6603418</v>
      </c>
      <c r="Y93">
        <v>11709492</v>
      </c>
      <c r="Z93">
        <v>41118927</v>
      </c>
      <c r="AA93">
        <v>24867368</v>
      </c>
      <c r="AB93">
        <v>31207181</v>
      </c>
      <c r="AC93">
        <v>31240362</v>
      </c>
      <c r="AD93">
        <v>17249702</v>
      </c>
      <c r="AE93">
        <v>18029272</v>
      </c>
      <c r="AF93">
        <v>15894124</v>
      </c>
      <c r="AG93">
        <v>11845091</v>
      </c>
      <c r="AH93">
        <v>13607113</v>
      </c>
      <c r="AI93">
        <v>13833902</v>
      </c>
      <c r="AJ93">
        <v>14475196</v>
      </c>
      <c r="AK93">
        <v>14621078</v>
      </c>
      <c r="AL93">
        <v>14438010</v>
      </c>
      <c r="AM93">
        <v>3888408</v>
      </c>
      <c r="AN93">
        <v>2476303</v>
      </c>
      <c r="AO93">
        <v>4241971</v>
      </c>
      <c r="AP93">
        <v>4425673</v>
      </c>
      <c r="AQ93">
        <v>5421935</v>
      </c>
      <c r="AR93">
        <v>1308707</v>
      </c>
      <c r="AS93">
        <v>10741087</v>
      </c>
      <c r="AT93">
        <v>995070</v>
      </c>
      <c r="AU93">
        <v>162399</v>
      </c>
      <c r="AV93">
        <f t="shared" si="2"/>
        <v>-0.70429197999942605</v>
      </c>
      <c r="AW93">
        <v>16056</v>
      </c>
      <c r="AX93">
        <v>16656864</v>
      </c>
      <c r="AY93">
        <v>2162494</v>
      </c>
      <c r="AZ93">
        <v>1292611</v>
      </c>
      <c r="BA93">
        <v>284418</v>
      </c>
      <c r="BB93">
        <v>-350003</v>
      </c>
      <c r="BC93">
        <v>10817562</v>
      </c>
      <c r="BD93">
        <v>0</v>
      </c>
      <c r="BE93">
        <v>913496</v>
      </c>
      <c r="BF93">
        <v>3888408</v>
      </c>
      <c r="BG93">
        <v>2476303</v>
      </c>
      <c r="BH93">
        <v>4241971</v>
      </c>
      <c r="BI93">
        <v>4425673</v>
      </c>
      <c r="BJ93">
        <v>5421935</v>
      </c>
      <c r="BK93">
        <v>1308707</v>
      </c>
      <c r="BL93">
        <v>10741087</v>
      </c>
      <c r="BM93">
        <v>995070</v>
      </c>
      <c r="BN93">
        <v>162399</v>
      </c>
      <c r="BO93">
        <v>13905730</v>
      </c>
      <c r="BP93">
        <v>7419957</v>
      </c>
      <c r="BQ93">
        <v>9865272</v>
      </c>
      <c r="BR93">
        <v>-8374735</v>
      </c>
      <c r="BS93">
        <v>-7035138</v>
      </c>
      <c r="BT93">
        <v>25626315</v>
      </c>
      <c r="BU93">
        <v>10468647</v>
      </c>
      <c r="BV93">
        <v>15591032</v>
      </c>
      <c r="BW93">
        <v>17553449</v>
      </c>
      <c r="BX93">
        <v>6343477</v>
      </c>
      <c r="BY93">
        <v>3444447</v>
      </c>
      <c r="BZ93">
        <v>3286609</v>
      </c>
      <c r="CA93">
        <v>-2294018</v>
      </c>
      <c r="CB93">
        <v>-1386118</v>
      </c>
      <c r="CC93">
        <v>8537033</v>
      </c>
      <c r="CD93">
        <v>3582354</v>
      </c>
      <c r="CE93">
        <v>4870105</v>
      </c>
      <c r="CF93">
        <v>4192528</v>
      </c>
      <c r="CG93">
        <v>7562253</v>
      </c>
      <c r="CH93">
        <v>3975510</v>
      </c>
      <c r="CI93">
        <v>6578662</v>
      </c>
      <c r="CJ93">
        <v>-6080718</v>
      </c>
      <c r="CK93">
        <v>-5649020</v>
      </c>
      <c r="CL93">
        <v>17089283</v>
      </c>
      <c r="CM93">
        <v>6886293</v>
      </c>
      <c r="CN93">
        <v>10720928</v>
      </c>
      <c r="CO93">
        <v>13360921</v>
      </c>
      <c r="CP93" t="s">
        <v>59</v>
      </c>
      <c r="CQ93" t="s">
        <v>59</v>
      </c>
      <c r="CR93" t="s">
        <v>59</v>
      </c>
      <c r="CS93" t="s">
        <v>59</v>
      </c>
      <c r="CT93" t="s">
        <v>59</v>
      </c>
      <c r="CU93" t="s">
        <v>59</v>
      </c>
      <c r="CV93" t="s">
        <v>59</v>
      </c>
      <c r="CW93" t="s">
        <v>59</v>
      </c>
      <c r="CX93" t="s">
        <v>59</v>
      </c>
      <c r="CY93" t="s">
        <v>59</v>
      </c>
      <c r="CZ93" t="s">
        <v>59</v>
      </c>
      <c r="DA93" t="s">
        <v>59</v>
      </c>
      <c r="DB93" t="s">
        <v>59</v>
      </c>
      <c r="DC93" t="s">
        <v>59</v>
      </c>
      <c r="DD93" t="s">
        <v>59</v>
      </c>
      <c r="DE93" t="s">
        <v>59</v>
      </c>
      <c r="DF93" t="s">
        <v>59</v>
      </c>
      <c r="DG93" t="s">
        <v>59</v>
      </c>
      <c r="DH93">
        <v>7562253</v>
      </c>
      <c r="DI93">
        <v>3975510</v>
      </c>
      <c r="DJ93">
        <v>6578662</v>
      </c>
      <c r="DK93">
        <v>-6080718</v>
      </c>
      <c r="DL93">
        <v>-5649020</v>
      </c>
      <c r="DM93">
        <v>17089283</v>
      </c>
      <c r="DN93">
        <v>6886293</v>
      </c>
      <c r="DO93">
        <v>10720928</v>
      </c>
      <c r="DP93">
        <v>13360921</v>
      </c>
      <c r="DQ93">
        <f t="shared" si="3"/>
        <v>0</v>
      </c>
    </row>
    <row r="94" spans="2:121" x14ac:dyDescent="0.25">
      <c r="B94" t="s">
        <v>153</v>
      </c>
      <c r="C94">
        <v>18272015</v>
      </c>
      <c r="D94">
        <v>16750844</v>
      </c>
      <c r="E94">
        <v>17046819</v>
      </c>
      <c r="F94">
        <v>14306708</v>
      </c>
      <c r="G94">
        <v>18285964</v>
      </c>
      <c r="H94">
        <v>22153207</v>
      </c>
      <c r="I94">
        <v>22446471</v>
      </c>
      <c r="J94">
        <v>26111032</v>
      </c>
      <c r="K94">
        <v>28405540</v>
      </c>
      <c r="L94">
        <v>468244</v>
      </c>
      <c r="M94">
        <v>1254560</v>
      </c>
      <c r="N94">
        <v>971693</v>
      </c>
      <c r="O94">
        <v>298537</v>
      </c>
      <c r="P94">
        <v>553098</v>
      </c>
      <c r="Q94">
        <v>1561552</v>
      </c>
      <c r="R94">
        <v>1774448</v>
      </c>
      <c r="S94">
        <v>2659900</v>
      </c>
      <c r="T94">
        <v>-315246</v>
      </c>
      <c r="U94">
        <v>887445</v>
      </c>
      <c r="V94">
        <v>1784131</v>
      </c>
      <c r="W94">
        <v>1567774</v>
      </c>
      <c r="X94">
        <v>840093</v>
      </c>
      <c r="Y94">
        <v>1226484</v>
      </c>
      <c r="Z94">
        <v>2317746</v>
      </c>
      <c r="AA94">
        <v>2539193</v>
      </c>
      <c r="AB94">
        <v>3360755</v>
      </c>
      <c r="AC94">
        <v>2693917</v>
      </c>
      <c r="AD94">
        <v>419201</v>
      </c>
      <c r="AE94">
        <v>529571</v>
      </c>
      <c r="AF94">
        <v>596081</v>
      </c>
      <c r="AG94">
        <v>541556</v>
      </c>
      <c r="AH94">
        <v>673386</v>
      </c>
      <c r="AI94">
        <v>756194</v>
      </c>
      <c r="AJ94">
        <v>764745</v>
      </c>
      <c r="AK94">
        <v>700855</v>
      </c>
      <c r="AL94">
        <v>3009163</v>
      </c>
      <c r="AM94">
        <v>270904</v>
      </c>
      <c r="AN94">
        <v>383379</v>
      </c>
      <c r="AO94">
        <v>375612</v>
      </c>
      <c r="AP94">
        <v>320534</v>
      </c>
      <c r="AQ94">
        <v>174248</v>
      </c>
      <c r="AR94">
        <v>132275</v>
      </c>
      <c r="AS94">
        <v>120686</v>
      </c>
      <c r="AT94">
        <v>94484</v>
      </c>
      <c r="AU94">
        <v>25076</v>
      </c>
      <c r="AV94">
        <f t="shared" si="2"/>
        <v>-0.58732926928188589</v>
      </c>
      <c r="AW94">
        <v>0</v>
      </c>
      <c r="AX94">
        <v>0</v>
      </c>
      <c r="AY94">
        <v>-508982</v>
      </c>
      <c r="AZ94">
        <v>0</v>
      </c>
      <c r="BA94">
        <v>46092</v>
      </c>
      <c r="BB94">
        <v>0</v>
      </c>
      <c r="BC94">
        <v>0</v>
      </c>
      <c r="BD94">
        <v>9568</v>
      </c>
      <c r="BE94">
        <v>0</v>
      </c>
      <c r="BF94">
        <v>270904</v>
      </c>
      <c r="BG94">
        <v>383379</v>
      </c>
      <c r="BH94">
        <v>375612</v>
      </c>
      <c r="BI94">
        <v>320534</v>
      </c>
      <c r="BJ94">
        <v>174248</v>
      </c>
      <c r="BK94">
        <v>132275</v>
      </c>
      <c r="BL94">
        <v>120686</v>
      </c>
      <c r="BM94">
        <v>94484</v>
      </c>
      <c r="BN94">
        <v>25076</v>
      </c>
      <c r="BO94">
        <v>197340</v>
      </c>
      <c r="BP94">
        <v>872673</v>
      </c>
      <c r="BQ94">
        <v>85738</v>
      </c>
      <c r="BR94">
        <v>-21997</v>
      </c>
      <c r="BS94">
        <v>426065</v>
      </c>
      <c r="BT94">
        <v>1429277</v>
      </c>
      <c r="BU94">
        <v>1652567</v>
      </c>
      <c r="BV94">
        <v>2573788</v>
      </c>
      <c r="BW94">
        <v>-341516</v>
      </c>
      <c r="BX94">
        <v>-39701</v>
      </c>
      <c r="BY94">
        <v>460950</v>
      </c>
      <c r="BZ94">
        <v>-221829</v>
      </c>
      <c r="CA94">
        <v>5237</v>
      </c>
      <c r="CB94">
        <v>270928</v>
      </c>
      <c r="CC94">
        <v>524419</v>
      </c>
      <c r="CD94">
        <v>505449</v>
      </c>
      <c r="CE94">
        <v>791751</v>
      </c>
      <c r="CF94">
        <v>10747</v>
      </c>
      <c r="CG94">
        <v>237041</v>
      </c>
      <c r="CH94">
        <v>411723</v>
      </c>
      <c r="CI94">
        <v>307567</v>
      </c>
      <c r="CJ94">
        <v>-27235</v>
      </c>
      <c r="CK94">
        <v>155137</v>
      </c>
      <c r="CL94">
        <v>904858</v>
      </c>
      <c r="CM94">
        <v>1147118</v>
      </c>
      <c r="CN94">
        <v>1782037</v>
      </c>
      <c r="CO94">
        <v>-352263</v>
      </c>
      <c r="CP94" t="s">
        <v>59</v>
      </c>
      <c r="CQ94" t="s">
        <v>59</v>
      </c>
      <c r="CR94" t="s">
        <v>59</v>
      </c>
      <c r="CS94" t="s">
        <v>59</v>
      </c>
      <c r="CT94" t="s">
        <v>59</v>
      </c>
      <c r="CU94" t="s">
        <v>59</v>
      </c>
      <c r="CV94" t="s">
        <v>59</v>
      </c>
      <c r="CW94" t="s">
        <v>59</v>
      </c>
      <c r="CX94" t="s">
        <v>59</v>
      </c>
      <c r="CY94" t="s">
        <v>59</v>
      </c>
      <c r="CZ94" t="s">
        <v>59</v>
      </c>
      <c r="DA94" t="s">
        <v>59</v>
      </c>
      <c r="DB94" t="s">
        <v>59</v>
      </c>
      <c r="DC94" t="s">
        <v>59</v>
      </c>
      <c r="DD94" t="s">
        <v>59</v>
      </c>
      <c r="DE94" t="s">
        <v>59</v>
      </c>
      <c r="DF94" t="s">
        <v>59</v>
      </c>
      <c r="DG94" t="s">
        <v>59</v>
      </c>
      <c r="DH94">
        <v>237041</v>
      </c>
      <c r="DI94">
        <v>411723</v>
      </c>
      <c r="DJ94">
        <v>307567</v>
      </c>
      <c r="DK94">
        <v>-27235</v>
      </c>
      <c r="DL94">
        <v>155137</v>
      </c>
      <c r="DM94">
        <v>904858</v>
      </c>
      <c r="DN94">
        <v>1147118</v>
      </c>
      <c r="DO94">
        <v>1782037</v>
      </c>
      <c r="DP94">
        <v>-352263</v>
      </c>
      <c r="DQ94">
        <f t="shared" si="3"/>
        <v>0</v>
      </c>
    </row>
    <row r="95" spans="2:121" x14ac:dyDescent="0.25">
      <c r="B95" t="s">
        <v>154</v>
      </c>
      <c r="C95">
        <v>20834511</v>
      </c>
      <c r="D95">
        <v>25892279</v>
      </c>
      <c r="E95">
        <v>27234627</v>
      </c>
      <c r="F95">
        <v>30033822</v>
      </c>
      <c r="G95">
        <v>51851825</v>
      </c>
      <c r="H95">
        <v>60803384</v>
      </c>
      <c r="I95">
        <v>62369763</v>
      </c>
      <c r="J95">
        <v>65948536</v>
      </c>
      <c r="K95">
        <v>88560134</v>
      </c>
      <c r="L95">
        <v>178073</v>
      </c>
      <c r="M95">
        <v>270006</v>
      </c>
      <c r="N95">
        <v>559336</v>
      </c>
      <c r="O95">
        <v>-160267</v>
      </c>
      <c r="P95">
        <v>999399</v>
      </c>
      <c r="Q95">
        <v>506861</v>
      </c>
      <c r="R95">
        <v>560415</v>
      </c>
      <c r="S95">
        <v>1045302</v>
      </c>
      <c r="T95">
        <v>1773257</v>
      </c>
      <c r="U95">
        <v>322575</v>
      </c>
      <c r="V95">
        <v>472884</v>
      </c>
      <c r="W95">
        <v>752586</v>
      </c>
      <c r="X95">
        <v>67040</v>
      </c>
      <c r="Y95">
        <v>1250092</v>
      </c>
      <c r="Z95">
        <v>935293</v>
      </c>
      <c r="AA95">
        <v>890211</v>
      </c>
      <c r="AB95">
        <v>1413669</v>
      </c>
      <c r="AC95">
        <v>2358372</v>
      </c>
      <c r="AD95">
        <v>144502</v>
      </c>
      <c r="AE95">
        <v>202878</v>
      </c>
      <c r="AF95">
        <v>193250</v>
      </c>
      <c r="AG95">
        <v>227307</v>
      </c>
      <c r="AH95">
        <v>250693</v>
      </c>
      <c r="AI95">
        <v>428432</v>
      </c>
      <c r="AJ95">
        <v>329796</v>
      </c>
      <c r="AK95">
        <v>368367</v>
      </c>
      <c r="AL95">
        <v>585115</v>
      </c>
      <c r="AM95">
        <v>147421</v>
      </c>
      <c r="AN95">
        <v>210337</v>
      </c>
      <c r="AO95">
        <v>240882</v>
      </c>
      <c r="AP95">
        <v>328914</v>
      </c>
      <c r="AQ95">
        <v>211346</v>
      </c>
      <c r="AR95">
        <v>294986</v>
      </c>
      <c r="AS95">
        <v>333381</v>
      </c>
      <c r="AT95">
        <v>340859</v>
      </c>
      <c r="AU95">
        <v>358234</v>
      </c>
      <c r="AV95">
        <f t="shared" si="2"/>
        <v>-0.10315158369665019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147421</v>
      </c>
      <c r="BG95">
        <v>210337</v>
      </c>
      <c r="BH95">
        <v>240882</v>
      </c>
      <c r="BI95">
        <v>328914</v>
      </c>
      <c r="BJ95">
        <v>211346</v>
      </c>
      <c r="BK95">
        <v>294986</v>
      </c>
      <c r="BL95">
        <v>333381</v>
      </c>
      <c r="BM95">
        <v>340859</v>
      </c>
      <c r="BN95">
        <v>358234</v>
      </c>
      <c r="BO95">
        <v>30652</v>
      </c>
      <c r="BP95">
        <v>61162</v>
      </c>
      <c r="BQ95">
        <v>318454</v>
      </c>
      <c r="BR95">
        <v>-489181</v>
      </c>
      <c r="BS95">
        <v>788052</v>
      </c>
      <c r="BT95">
        <v>211875</v>
      </c>
      <c r="BU95">
        <v>227034</v>
      </c>
      <c r="BV95">
        <v>704443</v>
      </c>
      <c r="BW95">
        <v>1416217</v>
      </c>
      <c r="BX95">
        <v>13137</v>
      </c>
      <c r="BY95">
        <v>-2983</v>
      </c>
      <c r="BZ95">
        <v>69407</v>
      </c>
      <c r="CA95">
        <v>7332</v>
      </c>
      <c r="CB95">
        <v>287791</v>
      </c>
      <c r="CC95">
        <v>72576</v>
      </c>
      <c r="CD95">
        <v>76475</v>
      </c>
      <c r="CE95">
        <v>223652</v>
      </c>
      <c r="CF95">
        <v>327187</v>
      </c>
      <c r="CG95">
        <v>17515</v>
      </c>
      <c r="CH95">
        <v>64145</v>
      </c>
      <c r="CI95">
        <v>249047</v>
      </c>
      <c r="CJ95">
        <v>-496513</v>
      </c>
      <c r="CK95">
        <v>500262</v>
      </c>
      <c r="CL95">
        <v>139299</v>
      </c>
      <c r="CM95">
        <v>150559</v>
      </c>
      <c r="CN95">
        <v>480791</v>
      </c>
      <c r="CO95">
        <v>1089030</v>
      </c>
      <c r="CP95" t="s">
        <v>59</v>
      </c>
      <c r="CQ95" t="s">
        <v>59</v>
      </c>
      <c r="CR95" t="s">
        <v>59</v>
      </c>
      <c r="CS95" t="s">
        <v>59</v>
      </c>
      <c r="CT95" t="s">
        <v>59</v>
      </c>
      <c r="CU95" t="s">
        <v>59</v>
      </c>
      <c r="CV95" t="s">
        <v>59</v>
      </c>
      <c r="CW95" t="s">
        <v>59</v>
      </c>
      <c r="CX95" t="s">
        <v>59</v>
      </c>
      <c r="CY95" t="s">
        <v>59</v>
      </c>
      <c r="CZ95" t="s">
        <v>59</v>
      </c>
      <c r="DA95" t="s">
        <v>59</v>
      </c>
      <c r="DB95" t="s">
        <v>59</v>
      </c>
      <c r="DC95" t="s">
        <v>59</v>
      </c>
      <c r="DD95" t="s">
        <v>59</v>
      </c>
      <c r="DE95" t="s">
        <v>59</v>
      </c>
      <c r="DF95" t="s">
        <v>59</v>
      </c>
      <c r="DG95" t="s">
        <v>59</v>
      </c>
      <c r="DH95">
        <v>17515</v>
      </c>
      <c r="DI95">
        <v>64145</v>
      </c>
      <c r="DJ95">
        <v>249047</v>
      </c>
      <c r="DK95">
        <v>-496513</v>
      </c>
      <c r="DL95">
        <v>500262</v>
      </c>
      <c r="DM95">
        <v>139299</v>
      </c>
      <c r="DN95">
        <v>150559</v>
      </c>
      <c r="DO95">
        <v>480791</v>
      </c>
      <c r="DP95">
        <v>1089030</v>
      </c>
      <c r="DQ95">
        <f t="shared" si="3"/>
        <v>0</v>
      </c>
    </row>
    <row r="96" spans="2:121" x14ac:dyDescent="0.25">
      <c r="B96" t="s">
        <v>16</v>
      </c>
      <c r="C96">
        <v>50286574</v>
      </c>
      <c r="D96">
        <v>142353085</v>
      </c>
      <c r="E96">
        <v>136201716</v>
      </c>
      <c r="F96">
        <v>94883288</v>
      </c>
      <c r="G96">
        <v>90869975</v>
      </c>
      <c r="H96">
        <v>100108471</v>
      </c>
      <c r="I96">
        <v>137178318</v>
      </c>
      <c r="J96">
        <v>150793459</v>
      </c>
      <c r="K96">
        <v>159337814</v>
      </c>
      <c r="L96">
        <v>2838947</v>
      </c>
      <c r="M96">
        <v>13046832</v>
      </c>
      <c r="N96">
        <v>11371804</v>
      </c>
      <c r="O96">
        <v>599168</v>
      </c>
      <c r="P96">
        <v>4040314</v>
      </c>
      <c r="Q96">
        <v>-967382</v>
      </c>
      <c r="R96">
        <v>899935</v>
      </c>
      <c r="S96">
        <v>5255564</v>
      </c>
      <c r="T96">
        <v>6792977</v>
      </c>
      <c r="U96">
        <v>3406736</v>
      </c>
      <c r="V96">
        <v>18282869</v>
      </c>
      <c r="W96">
        <v>16155420</v>
      </c>
      <c r="X96">
        <v>4429863</v>
      </c>
      <c r="Y96">
        <v>8154824</v>
      </c>
      <c r="Z96">
        <v>3085337</v>
      </c>
      <c r="AA96">
        <v>5331304</v>
      </c>
      <c r="AB96">
        <v>10103449</v>
      </c>
      <c r="AC96">
        <v>11810378</v>
      </c>
      <c r="AD96">
        <v>567789</v>
      </c>
      <c r="AE96">
        <v>5236037</v>
      </c>
      <c r="AF96">
        <v>4783616</v>
      </c>
      <c r="AG96">
        <v>3830695</v>
      </c>
      <c r="AH96">
        <v>4114510</v>
      </c>
      <c r="AI96">
        <v>4052719</v>
      </c>
      <c r="AJ96">
        <v>4431369</v>
      </c>
      <c r="AK96">
        <v>4847885</v>
      </c>
      <c r="AL96">
        <v>5017401</v>
      </c>
      <c r="AM96">
        <v>0</v>
      </c>
      <c r="AN96">
        <v>3613015</v>
      </c>
      <c r="AO96">
        <v>6064236</v>
      </c>
      <c r="AP96">
        <v>6509144</v>
      </c>
      <c r="AQ96">
        <v>3091504</v>
      </c>
      <c r="AR96">
        <v>3518141</v>
      </c>
      <c r="AS96">
        <v>2016764</v>
      </c>
      <c r="AT96">
        <v>1736712</v>
      </c>
      <c r="AU96">
        <v>1569765</v>
      </c>
      <c r="AV96">
        <f t="shared" si="2"/>
        <v>-0.45950788613679466</v>
      </c>
      <c r="AW96">
        <v>86117</v>
      </c>
      <c r="AX96">
        <v>1505174</v>
      </c>
      <c r="AY96">
        <v>-191889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63326</v>
      </c>
      <c r="BF96">
        <v>0</v>
      </c>
      <c r="BG96">
        <v>3613015</v>
      </c>
      <c r="BH96">
        <v>6064236</v>
      </c>
      <c r="BI96">
        <v>6509144</v>
      </c>
      <c r="BJ96">
        <v>3091504</v>
      </c>
      <c r="BK96">
        <v>3518141</v>
      </c>
      <c r="BL96">
        <v>2016764</v>
      </c>
      <c r="BM96">
        <v>1736712</v>
      </c>
      <c r="BN96">
        <v>1569765</v>
      </c>
      <c r="BO96">
        <v>2925064</v>
      </c>
      <c r="BP96">
        <v>10938992</v>
      </c>
      <c r="BQ96">
        <v>5115679</v>
      </c>
      <c r="BR96">
        <v>-5909976</v>
      </c>
      <c r="BS96">
        <v>948811</v>
      </c>
      <c r="BT96">
        <v>-4485523</v>
      </c>
      <c r="BU96">
        <v>-1116830</v>
      </c>
      <c r="BV96">
        <v>3518852</v>
      </c>
      <c r="BW96">
        <v>5286539</v>
      </c>
      <c r="BX96">
        <v>801327</v>
      </c>
      <c r="BY96">
        <v>2826863</v>
      </c>
      <c r="BZ96">
        <v>292597</v>
      </c>
      <c r="CA96">
        <v>-1438213</v>
      </c>
      <c r="CB96">
        <v>24732</v>
      </c>
      <c r="CC96">
        <v>-855967</v>
      </c>
      <c r="CD96">
        <v>-423005</v>
      </c>
      <c r="CE96">
        <v>321484</v>
      </c>
      <c r="CF96">
        <v>685630</v>
      </c>
      <c r="CG96">
        <v>2123736</v>
      </c>
      <c r="CH96">
        <v>8112128</v>
      </c>
      <c r="CI96">
        <v>4823082</v>
      </c>
      <c r="CJ96">
        <v>-4471763</v>
      </c>
      <c r="CK96">
        <v>924079</v>
      </c>
      <c r="CL96">
        <v>-3629556</v>
      </c>
      <c r="CM96">
        <v>-693824</v>
      </c>
      <c r="CN96">
        <v>3197368</v>
      </c>
      <c r="CO96">
        <v>4600908</v>
      </c>
      <c r="CP96" t="s">
        <v>59</v>
      </c>
      <c r="CQ96" t="s">
        <v>59</v>
      </c>
      <c r="CR96" t="s">
        <v>59</v>
      </c>
      <c r="CS96" t="s">
        <v>59</v>
      </c>
      <c r="CT96" t="s">
        <v>59</v>
      </c>
      <c r="CU96" t="s">
        <v>59</v>
      </c>
      <c r="CV96" t="s">
        <v>59</v>
      </c>
      <c r="CW96" t="s">
        <v>59</v>
      </c>
      <c r="CX96" t="s">
        <v>59</v>
      </c>
      <c r="CY96" t="s">
        <v>59</v>
      </c>
      <c r="CZ96" t="s">
        <v>59</v>
      </c>
      <c r="DA96" t="s">
        <v>59</v>
      </c>
      <c r="DB96" t="s">
        <v>59</v>
      </c>
      <c r="DC96" t="s">
        <v>59</v>
      </c>
      <c r="DD96" t="s">
        <v>59</v>
      </c>
      <c r="DE96" t="s">
        <v>59</v>
      </c>
      <c r="DF96" t="s">
        <v>59</v>
      </c>
      <c r="DG96" t="s">
        <v>59</v>
      </c>
      <c r="DH96">
        <v>2123736</v>
      </c>
      <c r="DI96">
        <v>8112128</v>
      </c>
      <c r="DJ96">
        <v>4823082</v>
      </c>
      <c r="DK96">
        <v>-4471763</v>
      </c>
      <c r="DL96">
        <v>924079</v>
      </c>
      <c r="DM96">
        <v>-3629556</v>
      </c>
      <c r="DN96">
        <v>-693824</v>
      </c>
      <c r="DO96">
        <v>3197368</v>
      </c>
      <c r="DP96">
        <v>4600908</v>
      </c>
      <c r="DQ96">
        <f t="shared" si="3"/>
        <v>1</v>
      </c>
    </row>
    <row r="97" spans="2:121" x14ac:dyDescent="0.25">
      <c r="B97" t="s">
        <v>155</v>
      </c>
      <c r="C97">
        <v>25992514</v>
      </c>
      <c r="D97">
        <v>27609475</v>
      </c>
      <c r="E97">
        <v>25101008</v>
      </c>
      <c r="F97">
        <v>24858620</v>
      </c>
      <c r="G97">
        <v>24250753</v>
      </c>
      <c r="H97">
        <v>24403449</v>
      </c>
      <c r="I97">
        <v>25152571</v>
      </c>
      <c r="J97">
        <v>27689047</v>
      </c>
      <c r="K97">
        <v>34333016</v>
      </c>
      <c r="L97">
        <v>-247019</v>
      </c>
      <c r="M97">
        <v>567277</v>
      </c>
      <c r="N97">
        <v>462786</v>
      </c>
      <c r="O97">
        <v>-183697</v>
      </c>
      <c r="P97">
        <v>518164</v>
      </c>
      <c r="Q97">
        <v>507798</v>
      </c>
      <c r="R97">
        <v>812609</v>
      </c>
      <c r="S97">
        <v>1080132</v>
      </c>
      <c r="T97">
        <v>1563837</v>
      </c>
      <c r="U97">
        <v>349334</v>
      </c>
      <c r="V97">
        <v>1560755</v>
      </c>
      <c r="W97">
        <v>1391307</v>
      </c>
      <c r="X97">
        <v>645420</v>
      </c>
      <c r="Y97">
        <v>1418374</v>
      </c>
      <c r="Z97">
        <v>1522179</v>
      </c>
      <c r="AA97">
        <v>1271322</v>
      </c>
      <c r="AB97">
        <v>1828688</v>
      </c>
      <c r="AC97">
        <v>2589227</v>
      </c>
      <c r="AD97">
        <v>596353</v>
      </c>
      <c r="AE97">
        <v>993478</v>
      </c>
      <c r="AF97">
        <v>928521</v>
      </c>
      <c r="AG97">
        <v>829117</v>
      </c>
      <c r="AH97">
        <v>900210</v>
      </c>
      <c r="AI97">
        <v>1014381</v>
      </c>
      <c r="AJ97">
        <v>458713</v>
      </c>
      <c r="AK97">
        <v>748556</v>
      </c>
      <c r="AL97">
        <v>1025390</v>
      </c>
      <c r="AM97">
        <v>131548</v>
      </c>
      <c r="AN97">
        <v>154442</v>
      </c>
      <c r="AO97">
        <v>119381</v>
      </c>
      <c r="AP97">
        <v>242033</v>
      </c>
      <c r="AQ97">
        <v>228770</v>
      </c>
      <c r="AR97">
        <v>184654</v>
      </c>
      <c r="AS97">
        <v>170186</v>
      </c>
      <c r="AT97">
        <v>162020</v>
      </c>
      <c r="AU97">
        <v>204844</v>
      </c>
      <c r="AV97">
        <f t="shared" si="2"/>
        <v>-0.23707097792449791</v>
      </c>
      <c r="AW97">
        <v>1462</v>
      </c>
      <c r="AX97">
        <v>0</v>
      </c>
      <c r="AY97">
        <v>2948</v>
      </c>
      <c r="AZ97">
        <v>1241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131548</v>
      </c>
      <c r="BG97">
        <v>154442</v>
      </c>
      <c r="BH97">
        <v>119381</v>
      </c>
      <c r="BI97">
        <v>242033</v>
      </c>
      <c r="BJ97">
        <v>228770</v>
      </c>
      <c r="BK97">
        <v>184654</v>
      </c>
      <c r="BL97">
        <v>170186</v>
      </c>
      <c r="BM97">
        <v>162020</v>
      </c>
      <c r="BN97">
        <v>204844</v>
      </c>
      <c r="BO97">
        <v>-377106</v>
      </c>
      <c r="BP97">
        <v>412835</v>
      </c>
      <c r="BQ97">
        <v>346353</v>
      </c>
      <c r="BR97">
        <v>-424488</v>
      </c>
      <c r="BS97">
        <v>289394</v>
      </c>
      <c r="BT97">
        <v>323144</v>
      </c>
      <c r="BU97">
        <v>642424</v>
      </c>
      <c r="BV97">
        <v>918112</v>
      </c>
      <c r="BW97">
        <v>1358993</v>
      </c>
      <c r="BX97">
        <v>-73082</v>
      </c>
      <c r="BY97">
        <v>215328</v>
      </c>
      <c r="BZ97">
        <v>75166</v>
      </c>
      <c r="CA97">
        <v>-93090</v>
      </c>
      <c r="CB97">
        <v>34315</v>
      </c>
      <c r="CC97">
        <v>81393</v>
      </c>
      <c r="CD97">
        <v>163424</v>
      </c>
      <c r="CE97">
        <v>208491</v>
      </c>
      <c r="CF97">
        <v>286782</v>
      </c>
      <c r="CG97">
        <v>-304023</v>
      </c>
      <c r="CH97">
        <v>197508</v>
      </c>
      <c r="CI97">
        <v>271187</v>
      </c>
      <c r="CJ97">
        <v>-331399</v>
      </c>
      <c r="CK97">
        <v>255078</v>
      </c>
      <c r="CL97">
        <v>241751</v>
      </c>
      <c r="CM97">
        <v>479000</v>
      </c>
      <c r="CN97">
        <v>709621</v>
      </c>
      <c r="CO97">
        <v>1072212</v>
      </c>
      <c r="CP97" t="s">
        <v>59</v>
      </c>
      <c r="CQ97" t="s">
        <v>59</v>
      </c>
      <c r="CR97" t="s">
        <v>59</v>
      </c>
      <c r="CS97" t="s">
        <v>59</v>
      </c>
      <c r="CT97" t="s">
        <v>59</v>
      </c>
      <c r="CU97" t="s">
        <v>59</v>
      </c>
      <c r="CV97" t="s">
        <v>59</v>
      </c>
      <c r="CW97" t="s">
        <v>59</v>
      </c>
      <c r="CX97" t="s">
        <v>59</v>
      </c>
      <c r="CY97" t="s">
        <v>59</v>
      </c>
      <c r="CZ97" t="s">
        <v>59</v>
      </c>
      <c r="DA97" t="s">
        <v>59</v>
      </c>
      <c r="DB97" t="s">
        <v>59</v>
      </c>
      <c r="DC97" t="s">
        <v>59</v>
      </c>
      <c r="DD97" t="s">
        <v>59</v>
      </c>
      <c r="DE97" t="s">
        <v>59</v>
      </c>
      <c r="DF97" t="s">
        <v>59</v>
      </c>
      <c r="DG97" t="s">
        <v>59</v>
      </c>
      <c r="DH97">
        <v>-304023</v>
      </c>
      <c r="DI97">
        <v>197508</v>
      </c>
      <c r="DJ97">
        <v>271187</v>
      </c>
      <c r="DK97">
        <v>-331399</v>
      </c>
      <c r="DL97">
        <v>255078</v>
      </c>
      <c r="DM97">
        <v>241751</v>
      </c>
      <c r="DN97">
        <v>479000</v>
      </c>
      <c r="DO97">
        <v>709621</v>
      </c>
      <c r="DP97">
        <v>1072212</v>
      </c>
      <c r="DQ97">
        <f t="shared" si="3"/>
        <v>0</v>
      </c>
    </row>
    <row r="98" spans="2:121" x14ac:dyDescent="0.25">
      <c r="B98" t="s">
        <v>8</v>
      </c>
      <c r="C98">
        <v>216256208</v>
      </c>
      <c r="D98">
        <v>216197619</v>
      </c>
      <c r="E98">
        <v>185934987</v>
      </c>
      <c r="F98">
        <v>142755976</v>
      </c>
      <c r="G98">
        <v>145272571</v>
      </c>
      <c r="H98">
        <v>154162911</v>
      </c>
      <c r="I98">
        <v>127454371</v>
      </c>
      <c r="J98">
        <v>96451274</v>
      </c>
      <c r="K98">
        <v>92597854</v>
      </c>
      <c r="L98">
        <v>10097600</v>
      </c>
      <c r="M98">
        <v>3990427</v>
      </c>
      <c r="N98">
        <v>-5069408</v>
      </c>
      <c r="O98">
        <v>-500703</v>
      </c>
      <c r="P98">
        <v>5185857</v>
      </c>
      <c r="Q98">
        <v>2393834</v>
      </c>
      <c r="R98">
        <v>3209541</v>
      </c>
      <c r="S98">
        <v>1215134</v>
      </c>
      <c r="T98">
        <v>1796491</v>
      </c>
      <c r="U98">
        <v>16474648</v>
      </c>
      <c r="V98">
        <v>10255771</v>
      </c>
      <c r="W98">
        <v>450463</v>
      </c>
      <c r="X98">
        <v>3519589</v>
      </c>
      <c r="Y98">
        <v>9112629</v>
      </c>
      <c r="Z98">
        <v>6131493</v>
      </c>
      <c r="AA98">
        <v>4490489</v>
      </c>
      <c r="AB98">
        <v>3892974</v>
      </c>
      <c r="AC98">
        <v>4395642</v>
      </c>
      <c r="AD98">
        <v>6377048</v>
      </c>
      <c r="AE98">
        <v>6265344</v>
      </c>
      <c r="AF98">
        <v>5519871</v>
      </c>
      <c r="AG98">
        <v>4020292</v>
      </c>
      <c r="AH98">
        <v>3926772</v>
      </c>
      <c r="AI98">
        <v>3737659</v>
      </c>
      <c r="AJ98">
        <v>1280948</v>
      </c>
      <c r="AK98">
        <v>2677840</v>
      </c>
      <c r="AL98">
        <v>2599151</v>
      </c>
      <c r="AM98">
        <v>22069343</v>
      </c>
      <c r="AN98">
        <v>22319541</v>
      </c>
      <c r="AO98">
        <v>14167123</v>
      </c>
      <c r="AP98">
        <v>10802832</v>
      </c>
      <c r="AQ98">
        <v>9047426</v>
      </c>
      <c r="AR98">
        <v>293815</v>
      </c>
      <c r="AS98">
        <v>9026385</v>
      </c>
      <c r="AT98">
        <v>8977162</v>
      </c>
      <c r="AU98">
        <v>9667269</v>
      </c>
      <c r="AV98">
        <f t="shared" si="2"/>
        <v>-0.97280203931709763</v>
      </c>
      <c r="AW98">
        <v>8290600</v>
      </c>
      <c r="AX98">
        <v>11586411</v>
      </c>
      <c r="AY98">
        <v>18044370</v>
      </c>
      <c r="AZ98">
        <v>7240296</v>
      </c>
      <c r="BA98">
        <v>10514485</v>
      </c>
      <c r="BB98">
        <v>2315405</v>
      </c>
      <c r="BC98">
        <v>29935001</v>
      </c>
      <c r="BD98">
        <v>11425371</v>
      </c>
      <c r="BE98">
        <v>27972623</v>
      </c>
      <c r="BF98">
        <v>22069343</v>
      </c>
      <c r="BG98">
        <v>22319541</v>
      </c>
      <c r="BH98">
        <v>14167123</v>
      </c>
      <c r="BI98">
        <v>10802832</v>
      </c>
      <c r="BJ98">
        <v>9047426</v>
      </c>
      <c r="BK98">
        <v>293815</v>
      </c>
      <c r="BL98">
        <v>9026385</v>
      </c>
      <c r="BM98">
        <v>8977162</v>
      </c>
      <c r="BN98">
        <v>9667269</v>
      </c>
      <c r="BO98">
        <v>-3681143</v>
      </c>
      <c r="BP98">
        <v>-6742703</v>
      </c>
      <c r="BQ98">
        <v>-1192161</v>
      </c>
      <c r="BR98">
        <v>-4063239</v>
      </c>
      <c r="BS98">
        <v>6652916</v>
      </c>
      <c r="BT98">
        <v>4415424</v>
      </c>
      <c r="BU98">
        <v>24118156</v>
      </c>
      <c r="BV98">
        <v>3663342</v>
      </c>
      <c r="BW98">
        <v>20101845</v>
      </c>
      <c r="BX98">
        <v>-1195423</v>
      </c>
      <c r="BY98">
        <v>-538521</v>
      </c>
      <c r="BZ98">
        <v>2909636</v>
      </c>
      <c r="CA98">
        <v>983599</v>
      </c>
      <c r="CB98">
        <v>4484367</v>
      </c>
      <c r="CC98">
        <v>1899850</v>
      </c>
      <c r="CD98">
        <v>2282287</v>
      </c>
      <c r="CE98">
        <v>2396780</v>
      </c>
      <c r="CF98">
        <v>2650217</v>
      </c>
      <c r="CG98">
        <v>-2485720</v>
      </c>
      <c r="CH98">
        <v>-6204182</v>
      </c>
      <c r="CI98">
        <v>-4101797</v>
      </c>
      <c r="CJ98">
        <v>-5046839</v>
      </c>
      <c r="CK98">
        <v>2168549</v>
      </c>
      <c r="CL98">
        <v>2515574</v>
      </c>
      <c r="CM98">
        <v>21835869</v>
      </c>
      <c r="CN98">
        <v>1266562</v>
      </c>
      <c r="CO98">
        <v>17451628</v>
      </c>
      <c r="CP98" t="s">
        <v>59</v>
      </c>
      <c r="CQ98" t="s">
        <v>59</v>
      </c>
      <c r="CR98" t="s">
        <v>59</v>
      </c>
      <c r="CS98" t="s">
        <v>59</v>
      </c>
      <c r="CT98" t="s">
        <v>59</v>
      </c>
      <c r="CU98" t="s">
        <v>59</v>
      </c>
      <c r="CV98" t="s">
        <v>59</v>
      </c>
      <c r="CW98" t="s">
        <v>59</v>
      </c>
      <c r="CX98" t="s">
        <v>59</v>
      </c>
      <c r="CY98" t="s">
        <v>59</v>
      </c>
      <c r="CZ98" t="s">
        <v>59</v>
      </c>
      <c r="DA98" t="s">
        <v>59</v>
      </c>
      <c r="DB98" t="s">
        <v>59</v>
      </c>
      <c r="DC98" t="s">
        <v>59</v>
      </c>
      <c r="DD98" t="s">
        <v>59</v>
      </c>
      <c r="DE98" t="s">
        <v>59</v>
      </c>
      <c r="DF98" t="s">
        <v>59</v>
      </c>
      <c r="DG98" t="s">
        <v>59</v>
      </c>
      <c r="DH98">
        <v>-2485720</v>
      </c>
      <c r="DI98">
        <v>-6204182</v>
      </c>
      <c r="DJ98">
        <v>-4101797</v>
      </c>
      <c r="DK98">
        <v>-5046839</v>
      </c>
      <c r="DL98">
        <v>2168549</v>
      </c>
      <c r="DM98">
        <v>2515574</v>
      </c>
      <c r="DN98">
        <v>21835869</v>
      </c>
      <c r="DO98">
        <v>1266562</v>
      </c>
      <c r="DP98">
        <v>17451628</v>
      </c>
      <c r="DQ98">
        <f t="shared" si="3"/>
        <v>1</v>
      </c>
    </row>
    <row r="99" spans="2:121" x14ac:dyDescent="0.25">
      <c r="B99" t="s">
        <v>156</v>
      </c>
      <c r="C99">
        <v>4295896718</v>
      </c>
      <c r="D99">
        <v>4641797392</v>
      </c>
      <c r="E99">
        <v>4169846130</v>
      </c>
      <c r="F99">
        <v>3432261426</v>
      </c>
      <c r="G99">
        <v>3702368828</v>
      </c>
      <c r="H99">
        <v>3732810345</v>
      </c>
      <c r="I99">
        <v>4012138676</v>
      </c>
      <c r="J99">
        <v>4027422016</v>
      </c>
      <c r="K99">
        <v>4452968182</v>
      </c>
      <c r="L99">
        <v>564977749</v>
      </c>
      <c r="M99">
        <v>576467084</v>
      </c>
      <c r="N99">
        <v>605905855</v>
      </c>
      <c r="O99">
        <v>441316629</v>
      </c>
      <c r="P99">
        <v>504667311</v>
      </c>
      <c r="Q99">
        <v>545604789</v>
      </c>
      <c r="R99">
        <v>640097981</v>
      </c>
      <c r="S99">
        <v>661117828</v>
      </c>
      <c r="T99">
        <v>778237942</v>
      </c>
      <c r="U99">
        <v>659428195</v>
      </c>
      <c r="V99">
        <v>697389783</v>
      </c>
      <c r="W99">
        <v>718007578</v>
      </c>
      <c r="X99">
        <v>540270079</v>
      </c>
      <c r="Y99">
        <v>612535292</v>
      </c>
      <c r="Z99">
        <v>653917524</v>
      </c>
      <c r="AA99">
        <v>752310603</v>
      </c>
      <c r="AB99">
        <v>768860389</v>
      </c>
      <c r="AC99">
        <v>890354945</v>
      </c>
      <c r="AD99">
        <v>94450446</v>
      </c>
      <c r="AE99">
        <v>120922699</v>
      </c>
      <c r="AF99">
        <v>112101723</v>
      </c>
      <c r="AG99">
        <v>98953450</v>
      </c>
      <c r="AH99">
        <v>107867981</v>
      </c>
      <c r="AI99">
        <v>108312735</v>
      </c>
      <c r="AJ99">
        <v>112212622</v>
      </c>
      <c r="AK99">
        <v>107742561</v>
      </c>
      <c r="AL99">
        <v>112117003</v>
      </c>
      <c r="AM99">
        <v>291881047</v>
      </c>
      <c r="AN99">
        <v>257104120</v>
      </c>
      <c r="AO99">
        <v>246327409</v>
      </c>
      <c r="AP99">
        <v>164619250</v>
      </c>
      <c r="AQ99">
        <v>88980973</v>
      </c>
      <c r="AR99">
        <v>80640048</v>
      </c>
      <c r="AS99">
        <v>83184637</v>
      </c>
      <c r="AT99">
        <v>69400937</v>
      </c>
      <c r="AU99">
        <v>64784152</v>
      </c>
      <c r="AV99">
        <f t="shared" si="2"/>
        <v>-0.51014205203826402</v>
      </c>
      <c r="AW99">
        <v>1158229</v>
      </c>
      <c r="AX99">
        <v>1092816</v>
      </c>
      <c r="AY99">
        <v>-6201201</v>
      </c>
      <c r="AZ99">
        <v>46870</v>
      </c>
      <c r="BA99">
        <v>64709</v>
      </c>
      <c r="BB99">
        <v>696343</v>
      </c>
      <c r="BC99">
        <v>111443</v>
      </c>
      <c r="BD99">
        <v>46592</v>
      </c>
      <c r="BE99">
        <v>9743</v>
      </c>
      <c r="BF99">
        <v>291881047</v>
      </c>
      <c r="BG99">
        <v>257104120</v>
      </c>
      <c r="BH99">
        <v>246327409</v>
      </c>
      <c r="BI99">
        <v>164619250</v>
      </c>
      <c r="BJ99">
        <v>88980973</v>
      </c>
      <c r="BK99">
        <v>80640048</v>
      </c>
      <c r="BL99">
        <v>83184637</v>
      </c>
      <c r="BM99">
        <v>69400937</v>
      </c>
      <c r="BN99">
        <v>64784152</v>
      </c>
      <c r="BO99">
        <v>274254932</v>
      </c>
      <c r="BP99">
        <v>320455779</v>
      </c>
      <c r="BQ99">
        <v>353377245</v>
      </c>
      <c r="BR99">
        <v>276744249</v>
      </c>
      <c r="BS99">
        <v>415751046</v>
      </c>
      <c r="BT99">
        <v>465661084</v>
      </c>
      <c r="BU99">
        <v>557024787</v>
      </c>
      <c r="BV99">
        <v>591763484</v>
      </c>
      <c r="BW99">
        <v>713463532</v>
      </c>
      <c r="BX99">
        <v>90376927</v>
      </c>
      <c r="BY99">
        <v>110957727</v>
      </c>
      <c r="BZ99">
        <v>117848294</v>
      </c>
      <c r="CA99">
        <v>83288871</v>
      </c>
      <c r="CB99">
        <v>122881679</v>
      </c>
      <c r="CC99">
        <v>140769301</v>
      </c>
      <c r="CD99">
        <v>154575457</v>
      </c>
      <c r="CE99">
        <v>154975080</v>
      </c>
      <c r="CF99">
        <v>172469523</v>
      </c>
      <c r="CG99">
        <v>183878005</v>
      </c>
      <c r="CH99">
        <v>209498052</v>
      </c>
      <c r="CI99">
        <v>235528951</v>
      </c>
      <c r="CJ99">
        <v>193455378</v>
      </c>
      <c r="CK99">
        <v>292869368</v>
      </c>
      <c r="CL99">
        <v>324891783</v>
      </c>
      <c r="CM99">
        <v>402449330</v>
      </c>
      <c r="CN99">
        <v>436788403</v>
      </c>
      <c r="CO99">
        <v>540994009</v>
      </c>
      <c r="CP99" t="s">
        <v>59</v>
      </c>
      <c r="CQ99" t="s">
        <v>59</v>
      </c>
      <c r="CR99" t="s">
        <v>59</v>
      </c>
      <c r="CS99" t="s">
        <v>59</v>
      </c>
      <c r="CT99" t="s">
        <v>59</v>
      </c>
      <c r="CU99" t="s">
        <v>59</v>
      </c>
      <c r="CV99" t="s">
        <v>59</v>
      </c>
      <c r="CW99" t="s">
        <v>59</v>
      </c>
      <c r="CX99" t="s">
        <v>59</v>
      </c>
      <c r="CY99" t="s">
        <v>59</v>
      </c>
      <c r="CZ99" t="s">
        <v>59</v>
      </c>
      <c r="DA99" t="s">
        <v>59</v>
      </c>
      <c r="DB99" t="s">
        <v>59</v>
      </c>
      <c r="DC99" t="s">
        <v>59</v>
      </c>
      <c r="DD99" t="s">
        <v>59</v>
      </c>
      <c r="DE99" t="s">
        <v>59</v>
      </c>
      <c r="DF99" t="s">
        <v>59</v>
      </c>
      <c r="DG99" t="s">
        <v>59</v>
      </c>
      <c r="DH99">
        <v>183878005</v>
      </c>
      <c r="DI99">
        <v>209498052</v>
      </c>
      <c r="DJ99">
        <v>235528951</v>
      </c>
      <c r="DK99">
        <v>193455378</v>
      </c>
      <c r="DL99">
        <v>292869368</v>
      </c>
      <c r="DM99">
        <v>324891783</v>
      </c>
      <c r="DN99">
        <v>402449330</v>
      </c>
      <c r="DO99">
        <v>436788403</v>
      </c>
      <c r="DP99">
        <v>540994009</v>
      </c>
      <c r="DQ99">
        <f t="shared" si="3"/>
        <v>0</v>
      </c>
    </row>
    <row r="100" spans="2:121" x14ac:dyDescent="0.25">
      <c r="B100" t="s">
        <v>157</v>
      </c>
      <c r="C100">
        <v>35477345</v>
      </c>
      <c r="D100">
        <v>43475518</v>
      </c>
      <c r="E100">
        <v>43258038</v>
      </c>
      <c r="F100">
        <v>30578520</v>
      </c>
      <c r="G100">
        <v>29394018</v>
      </c>
      <c r="H100">
        <v>35830252</v>
      </c>
      <c r="I100">
        <v>33009516</v>
      </c>
      <c r="J100">
        <v>40901942</v>
      </c>
      <c r="K100">
        <v>47049213</v>
      </c>
      <c r="L100">
        <v>1439178</v>
      </c>
      <c r="M100">
        <v>810019</v>
      </c>
      <c r="N100">
        <v>142896</v>
      </c>
      <c r="O100">
        <v>1827882</v>
      </c>
      <c r="P100">
        <v>2648576</v>
      </c>
      <c r="Q100">
        <v>2023931</v>
      </c>
      <c r="R100">
        <v>363254</v>
      </c>
      <c r="S100">
        <v>355211</v>
      </c>
      <c r="T100">
        <v>1290835</v>
      </c>
      <c r="U100">
        <v>1439178</v>
      </c>
      <c r="V100">
        <v>1311246</v>
      </c>
      <c r="W100">
        <v>615133</v>
      </c>
      <c r="X100">
        <v>2156796</v>
      </c>
      <c r="Y100">
        <v>2934119</v>
      </c>
      <c r="Z100">
        <v>2233465</v>
      </c>
      <c r="AA100">
        <v>492305</v>
      </c>
      <c r="AB100">
        <v>461655</v>
      </c>
      <c r="AC100">
        <v>1394723</v>
      </c>
      <c r="AD100">
        <v>0</v>
      </c>
      <c r="AE100">
        <v>501227</v>
      </c>
      <c r="AF100">
        <v>472237</v>
      </c>
      <c r="AG100">
        <v>328914</v>
      </c>
      <c r="AH100">
        <v>285543</v>
      </c>
      <c r="AI100">
        <v>209534</v>
      </c>
      <c r="AJ100">
        <v>129051</v>
      </c>
      <c r="AK100">
        <v>106444</v>
      </c>
      <c r="AL100">
        <v>103888</v>
      </c>
      <c r="AM100">
        <v>726887</v>
      </c>
      <c r="AN100">
        <v>707089</v>
      </c>
      <c r="AO100">
        <v>1450735</v>
      </c>
      <c r="AP100">
        <v>776195</v>
      </c>
      <c r="AQ100">
        <v>364235</v>
      </c>
      <c r="AR100">
        <v>547831</v>
      </c>
      <c r="AS100">
        <v>720534</v>
      </c>
      <c r="AT100">
        <v>992678</v>
      </c>
      <c r="AU100">
        <v>997084</v>
      </c>
      <c r="AV100">
        <f t="shared" si="2"/>
        <v>-0.29420957362518441</v>
      </c>
      <c r="AW100">
        <v>-1091790</v>
      </c>
      <c r="AX100">
        <v>-886099</v>
      </c>
      <c r="AY100">
        <v>-217746</v>
      </c>
      <c r="AZ100">
        <v>-247209</v>
      </c>
      <c r="BA100">
        <v>658771</v>
      </c>
      <c r="BB100">
        <v>0</v>
      </c>
      <c r="BC100">
        <v>0</v>
      </c>
      <c r="BD100">
        <v>0</v>
      </c>
      <c r="BE100">
        <v>0</v>
      </c>
      <c r="BF100">
        <v>726887</v>
      </c>
      <c r="BG100">
        <v>707089</v>
      </c>
      <c r="BH100">
        <v>1450735</v>
      </c>
      <c r="BI100">
        <v>776195</v>
      </c>
      <c r="BJ100">
        <v>364235</v>
      </c>
      <c r="BK100">
        <v>547831</v>
      </c>
      <c r="BL100">
        <v>720534</v>
      </c>
      <c r="BM100">
        <v>992678</v>
      </c>
      <c r="BN100">
        <v>997084</v>
      </c>
      <c r="BO100">
        <v>-379499</v>
      </c>
      <c r="BP100">
        <v>-783168</v>
      </c>
      <c r="BQ100">
        <v>-1525586</v>
      </c>
      <c r="BR100">
        <v>804477</v>
      </c>
      <c r="BS100">
        <v>2943112</v>
      </c>
      <c r="BT100">
        <v>1477271</v>
      </c>
      <c r="BU100">
        <v>-357279</v>
      </c>
      <c r="BV100">
        <v>-636271</v>
      </c>
      <c r="BW100">
        <v>293752</v>
      </c>
      <c r="BX100">
        <v>-29192</v>
      </c>
      <c r="BY100">
        <v>35802</v>
      </c>
      <c r="BZ100">
        <v>36745</v>
      </c>
      <c r="CA100">
        <v>-125700</v>
      </c>
      <c r="CB100" t="s">
        <v>59</v>
      </c>
      <c r="CC100">
        <v>-104182</v>
      </c>
      <c r="CD100">
        <v>-3585</v>
      </c>
      <c r="CE100">
        <v>58604</v>
      </c>
      <c r="CF100">
        <v>5971</v>
      </c>
      <c r="CG100">
        <v>-350307</v>
      </c>
      <c r="CH100">
        <v>-818970</v>
      </c>
      <c r="CI100">
        <v>-1562330</v>
      </c>
      <c r="CJ100">
        <v>930177</v>
      </c>
      <c r="CK100" t="s">
        <v>59</v>
      </c>
      <c r="CL100">
        <v>1581452</v>
      </c>
      <c r="CM100">
        <v>-353695</v>
      </c>
      <c r="CN100">
        <v>-694875</v>
      </c>
      <c r="CO100">
        <v>287781</v>
      </c>
      <c r="CP100" t="s">
        <v>59</v>
      </c>
      <c r="CQ100" t="s">
        <v>59</v>
      </c>
      <c r="CR100" t="s">
        <v>59</v>
      </c>
      <c r="CS100" t="s">
        <v>59</v>
      </c>
      <c r="CT100" t="s">
        <v>59</v>
      </c>
      <c r="CU100" t="s">
        <v>59</v>
      </c>
      <c r="CV100" t="s">
        <v>59</v>
      </c>
      <c r="CW100" t="s">
        <v>59</v>
      </c>
      <c r="CX100" t="s">
        <v>59</v>
      </c>
      <c r="CY100" t="s">
        <v>59</v>
      </c>
      <c r="CZ100" t="s">
        <v>59</v>
      </c>
      <c r="DA100" t="s">
        <v>59</v>
      </c>
      <c r="DB100" t="s">
        <v>59</v>
      </c>
      <c r="DC100" t="s">
        <v>59</v>
      </c>
      <c r="DD100" t="s">
        <v>59</v>
      </c>
      <c r="DE100" t="s">
        <v>59</v>
      </c>
      <c r="DF100" t="s">
        <v>59</v>
      </c>
      <c r="DG100" t="s">
        <v>59</v>
      </c>
      <c r="DH100">
        <v>-350307</v>
      </c>
      <c r="DI100">
        <v>-818970</v>
      </c>
      <c r="DJ100">
        <v>-1562330</v>
      </c>
      <c r="DK100">
        <v>930177</v>
      </c>
      <c r="DL100">
        <v>2943112</v>
      </c>
      <c r="DM100">
        <v>1581452</v>
      </c>
      <c r="DN100">
        <v>-353695</v>
      </c>
      <c r="DO100">
        <v>-694875</v>
      </c>
      <c r="DP100">
        <v>287781</v>
      </c>
      <c r="DQ100">
        <f t="shared" si="3"/>
        <v>0</v>
      </c>
    </row>
    <row r="101" spans="2:121" x14ac:dyDescent="0.25">
      <c r="B101" t="s">
        <v>14</v>
      </c>
      <c r="C101">
        <v>140331537</v>
      </c>
      <c r="D101">
        <v>153685898</v>
      </c>
      <c r="E101">
        <v>140383807</v>
      </c>
      <c r="F101">
        <v>108681960</v>
      </c>
      <c r="G101">
        <v>97262080</v>
      </c>
      <c r="H101">
        <v>119253904</v>
      </c>
      <c r="I101">
        <v>130990124</v>
      </c>
      <c r="J101">
        <v>134890655</v>
      </c>
      <c r="K101">
        <v>132010294</v>
      </c>
      <c r="L101">
        <v>502107</v>
      </c>
      <c r="M101">
        <v>6262360</v>
      </c>
      <c r="N101">
        <v>2740882</v>
      </c>
      <c r="O101">
        <v>-3201150</v>
      </c>
      <c r="P101">
        <v>132654</v>
      </c>
      <c r="Q101">
        <v>867399</v>
      </c>
      <c r="R101">
        <v>394322</v>
      </c>
      <c r="S101">
        <v>766635</v>
      </c>
      <c r="T101">
        <v>2482559</v>
      </c>
      <c r="U101">
        <v>5400567</v>
      </c>
      <c r="V101">
        <v>11708734</v>
      </c>
      <c r="W101">
        <v>8057976</v>
      </c>
      <c r="X101">
        <v>977314</v>
      </c>
      <c r="Y101">
        <v>4660864</v>
      </c>
      <c r="Z101">
        <v>5365934</v>
      </c>
      <c r="AA101">
        <v>5430887</v>
      </c>
      <c r="AB101">
        <v>5442988</v>
      </c>
      <c r="AC101">
        <v>7489471</v>
      </c>
      <c r="AD101">
        <v>4898460</v>
      </c>
      <c r="AE101">
        <v>5446374</v>
      </c>
      <c r="AF101">
        <v>5317094</v>
      </c>
      <c r="AG101">
        <v>4178464</v>
      </c>
      <c r="AH101">
        <v>4528210</v>
      </c>
      <c r="AI101">
        <v>4498535</v>
      </c>
      <c r="AJ101">
        <v>5036565</v>
      </c>
      <c r="AK101">
        <v>4676353</v>
      </c>
      <c r="AL101">
        <v>5006912</v>
      </c>
      <c r="AM101">
        <v>1404147</v>
      </c>
      <c r="AN101">
        <v>2406190</v>
      </c>
      <c r="AO101">
        <v>2531302</v>
      </c>
      <c r="AP101">
        <v>1916919</v>
      </c>
      <c r="AQ101">
        <v>949935</v>
      </c>
      <c r="AR101">
        <v>637966</v>
      </c>
      <c r="AS101">
        <v>850779</v>
      </c>
      <c r="AT101">
        <v>1060850</v>
      </c>
      <c r="AU101">
        <v>944543</v>
      </c>
      <c r="AV101">
        <f t="shared" si="2"/>
        <v>-0.66719198881121211</v>
      </c>
      <c r="AW101">
        <v>179532</v>
      </c>
      <c r="AX101">
        <v>346086</v>
      </c>
      <c r="AY101">
        <v>54437</v>
      </c>
      <c r="AZ101">
        <v>4190</v>
      </c>
      <c r="BA101">
        <v>-43843</v>
      </c>
      <c r="BB101">
        <v>-58529</v>
      </c>
      <c r="BC101">
        <v>-47797</v>
      </c>
      <c r="BD101">
        <v>0</v>
      </c>
      <c r="BE101">
        <v>0</v>
      </c>
      <c r="BF101">
        <v>1404147</v>
      </c>
      <c r="BG101">
        <v>2406190</v>
      </c>
      <c r="BH101">
        <v>2531302</v>
      </c>
      <c r="BI101">
        <v>1916919</v>
      </c>
      <c r="BJ101">
        <v>949935</v>
      </c>
      <c r="BK101">
        <v>637966</v>
      </c>
      <c r="BL101">
        <v>850779</v>
      </c>
      <c r="BM101">
        <v>1060850</v>
      </c>
      <c r="BN101">
        <v>944543</v>
      </c>
      <c r="BO101">
        <v>-722508</v>
      </c>
      <c r="BP101">
        <v>4202256</v>
      </c>
      <c r="BQ101">
        <v>264017</v>
      </c>
      <c r="BR101">
        <v>-5113878</v>
      </c>
      <c r="BS101">
        <v>-861124</v>
      </c>
      <c r="BT101">
        <v>170905</v>
      </c>
      <c r="BU101">
        <v>-504254</v>
      </c>
      <c r="BV101">
        <v>-294216</v>
      </c>
      <c r="BW101">
        <v>1538016</v>
      </c>
      <c r="BX101">
        <v>-202886</v>
      </c>
      <c r="BY101">
        <v>1153122</v>
      </c>
      <c r="BZ101">
        <v>-345672</v>
      </c>
      <c r="CA101">
        <v>2405052</v>
      </c>
      <c r="CB101">
        <v>-98928</v>
      </c>
      <c r="CC101">
        <v>-63211</v>
      </c>
      <c r="CD101">
        <v>-1209254</v>
      </c>
      <c r="CE101">
        <v>-571687</v>
      </c>
      <c r="CF101">
        <v>-170758</v>
      </c>
      <c r="CG101">
        <v>-519622</v>
      </c>
      <c r="CH101">
        <v>3049134</v>
      </c>
      <c r="CI101">
        <v>609690</v>
      </c>
      <c r="CJ101">
        <v>-7518930</v>
      </c>
      <c r="CK101">
        <v>-762196</v>
      </c>
      <c r="CL101">
        <v>234116</v>
      </c>
      <c r="CM101">
        <v>705000</v>
      </c>
      <c r="CN101">
        <v>277472</v>
      </c>
      <c r="CO101">
        <v>1708775</v>
      </c>
      <c r="CP101" t="s">
        <v>59</v>
      </c>
      <c r="CQ101" t="s">
        <v>59</v>
      </c>
      <c r="CR101" t="s">
        <v>59</v>
      </c>
      <c r="CS101" t="s">
        <v>59</v>
      </c>
      <c r="CT101" t="s">
        <v>59</v>
      </c>
      <c r="CU101" t="s">
        <v>59</v>
      </c>
      <c r="CV101" t="s">
        <v>59</v>
      </c>
      <c r="CW101" t="s">
        <v>59</v>
      </c>
      <c r="CX101" t="s">
        <v>59</v>
      </c>
      <c r="CY101" t="s">
        <v>59</v>
      </c>
      <c r="CZ101" t="s">
        <v>59</v>
      </c>
      <c r="DA101" t="s">
        <v>59</v>
      </c>
      <c r="DB101" t="s">
        <v>59</v>
      </c>
      <c r="DC101" t="s">
        <v>59</v>
      </c>
      <c r="DD101" t="s">
        <v>59</v>
      </c>
      <c r="DE101" t="s">
        <v>59</v>
      </c>
      <c r="DF101" t="s">
        <v>59</v>
      </c>
      <c r="DG101" t="s">
        <v>59</v>
      </c>
      <c r="DH101">
        <v>-519622</v>
      </c>
      <c r="DI101">
        <v>3049134</v>
      </c>
      <c r="DJ101">
        <v>609690</v>
      </c>
      <c r="DK101">
        <v>-7518930</v>
      </c>
      <c r="DL101">
        <v>-762196</v>
      </c>
      <c r="DM101">
        <v>234116</v>
      </c>
      <c r="DN101">
        <v>705000</v>
      </c>
      <c r="DO101">
        <v>277472</v>
      </c>
      <c r="DP101">
        <v>1708775</v>
      </c>
      <c r="DQ101">
        <f t="shared" si="3"/>
        <v>1</v>
      </c>
    </row>
    <row r="102" spans="2:121" x14ac:dyDescent="0.25">
      <c r="B102" t="s">
        <v>158</v>
      </c>
      <c r="C102">
        <v>42609012</v>
      </c>
      <c r="D102">
        <v>41418397</v>
      </c>
      <c r="E102">
        <v>40544374</v>
      </c>
      <c r="F102">
        <v>27225484</v>
      </c>
      <c r="G102">
        <v>27299664</v>
      </c>
      <c r="H102">
        <v>33870703</v>
      </c>
      <c r="I102">
        <v>33483897</v>
      </c>
      <c r="J102">
        <v>31289705</v>
      </c>
      <c r="K102">
        <v>33702622</v>
      </c>
      <c r="L102">
        <v>524001</v>
      </c>
      <c r="M102">
        <v>389346</v>
      </c>
      <c r="N102">
        <v>479042</v>
      </c>
      <c r="O102">
        <v>-257684</v>
      </c>
      <c r="P102">
        <v>338379</v>
      </c>
      <c r="Q102">
        <v>238798</v>
      </c>
      <c r="R102">
        <v>51381</v>
      </c>
      <c r="S102">
        <v>198536</v>
      </c>
      <c r="T102">
        <v>294946</v>
      </c>
      <c r="U102">
        <v>977941</v>
      </c>
      <c r="V102">
        <v>880131</v>
      </c>
      <c r="W102">
        <v>523952</v>
      </c>
      <c r="X102">
        <v>206357</v>
      </c>
      <c r="Y102">
        <v>563216</v>
      </c>
      <c r="Z102">
        <v>427261</v>
      </c>
      <c r="AA102">
        <v>252127</v>
      </c>
      <c r="AB102">
        <v>395876</v>
      </c>
      <c r="AC102">
        <v>444210</v>
      </c>
      <c r="AD102">
        <v>453940</v>
      </c>
      <c r="AE102">
        <v>490785</v>
      </c>
      <c r="AF102">
        <v>44910</v>
      </c>
      <c r="AG102">
        <v>464041</v>
      </c>
      <c r="AH102">
        <v>224837</v>
      </c>
      <c r="AI102">
        <v>188463</v>
      </c>
      <c r="AJ102">
        <v>200746</v>
      </c>
      <c r="AK102">
        <v>197340</v>
      </c>
      <c r="AL102">
        <v>149264</v>
      </c>
      <c r="AM102">
        <v>367822</v>
      </c>
      <c r="AN102">
        <v>281940</v>
      </c>
      <c r="AO102">
        <v>281709</v>
      </c>
      <c r="AP102">
        <v>262922</v>
      </c>
      <c r="AQ102">
        <v>155137</v>
      </c>
      <c r="AR102">
        <v>78429</v>
      </c>
      <c r="AS102">
        <v>131441</v>
      </c>
      <c r="AT102">
        <v>92092</v>
      </c>
      <c r="AU102">
        <v>121799</v>
      </c>
      <c r="AV102">
        <f t="shared" si="2"/>
        <v>-0.70170240603677136</v>
      </c>
      <c r="AW102">
        <v>27733</v>
      </c>
      <c r="AX102">
        <v>8950</v>
      </c>
      <c r="AY102">
        <v>1361</v>
      </c>
      <c r="AZ102">
        <v>45042</v>
      </c>
      <c r="BA102">
        <v>1124</v>
      </c>
      <c r="BB102">
        <v>0</v>
      </c>
      <c r="BC102">
        <v>1195</v>
      </c>
      <c r="BD102">
        <v>0</v>
      </c>
      <c r="BE102">
        <v>0</v>
      </c>
      <c r="BF102">
        <v>367822</v>
      </c>
      <c r="BG102">
        <v>281940</v>
      </c>
      <c r="BH102">
        <v>281709</v>
      </c>
      <c r="BI102">
        <v>262922</v>
      </c>
      <c r="BJ102">
        <v>155137</v>
      </c>
      <c r="BK102">
        <v>78429</v>
      </c>
      <c r="BL102">
        <v>131441</v>
      </c>
      <c r="BM102">
        <v>92092</v>
      </c>
      <c r="BN102">
        <v>121799</v>
      </c>
      <c r="BO102">
        <v>185371</v>
      </c>
      <c r="BP102">
        <v>116356</v>
      </c>
      <c r="BQ102">
        <v>198694</v>
      </c>
      <c r="BR102">
        <v>-475563</v>
      </c>
      <c r="BS102">
        <v>184366</v>
      </c>
      <c r="BT102">
        <v>160369</v>
      </c>
      <c r="BU102">
        <v>-77669</v>
      </c>
      <c r="BV102">
        <v>106444</v>
      </c>
      <c r="BW102">
        <v>173146</v>
      </c>
      <c r="BX102">
        <v>-5838</v>
      </c>
      <c r="BY102">
        <v>25360</v>
      </c>
      <c r="BZ102">
        <v>50354</v>
      </c>
      <c r="CA102">
        <v>-78562</v>
      </c>
      <c r="CB102">
        <v>43843</v>
      </c>
      <c r="CC102">
        <v>35117</v>
      </c>
      <c r="CD102">
        <v>-9559</v>
      </c>
      <c r="CE102">
        <v>4784</v>
      </c>
      <c r="CF102">
        <v>41794</v>
      </c>
      <c r="CG102">
        <v>191209</v>
      </c>
      <c r="CH102">
        <v>90997</v>
      </c>
      <c r="CI102">
        <v>148340</v>
      </c>
      <c r="CJ102">
        <v>-397001</v>
      </c>
      <c r="CK102">
        <v>140523</v>
      </c>
      <c r="CL102">
        <v>125252</v>
      </c>
      <c r="CM102">
        <v>-68110</v>
      </c>
      <c r="CN102">
        <v>101660</v>
      </c>
      <c r="CO102">
        <v>131352</v>
      </c>
      <c r="CP102" t="s">
        <v>59</v>
      </c>
      <c r="CQ102" t="s">
        <v>59</v>
      </c>
      <c r="CR102" t="s">
        <v>59</v>
      </c>
      <c r="CS102" t="s">
        <v>59</v>
      </c>
      <c r="CT102" t="s">
        <v>59</v>
      </c>
      <c r="CU102" t="s">
        <v>59</v>
      </c>
      <c r="CV102" t="s">
        <v>59</v>
      </c>
      <c r="CW102" t="s">
        <v>59</v>
      </c>
      <c r="CX102" t="s">
        <v>59</v>
      </c>
      <c r="CY102" t="s">
        <v>59</v>
      </c>
      <c r="CZ102" t="s">
        <v>59</v>
      </c>
      <c r="DA102" t="s">
        <v>59</v>
      </c>
      <c r="DB102" t="s">
        <v>59</v>
      </c>
      <c r="DC102" t="s">
        <v>59</v>
      </c>
      <c r="DD102" t="s">
        <v>59</v>
      </c>
      <c r="DE102" t="s">
        <v>59</v>
      </c>
      <c r="DF102" t="s">
        <v>59</v>
      </c>
      <c r="DG102" t="s">
        <v>59</v>
      </c>
      <c r="DH102">
        <v>191209</v>
      </c>
      <c r="DI102">
        <v>90997</v>
      </c>
      <c r="DJ102">
        <v>148340</v>
      </c>
      <c r="DK102">
        <v>-397001</v>
      </c>
      <c r="DL102">
        <v>140523</v>
      </c>
      <c r="DM102">
        <v>125252</v>
      </c>
      <c r="DN102">
        <v>-68110</v>
      </c>
      <c r="DO102">
        <v>101660</v>
      </c>
      <c r="DP102">
        <v>131352</v>
      </c>
      <c r="DQ102">
        <f t="shared" si="3"/>
        <v>1</v>
      </c>
    </row>
    <row r="103" spans="2:121" x14ac:dyDescent="0.25">
      <c r="B103" t="s">
        <v>159</v>
      </c>
      <c r="C103">
        <v>151882696</v>
      </c>
      <c r="D103">
        <v>142914628</v>
      </c>
      <c r="E103">
        <v>149988799</v>
      </c>
      <c r="F103">
        <v>130093143</v>
      </c>
      <c r="G103">
        <v>104804793</v>
      </c>
      <c r="H103">
        <v>112269756</v>
      </c>
      <c r="I103">
        <v>109757164</v>
      </c>
      <c r="J103">
        <v>124237876</v>
      </c>
      <c r="K103">
        <v>144765811</v>
      </c>
      <c r="L103">
        <v>638840</v>
      </c>
      <c r="M103">
        <v>1069690</v>
      </c>
      <c r="N103">
        <v>1310036</v>
      </c>
      <c r="O103">
        <v>749776</v>
      </c>
      <c r="P103">
        <v>1975548</v>
      </c>
      <c r="Q103">
        <v>3480334</v>
      </c>
      <c r="R103">
        <v>2002743</v>
      </c>
      <c r="S103">
        <v>2845035</v>
      </c>
      <c r="T103">
        <v>4293408</v>
      </c>
      <c r="U103">
        <v>1136845</v>
      </c>
      <c r="V103">
        <v>1698060</v>
      </c>
      <c r="W103">
        <v>1957645</v>
      </c>
      <c r="X103">
        <v>1311791</v>
      </c>
      <c r="Y103">
        <v>2482910</v>
      </c>
      <c r="Z103">
        <v>3956175</v>
      </c>
      <c r="AA103">
        <v>2513985</v>
      </c>
      <c r="AB103">
        <v>3437538</v>
      </c>
      <c r="AC103">
        <v>4847098</v>
      </c>
      <c r="AD103">
        <v>498005</v>
      </c>
      <c r="AE103">
        <v>628370</v>
      </c>
      <c r="AF103">
        <v>647609</v>
      </c>
      <c r="AG103">
        <v>562015</v>
      </c>
      <c r="AH103">
        <v>507362</v>
      </c>
      <c r="AI103">
        <v>475841</v>
      </c>
      <c r="AJ103">
        <v>511242</v>
      </c>
      <c r="AK103">
        <v>592503</v>
      </c>
      <c r="AL103">
        <v>553690</v>
      </c>
      <c r="AM103">
        <v>516879</v>
      </c>
      <c r="AN103">
        <v>314185</v>
      </c>
      <c r="AO103">
        <v>505342</v>
      </c>
      <c r="AP103">
        <v>455448</v>
      </c>
      <c r="AQ103">
        <v>249580</v>
      </c>
      <c r="AR103">
        <v>107602</v>
      </c>
      <c r="AS103">
        <v>102705</v>
      </c>
      <c r="AT103">
        <v>121310</v>
      </c>
      <c r="AU103">
        <v>132655</v>
      </c>
      <c r="AV103">
        <f t="shared" si="2"/>
        <v>-0.76374470850678888</v>
      </c>
      <c r="AW103">
        <v>0</v>
      </c>
      <c r="AX103">
        <v>-328798</v>
      </c>
      <c r="AY103">
        <v>0</v>
      </c>
      <c r="AZ103">
        <v>0</v>
      </c>
      <c r="BA103">
        <v>1274849</v>
      </c>
      <c r="BB103">
        <v>20325</v>
      </c>
      <c r="BC103">
        <v>37658</v>
      </c>
      <c r="BD103">
        <v>0</v>
      </c>
      <c r="BE103">
        <v>0</v>
      </c>
      <c r="BF103">
        <v>516879</v>
      </c>
      <c r="BG103">
        <v>314185</v>
      </c>
      <c r="BH103">
        <v>505342</v>
      </c>
      <c r="BI103">
        <v>455448</v>
      </c>
      <c r="BJ103">
        <v>249580</v>
      </c>
      <c r="BK103">
        <v>107602</v>
      </c>
      <c r="BL103">
        <v>102705</v>
      </c>
      <c r="BM103">
        <v>121310</v>
      </c>
      <c r="BN103">
        <v>132655</v>
      </c>
      <c r="BO103">
        <v>120508</v>
      </c>
      <c r="BP103">
        <v>425245</v>
      </c>
      <c r="BQ103">
        <v>804694</v>
      </c>
      <c r="BR103">
        <v>294328</v>
      </c>
      <c r="BS103">
        <v>2999645</v>
      </c>
      <c r="BT103">
        <v>3391861</v>
      </c>
      <c r="BU103">
        <v>1937697</v>
      </c>
      <c r="BV103">
        <v>2723725</v>
      </c>
      <c r="BW103">
        <v>4160753</v>
      </c>
      <c r="BX103">
        <v>50817</v>
      </c>
      <c r="BY103">
        <v>156362</v>
      </c>
      <c r="BZ103">
        <v>268231</v>
      </c>
      <c r="CA103">
        <v>95149</v>
      </c>
      <c r="CB103">
        <v>868257</v>
      </c>
      <c r="CC103">
        <v>981571</v>
      </c>
      <c r="CD103">
        <v>519230</v>
      </c>
      <c r="CE103">
        <v>702320</v>
      </c>
      <c r="CF103">
        <v>950502</v>
      </c>
      <c r="CG103">
        <v>69692</v>
      </c>
      <c r="CH103">
        <v>268884</v>
      </c>
      <c r="CI103">
        <v>536463</v>
      </c>
      <c r="CJ103">
        <v>199179</v>
      </c>
      <c r="CK103">
        <v>2131389</v>
      </c>
      <c r="CL103">
        <v>2410290</v>
      </c>
      <c r="CM103">
        <v>1418467</v>
      </c>
      <c r="CN103">
        <v>2021405</v>
      </c>
      <c r="CO103">
        <v>3210251</v>
      </c>
      <c r="CP103" t="s">
        <v>59</v>
      </c>
      <c r="CQ103" t="s">
        <v>59</v>
      </c>
      <c r="CR103" t="s">
        <v>59</v>
      </c>
      <c r="CS103" t="s">
        <v>59</v>
      </c>
      <c r="CT103" t="s">
        <v>59</v>
      </c>
      <c r="CU103" t="s">
        <v>59</v>
      </c>
      <c r="CV103" t="s">
        <v>59</v>
      </c>
      <c r="CW103" t="s">
        <v>59</v>
      </c>
      <c r="CX103" t="s">
        <v>59</v>
      </c>
      <c r="CY103" t="s">
        <v>59</v>
      </c>
      <c r="CZ103" t="s">
        <v>59</v>
      </c>
      <c r="DA103" t="s">
        <v>59</v>
      </c>
      <c r="DB103" t="s">
        <v>59</v>
      </c>
      <c r="DC103" t="s">
        <v>59</v>
      </c>
      <c r="DD103" t="s">
        <v>59</v>
      </c>
      <c r="DE103" t="s">
        <v>59</v>
      </c>
      <c r="DF103" t="s">
        <v>59</v>
      </c>
      <c r="DG103" t="s">
        <v>59</v>
      </c>
      <c r="DH103">
        <v>69692</v>
      </c>
      <c r="DI103">
        <v>268884</v>
      </c>
      <c r="DJ103">
        <v>536463</v>
      </c>
      <c r="DK103">
        <v>199179</v>
      </c>
      <c r="DL103">
        <v>2131389</v>
      </c>
      <c r="DM103">
        <v>2410290</v>
      </c>
      <c r="DN103">
        <v>1418467</v>
      </c>
      <c r="DO103">
        <v>2021405</v>
      </c>
      <c r="DP103">
        <v>3210251</v>
      </c>
      <c r="DQ103">
        <f t="shared" si="3"/>
        <v>0</v>
      </c>
    </row>
    <row r="104" spans="2:121" x14ac:dyDescent="0.25">
      <c r="B104" t="s">
        <v>237</v>
      </c>
      <c r="C104">
        <v>473855943</v>
      </c>
      <c r="D104">
        <v>818001785</v>
      </c>
      <c r="E104">
        <v>662920661</v>
      </c>
      <c r="F104">
        <v>499329049</v>
      </c>
      <c r="G104">
        <v>437369086</v>
      </c>
      <c r="H104">
        <v>527852692</v>
      </c>
      <c r="I104">
        <v>347863539</v>
      </c>
      <c r="J104">
        <v>249043898</v>
      </c>
      <c r="K104">
        <v>256685156</v>
      </c>
      <c r="L104">
        <v>90008473</v>
      </c>
      <c r="M104">
        <v>133268336</v>
      </c>
      <c r="N104">
        <v>131838623</v>
      </c>
      <c r="O104">
        <v>88233779</v>
      </c>
      <c r="P104">
        <v>38834908</v>
      </c>
      <c r="Q104">
        <v>94187126</v>
      </c>
      <c r="R104">
        <v>14169297</v>
      </c>
      <c r="S104">
        <v>-19367995</v>
      </c>
      <c r="T104">
        <v>-20585300</v>
      </c>
      <c r="U104">
        <v>171251972</v>
      </c>
      <c r="V104">
        <v>260162431</v>
      </c>
      <c r="W104">
        <v>247598037</v>
      </c>
      <c r="X104">
        <v>183055264</v>
      </c>
      <c r="Y104">
        <v>146602480</v>
      </c>
      <c r="Z104">
        <v>207927603</v>
      </c>
      <c r="AA104">
        <v>89951976</v>
      </c>
      <c r="AB104">
        <v>35658686</v>
      </c>
      <c r="AC104">
        <v>36575655</v>
      </c>
      <c r="AD104">
        <v>81243499</v>
      </c>
      <c r="AE104">
        <v>126894095</v>
      </c>
      <c r="AF104">
        <v>115759414</v>
      </c>
      <c r="AG104">
        <v>94821485</v>
      </c>
      <c r="AH104">
        <v>107767572</v>
      </c>
      <c r="AI104">
        <v>113740477</v>
      </c>
      <c r="AJ104">
        <v>75782679</v>
      </c>
      <c r="AK104">
        <v>55026681</v>
      </c>
      <c r="AL104">
        <v>57160955</v>
      </c>
      <c r="AM104">
        <v>66570013</v>
      </c>
      <c r="AN104">
        <v>97913897</v>
      </c>
      <c r="AO104">
        <v>121307864</v>
      </c>
      <c r="AP104">
        <v>68726250</v>
      </c>
      <c r="AQ104">
        <v>49829419</v>
      </c>
      <c r="AR104">
        <v>108696452</v>
      </c>
      <c r="AS104">
        <v>54863309</v>
      </c>
      <c r="AT104">
        <v>9351510</v>
      </c>
      <c r="AU104">
        <v>12116656</v>
      </c>
      <c r="AV104">
        <f t="shared" si="2"/>
        <v>0.58158566777614085</v>
      </c>
      <c r="AW104">
        <v>0</v>
      </c>
      <c r="AX104">
        <v>4176896</v>
      </c>
      <c r="AY104">
        <v>26388138</v>
      </c>
      <c r="AZ104">
        <v>3662048</v>
      </c>
      <c r="BA104">
        <v>18396134</v>
      </c>
      <c r="BB104">
        <v>24156068</v>
      </c>
      <c r="BC104">
        <v>152934730</v>
      </c>
      <c r="BD104">
        <v>7651996</v>
      </c>
      <c r="BE104">
        <v>7803523</v>
      </c>
      <c r="BF104">
        <v>66570013</v>
      </c>
      <c r="BG104">
        <v>97913897</v>
      </c>
      <c r="BH104">
        <v>121307864</v>
      </c>
      <c r="BI104">
        <v>68726250</v>
      </c>
      <c r="BJ104">
        <v>49829419</v>
      </c>
      <c r="BK104">
        <v>108696452</v>
      </c>
      <c r="BL104">
        <v>54863309</v>
      </c>
      <c r="BM104">
        <v>9351510</v>
      </c>
      <c r="BN104">
        <v>12116656</v>
      </c>
      <c r="BO104">
        <v>23438460</v>
      </c>
      <c r="BP104">
        <v>39531335</v>
      </c>
      <c r="BQ104">
        <v>36918897</v>
      </c>
      <c r="BR104">
        <v>23169577</v>
      </c>
      <c r="BS104">
        <v>7401622</v>
      </c>
      <c r="BT104">
        <v>9646741</v>
      </c>
      <c r="BU104">
        <v>112240718</v>
      </c>
      <c r="BV104">
        <v>-21067508</v>
      </c>
      <c r="BW104">
        <v>-24898433</v>
      </c>
      <c r="BX104">
        <v>17020543</v>
      </c>
      <c r="BY104">
        <v>35672182</v>
      </c>
      <c r="BZ104">
        <v>3293414</v>
      </c>
      <c r="CA104">
        <v>6469339</v>
      </c>
      <c r="CB104">
        <v>1669412</v>
      </c>
      <c r="CC104">
        <v>1593158</v>
      </c>
      <c r="CD104">
        <v>91364365</v>
      </c>
      <c r="CE104">
        <v>12595057</v>
      </c>
      <c r="CF104">
        <v>1049625</v>
      </c>
      <c r="CG104">
        <v>6417917</v>
      </c>
      <c r="CH104">
        <v>3859153</v>
      </c>
      <c r="CI104">
        <v>33625483</v>
      </c>
      <c r="CJ104">
        <v>16700238</v>
      </c>
      <c r="CK104">
        <v>5732210</v>
      </c>
      <c r="CL104">
        <v>8053583</v>
      </c>
      <c r="CM104">
        <v>20876353</v>
      </c>
      <c r="CN104">
        <v>-33662565</v>
      </c>
      <c r="CO104">
        <v>-25948057</v>
      </c>
      <c r="CP104" t="s">
        <v>59</v>
      </c>
      <c r="CQ104" t="s">
        <v>59</v>
      </c>
      <c r="CR104" t="s">
        <v>59</v>
      </c>
      <c r="CS104" t="s">
        <v>59</v>
      </c>
      <c r="CT104" t="s">
        <v>59</v>
      </c>
      <c r="CU104" t="s">
        <v>59</v>
      </c>
      <c r="CV104" t="s">
        <v>59</v>
      </c>
      <c r="CW104" t="s">
        <v>59</v>
      </c>
      <c r="CX104" t="s">
        <v>59</v>
      </c>
      <c r="CY104" t="s">
        <v>59</v>
      </c>
      <c r="CZ104" t="s">
        <v>59</v>
      </c>
      <c r="DA104" t="s">
        <v>59</v>
      </c>
      <c r="DB104" t="s">
        <v>59</v>
      </c>
      <c r="DC104" t="s">
        <v>59</v>
      </c>
      <c r="DD104" t="s">
        <v>59</v>
      </c>
      <c r="DE104" t="s">
        <v>59</v>
      </c>
      <c r="DF104" t="s">
        <v>59</v>
      </c>
      <c r="DG104" t="s">
        <v>59</v>
      </c>
      <c r="DH104">
        <v>6417917</v>
      </c>
      <c r="DI104">
        <v>3859153</v>
      </c>
      <c r="DJ104">
        <v>33625483</v>
      </c>
      <c r="DK104">
        <v>16700238</v>
      </c>
      <c r="DL104">
        <v>5732210</v>
      </c>
      <c r="DM104">
        <v>8053583</v>
      </c>
      <c r="DN104">
        <v>20876353</v>
      </c>
      <c r="DO104">
        <v>-33662565</v>
      </c>
      <c r="DP104">
        <v>-25948057</v>
      </c>
      <c r="DQ104">
        <f t="shared" si="3"/>
        <v>0</v>
      </c>
    </row>
    <row r="105" spans="2:121" x14ac:dyDescent="0.25">
      <c r="B105" t="s">
        <v>25</v>
      </c>
      <c r="C105">
        <v>44032620</v>
      </c>
      <c r="D105">
        <v>51755611</v>
      </c>
      <c r="E105">
        <v>40345308</v>
      </c>
      <c r="F105">
        <v>32849402</v>
      </c>
      <c r="G105">
        <v>39088694</v>
      </c>
      <c r="H105">
        <v>48098811</v>
      </c>
      <c r="I105">
        <v>42936540</v>
      </c>
      <c r="J105">
        <v>47103915</v>
      </c>
      <c r="K105">
        <v>42533105</v>
      </c>
      <c r="L105">
        <v>2909877</v>
      </c>
      <c r="M105">
        <v>3509182</v>
      </c>
      <c r="N105">
        <v>-41997</v>
      </c>
      <c r="O105">
        <v>242204</v>
      </c>
      <c r="P105">
        <v>3484736</v>
      </c>
      <c r="Q105">
        <v>3955471</v>
      </c>
      <c r="R105">
        <v>1407488</v>
      </c>
      <c r="S105">
        <v>845756</v>
      </c>
      <c r="T105">
        <v>-31207</v>
      </c>
      <c r="U105">
        <v>4129296</v>
      </c>
      <c r="V105">
        <v>4732281</v>
      </c>
      <c r="W105">
        <v>1114326</v>
      </c>
      <c r="X105">
        <v>1145951</v>
      </c>
      <c r="Y105">
        <v>4241334</v>
      </c>
      <c r="Z105">
        <v>4596996</v>
      </c>
      <c r="AA105">
        <v>2098437</v>
      </c>
      <c r="AB105">
        <v>1428141</v>
      </c>
      <c r="AC105">
        <v>519721</v>
      </c>
      <c r="AD105">
        <v>1219419</v>
      </c>
      <c r="AE105">
        <v>1223099</v>
      </c>
      <c r="AF105">
        <v>1156323</v>
      </c>
      <c r="AG105">
        <v>903747</v>
      </c>
      <c r="AH105">
        <v>756598</v>
      </c>
      <c r="AI105">
        <v>641525</v>
      </c>
      <c r="AJ105">
        <v>690949</v>
      </c>
      <c r="AK105">
        <v>582385</v>
      </c>
      <c r="AL105">
        <v>550928</v>
      </c>
      <c r="AM105">
        <v>1760894</v>
      </c>
      <c r="AN105">
        <v>2520325</v>
      </c>
      <c r="AO105">
        <v>2066262</v>
      </c>
      <c r="AP105">
        <v>1674945</v>
      </c>
      <c r="AQ105">
        <v>1165599</v>
      </c>
      <c r="AR105">
        <v>1023811</v>
      </c>
      <c r="AS105">
        <v>606034</v>
      </c>
      <c r="AT105">
        <v>633081</v>
      </c>
      <c r="AU105">
        <v>459707</v>
      </c>
      <c r="AV105">
        <f t="shared" si="2"/>
        <v>-0.38874948132625248</v>
      </c>
      <c r="AW105">
        <v>294950</v>
      </c>
      <c r="AX105">
        <v>-6659588</v>
      </c>
      <c r="AY105">
        <v>5600</v>
      </c>
      <c r="AZ105">
        <v>162674</v>
      </c>
      <c r="BA105">
        <v>18641</v>
      </c>
      <c r="BB105">
        <v>1195</v>
      </c>
      <c r="BC105">
        <v>2326</v>
      </c>
      <c r="BD105">
        <v>1236</v>
      </c>
      <c r="BE105">
        <v>0</v>
      </c>
      <c r="BF105">
        <v>1760894</v>
      </c>
      <c r="BG105">
        <v>2520325</v>
      </c>
      <c r="BH105">
        <v>2066262</v>
      </c>
      <c r="BI105">
        <v>1674945</v>
      </c>
      <c r="BJ105">
        <v>1165599</v>
      </c>
      <c r="BK105">
        <v>1023811</v>
      </c>
      <c r="BL105">
        <v>606034</v>
      </c>
      <c r="BM105">
        <v>633081</v>
      </c>
      <c r="BN105">
        <v>459707</v>
      </c>
      <c r="BO105">
        <v>1443933</v>
      </c>
      <c r="BP105">
        <v>-5670731</v>
      </c>
      <c r="BQ105">
        <v>-2102660</v>
      </c>
      <c r="BR105">
        <v>-1270066</v>
      </c>
      <c r="BS105">
        <v>2337778</v>
      </c>
      <c r="BT105">
        <v>2932854</v>
      </c>
      <c r="BU105">
        <v>803781</v>
      </c>
      <c r="BV105">
        <v>213912</v>
      </c>
      <c r="BW105">
        <v>-490914</v>
      </c>
      <c r="BX105">
        <v>161415</v>
      </c>
      <c r="BY105">
        <v>185318</v>
      </c>
      <c r="BZ105">
        <v>-138591</v>
      </c>
      <c r="CA105">
        <v>-22895</v>
      </c>
      <c r="CB105">
        <v>230269</v>
      </c>
      <c r="CC105">
        <v>887621</v>
      </c>
      <c r="CD105">
        <v>170992</v>
      </c>
      <c r="CE105">
        <v>42041</v>
      </c>
      <c r="CF105">
        <v>-109225</v>
      </c>
      <c r="CG105">
        <v>1282518</v>
      </c>
      <c r="CH105">
        <v>-5856049</v>
      </c>
      <c r="CI105">
        <v>-1964069</v>
      </c>
      <c r="CJ105">
        <v>-1247171</v>
      </c>
      <c r="CK105">
        <v>2107509</v>
      </c>
      <c r="CL105">
        <v>2045233</v>
      </c>
      <c r="CM105">
        <v>632788</v>
      </c>
      <c r="CN105">
        <v>171871</v>
      </c>
      <c r="CO105">
        <v>-381689</v>
      </c>
      <c r="CP105" t="s">
        <v>59</v>
      </c>
      <c r="CQ105" t="s">
        <v>59</v>
      </c>
      <c r="CR105" t="s">
        <v>59</v>
      </c>
      <c r="CS105" t="s">
        <v>59</v>
      </c>
      <c r="CT105" t="s">
        <v>59</v>
      </c>
      <c r="CU105" t="s">
        <v>59</v>
      </c>
      <c r="CV105" t="s">
        <v>59</v>
      </c>
      <c r="CW105" t="s">
        <v>59</v>
      </c>
      <c r="CX105" t="s">
        <v>59</v>
      </c>
      <c r="CY105" t="s">
        <v>59</v>
      </c>
      <c r="CZ105" t="s">
        <v>59</v>
      </c>
      <c r="DA105" t="s">
        <v>59</v>
      </c>
      <c r="DB105" t="s">
        <v>59</v>
      </c>
      <c r="DC105" t="s">
        <v>59</v>
      </c>
      <c r="DD105" t="s">
        <v>59</v>
      </c>
      <c r="DE105" t="s">
        <v>59</v>
      </c>
      <c r="DF105" t="s">
        <v>59</v>
      </c>
      <c r="DG105" t="s">
        <v>59</v>
      </c>
      <c r="DH105">
        <v>1282518</v>
      </c>
      <c r="DI105">
        <v>-5856049</v>
      </c>
      <c r="DJ105">
        <v>-1964069</v>
      </c>
      <c r="DK105">
        <v>-1247171</v>
      </c>
      <c r="DL105">
        <v>2107509</v>
      </c>
      <c r="DM105">
        <v>2045233</v>
      </c>
      <c r="DN105">
        <v>632788</v>
      </c>
      <c r="DO105">
        <v>171871</v>
      </c>
      <c r="DP105">
        <v>-381689</v>
      </c>
      <c r="DQ105">
        <f t="shared" si="3"/>
        <v>0</v>
      </c>
    </row>
    <row r="106" spans="2:121" x14ac:dyDescent="0.25">
      <c r="B106" t="s">
        <v>160</v>
      </c>
      <c r="C106">
        <v>52532116</v>
      </c>
      <c r="D106">
        <v>81588456</v>
      </c>
      <c r="E106">
        <v>72976527</v>
      </c>
      <c r="F106">
        <v>51786204</v>
      </c>
      <c r="G106">
        <v>50366577</v>
      </c>
      <c r="H106">
        <v>71744428</v>
      </c>
      <c r="I106">
        <v>78313270</v>
      </c>
      <c r="J106">
        <v>115557632</v>
      </c>
      <c r="K106">
        <v>121687494</v>
      </c>
      <c r="L106">
        <v>1202878</v>
      </c>
      <c r="M106">
        <v>622063</v>
      </c>
      <c r="N106">
        <v>534442</v>
      </c>
      <c r="O106">
        <v>846510</v>
      </c>
      <c r="P106">
        <v>786172</v>
      </c>
      <c r="Q106">
        <v>757924</v>
      </c>
      <c r="R106">
        <v>1162970</v>
      </c>
      <c r="S106">
        <v>1695386</v>
      </c>
      <c r="T106">
        <v>1711924</v>
      </c>
      <c r="U106">
        <v>1275555</v>
      </c>
      <c r="V106">
        <v>697115</v>
      </c>
      <c r="W106">
        <v>653207</v>
      </c>
      <c r="X106">
        <v>942532</v>
      </c>
      <c r="Y106">
        <v>875217</v>
      </c>
      <c r="Z106">
        <v>839961</v>
      </c>
      <c r="AA106">
        <v>1228318</v>
      </c>
      <c r="AB106">
        <v>1751155</v>
      </c>
      <c r="AC106">
        <v>1770632</v>
      </c>
      <c r="AD106">
        <v>72677</v>
      </c>
      <c r="AE106">
        <v>75052</v>
      </c>
      <c r="AF106">
        <v>118765</v>
      </c>
      <c r="AG106">
        <v>96022</v>
      </c>
      <c r="AH106">
        <v>89045</v>
      </c>
      <c r="AI106">
        <v>82037</v>
      </c>
      <c r="AJ106">
        <v>65348</v>
      </c>
      <c r="AK106">
        <v>55769</v>
      </c>
      <c r="AL106">
        <v>58708</v>
      </c>
      <c r="AM106">
        <v>384150</v>
      </c>
      <c r="AN106">
        <v>470517</v>
      </c>
      <c r="AO106">
        <v>368171</v>
      </c>
      <c r="AP106">
        <v>342394</v>
      </c>
      <c r="AQ106">
        <v>294082</v>
      </c>
      <c r="AR106">
        <v>242438</v>
      </c>
      <c r="AS106">
        <v>209335</v>
      </c>
      <c r="AT106">
        <v>194573</v>
      </c>
      <c r="AU106">
        <v>205478</v>
      </c>
      <c r="AV106">
        <f t="shared" si="2"/>
        <v>-0.29193268573631548</v>
      </c>
      <c r="AW106">
        <v>29664</v>
      </c>
      <c r="AX106">
        <v>38969</v>
      </c>
      <c r="AY106">
        <v>32660</v>
      </c>
      <c r="AZ106">
        <v>26532</v>
      </c>
      <c r="BA106">
        <v>24604</v>
      </c>
      <c r="BB106">
        <v>2449</v>
      </c>
      <c r="BC106">
        <v>0</v>
      </c>
      <c r="BD106">
        <v>0</v>
      </c>
      <c r="BE106">
        <v>170253</v>
      </c>
      <c r="BF106">
        <v>384150</v>
      </c>
      <c r="BG106">
        <v>470517</v>
      </c>
      <c r="BH106">
        <v>368171</v>
      </c>
      <c r="BI106">
        <v>342394</v>
      </c>
      <c r="BJ106">
        <v>294082</v>
      </c>
      <c r="BK106">
        <v>242438</v>
      </c>
      <c r="BL106">
        <v>209335</v>
      </c>
      <c r="BM106">
        <v>194573</v>
      </c>
      <c r="BN106">
        <v>205478</v>
      </c>
      <c r="BO106">
        <v>849876</v>
      </c>
      <c r="BP106">
        <v>190516</v>
      </c>
      <c r="BQ106">
        <v>198931</v>
      </c>
      <c r="BR106">
        <v>531912</v>
      </c>
      <c r="BS106">
        <v>516694</v>
      </c>
      <c r="BT106">
        <v>517935</v>
      </c>
      <c r="BU106">
        <v>953635</v>
      </c>
      <c r="BV106">
        <v>1500813</v>
      </c>
      <c r="BW106">
        <v>1677873</v>
      </c>
      <c r="BX106">
        <v>274393</v>
      </c>
      <c r="BY106">
        <v>47629</v>
      </c>
      <c r="BZ106">
        <v>43052</v>
      </c>
      <c r="CA106">
        <v>140243</v>
      </c>
      <c r="CB106">
        <v>154657</v>
      </c>
      <c r="CC106">
        <v>155503</v>
      </c>
      <c r="CD106">
        <v>273575</v>
      </c>
      <c r="CE106">
        <v>356923</v>
      </c>
      <c r="CF106">
        <v>383950</v>
      </c>
      <c r="CG106">
        <v>575483</v>
      </c>
      <c r="CH106">
        <v>142887</v>
      </c>
      <c r="CI106">
        <v>155879</v>
      </c>
      <c r="CJ106">
        <v>391669</v>
      </c>
      <c r="CK106">
        <v>362038</v>
      </c>
      <c r="CL106">
        <v>362432</v>
      </c>
      <c r="CM106">
        <v>680060</v>
      </c>
      <c r="CN106">
        <v>1143890</v>
      </c>
      <c r="CO106">
        <v>1293923</v>
      </c>
      <c r="CP106" t="s">
        <v>59</v>
      </c>
      <c r="CQ106" t="s">
        <v>59</v>
      </c>
      <c r="CR106" t="s">
        <v>59</v>
      </c>
      <c r="CS106" t="s">
        <v>59</v>
      </c>
      <c r="CT106" t="s">
        <v>59</v>
      </c>
      <c r="CU106" t="s">
        <v>59</v>
      </c>
      <c r="CV106" t="s">
        <v>59</v>
      </c>
      <c r="CW106" t="s">
        <v>59</v>
      </c>
      <c r="CX106" t="s">
        <v>59</v>
      </c>
      <c r="CY106" t="s">
        <v>59</v>
      </c>
      <c r="CZ106" t="s">
        <v>59</v>
      </c>
      <c r="DA106" t="s">
        <v>59</v>
      </c>
      <c r="DB106" t="s">
        <v>59</v>
      </c>
      <c r="DC106" t="s">
        <v>59</v>
      </c>
      <c r="DD106" t="s">
        <v>59</v>
      </c>
      <c r="DE106" t="s">
        <v>59</v>
      </c>
      <c r="DF106" t="s">
        <v>59</v>
      </c>
      <c r="DG106" t="s">
        <v>59</v>
      </c>
      <c r="DH106">
        <v>575483</v>
      </c>
      <c r="DI106">
        <v>142887</v>
      </c>
      <c r="DJ106">
        <v>155879</v>
      </c>
      <c r="DK106">
        <v>391669</v>
      </c>
      <c r="DL106">
        <v>362038</v>
      </c>
      <c r="DM106">
        <v>362432</v>
      </c>
      <c r="DN106">
        <v>680060</v>
      </c>
      <c r="DO106">
        <v>1143890</v>
      </c>
      <c r="DP106">
        <v>1293923</v>
      </c>
      <c r="DQ106">
        <f t="shared" si="3"/>
        <v>0</v>
      </c>
    </row>
    <row r="107" spans="2:121" x14ac:dyDescent="0.25">
      <c r="B107" t="s">
        <v>161</v>
      </c>
      <c r="C107">
        <v>157492203</v>
      </c>
      <c r="D107">
        <v>173490351</v>
      </c>
      <c r="E107">
        <v>171475267</v>
      </c>
      <c r="F107">
        <v>188339885</v>
      </c>
      <c r="G107">
        <v>209660163</v>
      </c>
      <c r="H107">
        <v>234701086</v>
      </c>
      <c r="I107">
        <v>253680370</v>
      </c>
      <c r="J107">
        <v>257976809</v>
      </c>
      <c r="K107">
        <v>277869900</v>
      </c>
      <c r="L107">
        <v>20142654</v>
      </c>
      <c r="M107">
        <v>25956424</v>
      </c>
      <c r="N107">
        <v>32117590</v>
      </c>
      <c r="O107">
        <v>18854938</v>
      </c>
      <c r="P107">
        <v>18773859</v>
      </c>
      <c r="Q107">
        <v>23294522</v>
      </c>
      <c r="R107">
        <v>28677950</v>
      </c>
      <c r="S107">
        <v>38511142</v>
      </c>
      <c r="T107">
        <v>44062739</v>
      </c>
      <c r="U107">
        <v>29484175</v>
      </c>
      <c r="V107">
        <v>36249489</v>
      </c>
      <c r="W107">
        <v>41780085</v>
      </c>
      <c r="X107">
        <v>29958402</v>
      </c>
      <c r="Y107">
        <v>31926802</v>
      </c>
      <c r="Z107">
        <v>36522064</v>
      </c>
      <c r="AA107">
        <v>41941502</v>
      </c>
      <c r="AB107">
        <v>50949523</v>
      </c>
      <c r="AC107">
        <v>57436795</v>
      </c>
      <c r="AD107">
        <v>9341521</v>
      </c>
      <c r="AE107">
        <v>10293065</v>
      </c>
      <c r="AF107">
        <v>9662495</v>
      </c>
      <c r="AG107">
        <v>11103464</v>
      </c>
      <c r="AH107">
        <v>13152943</v>
      </c>
      <c r="AI107">
        <v>13227542</v>
      </c>
      <c r="AJ107">
        <v>13263552</v>
      </c>
      <c r="AK107">
        <v>12438381</v>
      </c>
      <c r="AL107">
        <v>13374056</v>
      </c>
      <c r="AM107">
        <v>5546528</v>
      </c>
      <c r="AN107">
        <v>15663359</v>
      </c>
      <c r="AO107">
        <v>13064782</v>
      </c>
      <c r="AP107">
        <v>10998714</v>
      </c>
      <c r="AQ107">
        <v>112418</v>
      </c>
      <c r="AR107">
        <v>16271048</v>
      </c>
      <c r="AS107">
        <v>1792372</v>
      </c>
      <c r="AT107">
        <v>837199</v>
      </c>
      <c r="AU107">
        <v>1910579</v>
      </c>
      <c r="AV107">
        <f t="shared" si="2"/>
        <v>0.47935913234947286</v>
      </c>
      <c r="AW107">
        <v>9487482</v>
      </c>
      <c r="AX107">
        <v>6265344</v>
      </c>
      <c r="AY107">
        <v>10479044</v>
      </c>
      <c r="AZ107">
        <v>-40433368</v>
      </c>
      <c r="BA107">
        <v>-24169938</v>
      </c>
      <c r="BB107">
        <v>-14749295</v>
      </c>
      <c r="BC107">
        <v>-16848296</v>
      </c>
      <c r="BD107">
        <v>597999</v>
      </c>
      <c r="BE107">
        <v>1313523</v>
      </c>
      <c r="BF107">
        <v>5546528</v>
      </c>
      <c r="BG107">
        <v>15663359</v>
      </c>
      <c r="BH107">
        <v>13064782</v>
      </c>
      <c r="BI107">
        <v>10998714</v>
      </c>
      <c r="BJ107">
        <v>112418</v>
      </c>
      <c r="BK107">
        <v>16271048</v>
      </c>
      <c r="BL107">
        <v>1792372</v>
      </c>
      <c r="BM107">
        <v>837199</v>
      </c>
      <c r="BN107">
        <v>1910579</v>
      </c>
      <c r="BO107">
        <v>24083608</v>
      </c>
      <c r="BP107">
        <v>16558408</v>
      </c>
      <c r="BQ107">
        <v>29531852</v>
      </c>
      <c r="BR107">
        <v>-32577144</v>
      </c>
      <c r="BS107">
        <v>-5508498</v>
      </c>
      <c r="BT107">
        <v>-7725821</v>
      </c>
      <c r="BU107">
        <v>10037283</v>
      </c>
      <c r="BV107">
        <v>38271942</v>
      </c>
      <c r="BW107">
        <v>43465683</v>
      </c>
      <c r="BX107">
        <v>5692489</v>
      </c>
      <c r="BY107">
        <v>3431022</v>
      </c>
      <c r="BZ107">
        <v>4899293</v>
      </c>
      <c r="CA107">
        <v>2828241</v>
      </c>
      <c r="CB107">
        <v>-337255</v>
      </c>
      <c r="CC107" t="s">
        <v>59</v>
      </c>
      <c r="CD107">
        <v>2270338</v>
      </c>
      <c r="CE107">
        <v>1674397</v>
      </c>
      <c r="CF107">
        <v>6089972</v>
      </c>
      <c r="CG107">
        <v>18391119</v>
      </c>
      <c r="CH107">
        <v>13127387</v>
      </c>
      <c r="CI107">
        <v>24632558</v>
      </c>
      <c r="CJ107">
        <v>-35405384</v>
      </c>
      <c r="CK107">
        <v>-5171243</v>
      </c>
      <c r="CL107" t="s">
        <v>59</v>
      </c>
      <c r="CM107">
        <v>7766945</v>
      </c>
      <c r="CN107">
        <v>36597544</v>
      </c>
      <c r="CO107">
        <v>37375711</v>
      </c>
      <c r="CP107" t="s">
        <v>59</v>
      </c>
      <c r="CQ107" t="s">
        <v>59</v>
      </c>
      <c r="CR107" t="s">
        <v>59</v>
      </c>
      <c r="CS107" t="s">
        <v>59</v>
      </c>
      <c r="CT107" t="s">
        <v>59</v>
      </c>
      <c r="CU107" t="s">
        <v>59</v>
      </c>
      <c r="CV107" t="s">
        <v>59</v>
      </c>
      <c r="CW107" t="s">
        <v>59</v>
      </c>
      <c r="CX107" t="s">
        <v>59</v>
      </c>
      <c r="CY107" t="s">
        <v>59</v>
      </c>
      <c r="CZ107" t="s">
        <v>59</v>
      </c>
      <c r="DA107" t="s">
        <v>59</v>
      </c>
      <c r="DB107" t="s">
        <v>59</v>
      </c>
      <c r="DC107" t="s">
        <v>59</v>
      </c>
      <c r="DD107" t="s">
        <v>59</v>
      </c>
      <c r="DE107" t="s">
        <v>59</v>
      </c>
      <c r="DF107" t="s">
        <v>59</v>
      </c>
      <c r="DG107" t="s">
        <v>59</v>
      </c>
      <c r="DH107">
        <v>18391119</v>
      </c>
      <c r="DI107">
        <v>13127387</v>
      </c>
      <c r="DJ107">
        <v>24632558</v>
      </c>
      <c r="DK107">
        <v>-35405384</v>
      </c>
      <c r="DL107">
        <v>-5171243</v>
      </c>
      <c r="DM107">
        <v>-7725821</v>
      </c>
      <c r="DN107">
        <v>7766945</v>
      </c>
      <c r="DO107">
        <v>36597544</v>
      </c>
      <c r="DP107">
        <v>37375711</v>
      </c>
      <c r="DQ107">
        <f t="shared" si="3"/>
        <v>1</v>
      </c>
    </row>
    <row r="108" spans="2:121" x14ac:dyDescent="0.25">
      <c r="B108" t="s">
        <v>48</v>
      </c>
      <c r="C108">
        <v>24817996</v>
      </c>
      <c r="D108">
        <v>27163611</v>
      </c>
      <c r="E108">
        <v>29163358</v>
      </c>
      <c r="F108">
        <v>29457676</v>
      </c>
      <c r="G108">
        <v>28551260</v>
      </c>
      <c r="H108">
        <v>25182934</v>
      </c>
      <c r="I108">
        <v>34365864</v>
      </c>
      <c r="J108">
        <v>35209246</v>
      </c>
      <c r="K108">
        <v>40247885</v>
      </c>
      <c r="L108">
        <v>1991377</v>
      </c>
      <c r="M108">
        <v>943469</v>
      </c>
      <c r="N108">
        <v>1885810</v>
      </c>
      <c r="O108">
        <v>511936</v>
      </c>
      <c r="P108">
        <v>1007388</v>
      </c>
      <c r="Q108">
        <v>809854</v>
      </c>
      <c r="R108">
        <v>1102952</v>
      </c>
      <c r="S108">
        <v>1056463</v>
      </c>
      <c r="T108">
        <v>1223843</v>
      </c>
      <c r="U108">
        <v>2160387</v>
      </c>
      <c r="V108">
        <v>1186372</v>
      </c>
      <c r="W108">
        <v>2435075</v>
      </c>
      <c r="X108">
        <v>909360</v>
      </c>
      <c r="Y108">
        <v>1391048</v>
      </c>
      <c r="Z108">
        <v>1210086</v>
      </c>
      <c r="AA108">
        <v>1471789</v>
      </c>
      <c r="AB108">
        <v>1189533</v>
      </c>
      <c r="AC108">
        <v>1432851</v>
      </c>
      <c r="AD108">
        <v>169010</v>
      </c>
      <c r="AE108">
        <v>242903</v>
      </c>
      <c r="AF108">
        <v>549265</v>
      </c>
      <c r="AG108">
        <v>397424</v>
      </c>
      <c r="AH108">
        <v>383660</v>
      </c>
      <c r="AI108">
        <v>400232</v>
      </c>
      <c r="AJ108">
        <v>368837</v>
      </c>
      <c r="AK108">
        <v>133070</v>
      </c>
      <c r="AL108">
        <v>209008</v>
      </c>
      <c r="AM108">
        <v>52907</v>
      </c>
      <c r="AN108">
        <v>319920</v>
      </c>
      <c r="AO108">
        <v>162164</v>
      </c>
      <c r="AP108">
        <v>351395</v>
      </c>
      <c r="AQ108">
        <v>94232</v>
      </c>
      <c r="AR108">
        <v>65727</v>
      </c>
      <c r="AS108">
        <v>56927</v>
      </c>
      <c r="AT108">
        <v>39343</v>
      </c>
      <c r="AU108">
        <v>28995</v>
      </c>
      <c r="AV108">
        <f t="shared" si="2"/>
        <v>-0.81295408301199501</v>
      </c>
      <c r="AW108">
        <v>66134</v>
      </c>
      <c r="AX108">
        <v>676869</v>
      </c>
      <c r="AY108">
        <v>30079</v>
      </c>
      <c r="AZ108">
        <v>56133</v>
      </c>
      <c r="BA108">
        <v>16827</v>
      </c>
      <c r="BB108">
        <v>12911</v>
      </c>
      <c r="BC108">
        <v>16604</v>
      </c>
      <c r="BD108">
        <v>43971</v>
      </c>
      <c r="BE108">
        <v>12081</v>
      </c>
      <c r="BF108">
        <v>52907</v>
      </c>
      <c r="BG108">
        <v>319920</v>
      </c>
      <c r="BH108">
        <v>162164</v>
      </c>
      <c r="BI108">
        <v>351395</v>
      </c>
      <c r="BJ108">
        <v>94232</v>
      </c>
      <c r="BK108">
        <v>65727</v>
      </c>
      <c r="BL108">
        <v>56927</v>
      </c>
      <c r="BM108">
        <v>39343</v>
      </c>
      <c r="BN108">
        <v>28995</v>
      </c>
      <c r="BO108">
        <v>2004604</v>
      </c>
      <c r="BP108">
        <v>1300417</v>
      </c>
      <c r="BQ108">
        <v>1753725</v>
      </c>
      <c r="BR108">
        <v>215552</v>
      </c>
      <c r="BS108">
        <v>929983</v>
      </c>
      <c r="BT108">
        <v>757037</v>
      </c>
      <c r="BU108">
        <v>1061443</v>
      </c>
      <c r="BV108">
        <v>1061091</v>
      </c>
      <c r="BW108">
        <v>1206929</v>
      </c>
      <c r="BX108">
        <v>606966</v>
      </c>
      <c r="BY108">
        <v>339175</v>
      </c>
      <c r="BZ108">
        <v>-882747</v>
      </c>
      <c r="CA108" t="s">
        <v>59</v>
      </c>
      <c r="CB108">
        <v>192952</v>
      </c>
      <c r="CC108">
        <v>273472</v>
      </c>
      <c r="CD108">
        <v>360535</v>
      </c>
      <c r="CE108">
        <v>291598</v>
      </c>
      <c r="CF108">
        <v>234379</v>
      </c>
      <c r="CG108">
        <v>1397638</v>
      </c>
      <c r="CH108">
        <v>961242</v>
      </c>
      <c r="CI108">
        <v>2636472</v>
      </c>
      <c r="CJ108" t="s">
        <v>59</v>
      </c>
      <c r="CK108">
        <v>737031</v>
      </c>
      <c r="CL108">
        <v>483565</v>
      </c>
      <c r="CM108">
        <v>700908</v>
      </c>
      <c r="CN108">
        <v>769494</v>
      </c>
      <c r="CO108">
        <v>972551</v>
      </c>
      <c r="CP108" t="s">
        <v>59</v>
      </c>
      <c r="CQ108" t="s">
        <v>59</v>
      </c>
      <c r="CR108" t="s">
        <v>59</v>
      </c>
      <c r="CS108" t="s">
        <v>59</v>
      </c>
      <c r="CT108" t="s">
        <v>59</v>
      </c>
      <c r="CU108" t="s">
        <v>59</v>
      </c>
      <c r="CV108" t="s">
        <v>59</v>
      </c>
      <c r="CW108" t="s">
        <v>59</v>
      </c>
      <c r="CX108" t="s">
        <v>59</v>
      </c>
      <c r="CY108" t="s">
        <v>59</v>
      </c>
      <c r="CZ108" t="s">
        <v>59</v>
      </c>
      <c r="DA108" t="s">
        <v>59</v>
      </c>
      <c r="DB108" t="s">
        <v>59</v>
      </c>
      <c r="DC108" t="s">
        <v>59</v>
      </c>
      <c r="DD108" t="s">
        <v>59</v>
      </c>
      <c r="DE108" t="s">
        <v>59</v>
      </c>
      <c r="DF108" t="s">
        <v>59</v>
      </c>
      <c r="DG108" t="s">
        <v>59</v>
      </c>
      <c r="DH108">
        <v>1397638</v>
      </c>
      <c r="DI108">
        <v>961242</v>
      </c>
      <c r="DJ108">
        <v>2636472</v>
      </c>
      <c r="DK108">
        <v>215552</v>
      </c>
      <c r="DL108">
        <v>737031</v>
      </c>
      <c r="DM108">
        <v>483565</v>
      </c>
      <c r="DN108">
        <v>700908</v>
      </c>
      <c r="DO108">
        <v>769494</v>
      </c>
      <c r="DP108">
        <v>972551</v>
      </c>
      <c r="DQ108">
        <f t="shared" si="3"/>
        <v>0</v>
      </c>
    </row>
    <row r="109" spans="2:121" x14ac:dyDescent="0.25">
      <c r="B109" t="s">
        <v>162</v>
      </c>
      <c r="C109">
        <v>48457754</v>
      </c>
      <c r="D109">
        <v>50407345</v>
      </c>
      <c r="E109">
        <v>43467923</v>
      </c>
      <c r="F109">
        <v>36384774</v>
      </c>
      <c r="G109">
        <v>29380112</v>
      </c>
      <c r="H109">
        <v>31104272</v>
      </c>
      <c r="I109">
        <v>30347970</v>
      </c>
      <c r="J109">
        <v>29748564</v>
      </c>
      <c r="K109">
        <v>30341444</v>
      </c>
      <c r="L109">
        <v>1324501</v>
      </c>
      <c r="M109">
        <v>1636705</v>
      </c>
      <c r="N109">
        <v>1515736</v>
      </c>
      <c r="O109">
        <v>1439067</v>
      </c>
      <c r="P109">
        <v>1029874</v>
      </c>
      <c r="Q109">
        <v>4421428</v>
      </c>
      <c r="R109">
        <v>654586</v>
      </c>
      <c r="S109">
        <v>1188505</v>
      </c>
      <c r="T109">
        <v>540113</v>
      </c>
      <c r="U109">
        <v>1983044</v>
      </c>
      <c r="V109">
        <v>2264542</v>
      </c>
      <c r="W109">
        <v>2231294</v>
      </c>
      <c r="X109">
        <v>2044259</v>
      </c>
      <c r="Y109">
        <v>1498531</v>
      </c>
      <c r="Z109">
        <v>4853653</v>
      </c>
      <c r="AA109">
        <v>993509</v>
      </c>
      <c r="AB109">
        <v>1577651</v>
      </c>
      <c r="AC109">
        <v>934630</v>
      </c>
      <c r="AD109">
        <v>658543</v>
      </c>
      <c r="AE109">
        <v>627837</v>
      </c>
      <c r="AF109">
        <v>715558</v>
      </c>
      <c r="AG109">
        <v>605192</v>
      </c>
      <c r="AH109">
        <v>468657</v>
      </c>
      <c r="AI109">
        <v>432225</v>
      </c>
      <c r="AJ109">
        <v>338923</v>
      </c>
      <c r="AK109">
        <v>389146</v>
      </c>
      <c r="AL109">
        <v>394517</v>
      </c>
      <c r="AM109">
        <v>886956</v>
      </c>
      <c r="AN109">
        <v>936703</v>
      </c>
      <c r="AO109">
        <v>826900</v>
      </c>
      <c r="AP109">
        <v>708794</v>
      </c>
      <c r="AQ109">
        <v>425306</v>
      </c>
      <c r="AR109">
        <v>195909</v>
      </c>
      <c r="AS109">
        <v>128480</v>
      </c>
      <c r="AT109">
        <v>153675</v>
      </c>
      <c r="AU109">
        <v>124461</v>
      </c>
      <c r="AV109">
        <f t="shared" si="2"/>
        <v>-0.72360234426363657</v>
      </c>
      <c r="AW109">
        <v>2966</v>
      </c>
      <c r="AX109">
        <v>2887</v>
      </c>
      <c r="AY109">
        <v>31176</v>
      </c>
      <c r="AZ109">
        <v>-411884</v>
      </c>
      <c r="BA109">
        <v>-37493</v>
      </c>
      <c r="BB109">
        <v>1224</v>
      </c>
      <c r="BC109">
        <v>27690</v>
      </c>
      <c r="BD109">
        <v>3718</v>
      </c>
      <c r="BE109">
        <v>10567</v>
      </c>
      <c r="BF109">
        <v>886956</v>
      </c>
      <c r="BG109">
        <v>936703</v>
      </c>
      <c r="BH109">
        <v>826900</v>
      </c>
      <c r="BI109">
        <v>708794</v>
      </c>
      <c r="BJ109">
        <v>425306</v>
      </c>
      <c r="BK109">
        <v>195909</v>
      </c>
      <c r="BL109">
        <v>128480</v>
      </c>
      <c r="BM109">
        <v>153675</v>
      </c>
      <c r="BN109">
        <v>124461</v>
      </c>
      <c r="BO109">
        <v>440512</v>
      </c>
      <c r="BP109">
        <v>702888</v>
      </c>
      <c r="BQ109">
        <v>721496</v>
      </c>
      <c r="BR109">
        <v>317125</v>
      </c>
      <c r="BS109">
        <v>568247</v>
      </c>
      <c r="BT109">
        <v>4226743</v>
      </c>
      <c r="BU109">
        <v>553795</v>
      </c>
      <c r="BV109">
        <v>1038548</v>
      </c>
      <c r="BW109">
        <v>425046</v>
      </c>
      <c r="BX109">
        <v>47463</v>
      </c>
      <c r="BY109">
        <v>176083</v>
      </c>
      <c r="BZ109">
        <v>233076</v>
      </c>
      <c r="CA109">
        <v>253953</v>
      </c>
      <c r="CB109">
        <v>210896</v>
      </c>
      <c r="CC109">
        <v>1218311</v>
      </c>
      <c r="CD109">
        <v>137341</v>
      </c>
      <c r="CE109">
        <v>294957</v>
      </c>
      <c r="CF109">
        <v>138551</v>
      </c>
      <c r="CG109">
        <v>393049</v>
      </c>
      <c r="CH109">
        <v>526805</v>
      </c>
      <c r="CI109">
        <v>488420</v>
      </c>
      <c r="CJ109">
        <v>63172</v>
      </c>
      <c r="CK109">
        <v>357351</v>
      </c>
      <c r="CL109">
        <v>3008432</v>
      </c>
      <c r="CM109">
        <v>416454</v>
      </c>
      <c r="CN109">
        <v>743590</v>
      </c>
      <c r="CO109">
        <v>286495</v>
      </c>
      <c r="CP109" t="s">
        <v>59</v>
      </c>
      <c r="CQ109" t="s">
        <v>59</v>
      </c>
      <c r="CR109" t="s">
        <v>59</v>
      </c>
      <c r="CS109" t="s">
        <v>59</v>
      </c>
      <c r="CT109" t="s">
        <v>59</v>
      </c>
      <c r="CU109" t="s">
        <v>59</v>
      </c>
      <c r="CV109" t="s">
        <v>59</v>
      </c>
      <c r="CW109" t="s">
        <v>59</v>
      </c>
      <c r="CX109" t="s">
        <v>59</v>
      </c>
      <c r="CY109" t="s">
        <v>59</v>
      </c>
      <c r="CZ109" t="s">
        <v>59</v>
      </c>
      <c r="DA109" t="s">
        <v>59</v>
      </c>
      <c r="DB109" t="s">
        <v>59</v>
      </c>
      <c r="DC109" t="s">
        <v>59</v>
      </c>
      <c r="DD109" t="s">
        <v>59</v>
      </c>
      <c r="DE109" t="s">
        <v>59</v>
      </c>
      <c r="DF109" t="s">
        <v>59</v>
      </c>
      <c r="DG109" t="s">
        <v>59</v>
      </c>
      <c r="DH109">
        <v>393049</v>
      </c>
      <c r="DI109">
        <v>526805</v>
      </c>
      <c r="DJ109">
        <v>488420</v>
      </c>
      <c r="DK109">
        <v>63172</v>
      </c>
      <c r="DL109">
        <v>357351</v>
      </c>
      <c r="DM109">
        <v>3008432</v>
      </c>
      <c r="DN109">
        <v>416454</v>
      </c>
      <c r="DO109">
        <v>743590</v>
      </c>
      <c r="DP109">
        <v>286495</v>
      </c>
      <c r="DQ109">
        <f t="shared" si="3"/>
        <v>0</v>
      </c>
    </row>
    <row r="110" spans="2:121" x14ac:dyDescent="0.25">
      <c r="B110" t="s">
        <v>2</v>
      </c>
      <c r="C110">
        <v>1106911496</v>
      </c>
      <c r="D110">
        <v>1351377743</v>
      </c>
      <c r="E110">
        <v>1860094604</v>
      </c>
      <c r="F110">
        <v>1930031439</v>
      </c>
      <c r="G110">
        <v>1917984280</v>
      </c>
      <c r="H110">
        <v>2320184044</v>
      </c>
      <c r="I110">
        <v>2425989802</v>
      </c>
      <c r="J110">
        <v>2883684712</v>
      </c>
      <c r="K110">
        <v>3094059748</v>
      </c>
      <c r="L110">
        <v>139348144</v>
      </c>
      <c r="M110">
        <v>156377547</v>
      </c>
      <c r="N110">
        <v>138140815</v>
      </c>
      <c r="O110">
        <v>95978481</v>
      </c>
      <c r="P110">
        <v>94649943</v>
      </c>
      <c r="Q110">
        <v>236614431</v>
      </c>
      <c r="R110">
        <v>209259196</v>
      </c>
      <c r="S110">
        <v>230744915</v>
      </c>
      <c r="T110">
        <v>296760705</v>
      </c>
      <c r="U110">
        <v>174412897</v>
      </c>
      <c r="V110">
        <v>195857282</v>
      </c>
      <c r="W110">
        <v>207986265</v>
      </c>
      <c r="X110">
        <v>165397219</v>
      </c>
      <c r="Y110">
        <v>167798288</v>
      </c>
      <c r="Z110">
        <v>321190130</v>
      </c>
      <c r="AA110">
        <v>289694195</v>
      </c>
      <c r="AB110">
        <v>341879288</v>
      </c>
      <c r="AC110">
        <v>405639465</v>
      </c>
      <c r="AD110">
        <v>35064753</v>
      </c>
      <c r="AE110">
        <v>39479735</v>
      </c>
      <c r="AF110">
        <v>69845450</v>
      </c>
      <c r="AG110">
        <v>69418738</v>
      </c>
      <c r="AH110">
        <v>73148345</v>
      </c>
      <c r="AI110">
        <v>84575699</v>
      </c>
      <c r="AJ110">
        <v>80434999</v>
      </c>
      <c r="AK110">
        <v>111134373</v>
      </c>
      <c r="AL110">
        <v>108878760</v>
      </c>
      <c r="AM110">
        <v>10478650</v>
      </c>
      <c r="AN110">
        <v>23213907</v>
      </c>
      <c r="AO110">
        <v>66765339</v>
      </c>
      <c r="AP110">
        <v>70135991</v>
      </c>
      <c r="AQ110">
        <v>42279138</v>
      </c>
      <c r="AR110">
        <v>12907959</v>
      </c>
      <c r="AS110">
        <v>15168832</v>
      </c>
      <c r="AT110">
        <v>20998212</v>
      </c>
      <c r="AU110">
        <v>13150851</v>
      </c>
      <c r="AV110">
        <f t="shared" si="2"/>
        <v>-0.81595812911519283</v>
      </c>
      <c r="AW110">
        <v>3065562</v>
      </c>
      <c r="AX110">
        <v>9649946</v>
      </c>
      <c r="AY110">
        <v>20099513</v>
      </c>
      <c r="AZ110">
        <v>10255456</v>
      </c>
      <c r="BA110">
        <v>4063736</v>
      </c>
      <c r="BB110">
        <v>60634</v>
      </c>
      <c r="BC110">
        <v>9239</v>
      </c>
      <c r="BD110">
        <v>6261</v>
      </c>
      <c r="BE110">
        <v>35882</v>
      </c>
      <c r="BF110">
        <v>10478650</v>
      </c>
      <c r="BG110">
        <v>23213907</v>
      </c>
      <c r="BH110">
        <v>66765339</v>
      </c>
      <c r="BI110">
        <v>70135991</v>
      </c>
      <c r="BJ110">
        <v>42279138</v>
      </c>
      <c r="BK110">
        <v>12907959</v>
      </c>
      <c r="BL110">
        <v>15168832</v>
      </c>
      <c r="BM110">
        <v>20998212</v>
      </c>
      <c r="BN110">
        <v>13150851</v>
      </c>
      <c r="BO110">
        <v>131935057</v>
      </c>
      <c r="BP110">
        <v>142813586</v>
      </c>
      <c r="BQ110">
        <v>91474990</v>
      </c>
      <c r="BR110">
        <v>36097945</v>
      </c>
      <c r="BS110">
        <v>56434540</v>
      </c>
      <c r="BT110">
        <v>223767105</v>
      </c>
      <c r="BU110">
        <v>194099603</v>
      </c>
      <c r="BV110">
        <v>209752964</v>
      </c>
      <c r="BW110">
        <v>283645736</v>
      </c>
      <c r="BX110">
        <v>43589657</v>
      </c>
      <c r="BY110">
        <v>46274265</v>
      </c>
      <c r="BZ110">
        <v>28294040</v>
      </c>
      <c r="CA110">
        <v>17582758</v>
      </c>
      <c r="CB110">
        <v>23648456</v>
      </c>
      <c r="CC110">
        <v>109433139</v>
      </c>
      <c r="CD110">
        <v>51487870</v>
      </c>
      <c r="CE110">
        <v>63519309</v>
      </c>
      <c r="CF110">
        <v>70308911</v>
      </c>
      <c r="CG110">
        <v>88345400</v>
      </c>
      <c r="CH110">
        <v>96539320</v>
      </c>
      <c r="CI110">
        <v>63180950</v>
      </c>
      <c r="CJ110">
        <v>18515187</v>
      </c>
      <c r="CK110">
        <v>32786084</v>
      </c>
      <c r="CL110">
        <v>114333966</v>
      </c>
      <c r="CM110">
        <v>142611733</v>
      </c>
      <c r="CN110">
        <v>146233656</v>
      </c>
      <c r="CO110">
        <v>213336825</v>
      </c>
      <c r="CP110" t="s">
        <v>59</v>
      </c>
      <c r="CQ110" t="s">
        <v>59</v>
      </c>
      <c r="CR110" t="s">
        <v>59</v>
      </c>
      <c r="CS110" t="s">
        <v>59</v>
      </c>
      <c r="CT110" t="s">
        <v>59</v>
      </c>
      <c r="CU110" t="s">
        <v>59</v>
      </c>
      <c r="CV110" t="s">
        <v>59</v>
      </c>
      <c r="CW110" t="s">
        <v>59</v>
      </c>
      <c r="CX110" t="s">
        <v>59</v>
      </c>
      <c r="CY110" t="s">
        <v>59</v>
      </c>
      <c r="CZ110" t="s">
        <v>59</v>
      </c>
      <c r="DA110" t="s">
        <v>59</v>
      </c>
      <c r="DB110" t="s">
        <v>59</v>
      </c>
      <c r="DC110" t="s">
        <v>59</v>
      </c>
      <c r="DD110" t="s">
        <v>59</v>
      </c>
      <c r="DE110" t="s">
        <v>59</v>
      </c>
      <c r="DF110" t="s">
        <v>59</v>
      </c>
      <c r="DG110" t="s">
        <v>59</v>
      </c>
      <c r="DH110">
        <v>88345400</v>
      </c>
      <c r="DI110">
        <v>96539320</v>
      </c>
      <c r="DJ110">
        <v>63180950</v>
      </c>
      <c r="DK110">
        <v>18515187</v>
      </c>
      <c r="DL110">
        <v>32786084</v>
      </c>
      <c r="DM110">
        <v>114333966</v>
      </c>
      <c r="DN110">
        <v>142611733</v>
      </c>
      <c r="DO110">
        <v>146233656</v>
      </c>
      <c r="DP110">
        <v>213336825</v>
      </c>
      <c r="DQ110">
        <f t="shared" si="3"/>
        <v>0</v>
      </c>
    </row>
    <row r="111" spans="2:121" x14ac:dyDescent="0.25">
      <c r="B111" t="s">
        <v>19</v>
      </c>
      <c r="C111">
        <v>56364401</v>
      </c>
      <c r="D111">
        <v>61733028</v>
      </c>
      <c r="E111">
        <v>60695440</v>
      </c>
      <c r="F111">
        <v>62571161</v>
      </c>
      <c r="G111">
        <v>70141161</v>
      </c>
      <c r="H111">
        <v>76310044</v>
      </c>
      <c r="I111">
        <v>57070316</v>
      </c>
      <c r="J111">
        <v>51636026</v>
      </c>
      <c r="K111">
        <v>48175261</v>
      </c>
      <c r="L111">
        <v>488970</v>
      </c>
      <c r="M111">
        <v>2140659</v>
      </c>
      <c r="N111">
        <v>489929</v>
      </c>
      <c r="O111">
        <v>8578997</v>
      </c>
      <c r="P111">
        <v>127033</v>
      </c>
      <c r="Q111">
        <v>3027117</v>
      </c>
      <c r="R111">
        <v>1609550</v>
      </c>
      <c r="S111">
        <v>556139</v>
      </c>
      <c r="T111">
        <v>1989391</v>
      </c>
      <c r="U111">
        <v>592602</v>
      </c>
      <c r="V111">
        <v>2315194</v>
      </c>
      <c r="W111">
        <v>783887</v>
      </c>
      <c r="X111">
        <v>8999043</v>
      </c>
      <c r="Y111">
        <v>261935</v>
      </c>
      <c r="Z111">
        <v>3430967</v>
      </c>
      <c r="AA111">
        <v>2020601</v>
      </c>
      <c r="AB111">
        <v>1010618</v>
      </c>
      <c r="AC111">
        <v>2450318</v>
      </c>
      <c r="AD111">
        <v>103632</v>
      </c>
      <c r="AE111">
        <v>174535</v>
      </c>
      <c r="AF111">
        <v>293958</v>
      </c>
      <c r="AG111">
        <v>420046</v>
      </c>
      <c r="AH111">
        <v>134902</v>
      </c>
      <c r="AI111">
        <v>403850</v>
      </c>
      <c r="AJ111">
        <v>411051</v>
      </c>
      <c r="AK111">
        <v>454479</v>
      </c>
      <c r="AL111">
        <v>460927</v>
      </c>
      <c r="AM111">
        <v>5044421</v>
      </c>
      <c r="AN111">
        <v>5935667</v>
      </c>
      <c r="AO111">
        <v>2970877</v>
      </c>
      <c r="AP111">
        <v>7358663</v>
      </c>
      <c r="AQ111">
        <v>3205046</v>
      </c>
      <c r="AR111">
        <v>5368275</v>
      </c>
      <c r="AS111">
        <v>4422379</v>
      </c>
      <c r="AT111">
        <v>4966980</v>
      </c>
      <c r="AU111">
        <v>3982364</v>
      </c>
      <c r="AV111">
        <f t="shared" si="2"/>
        <v>-0.27048228733942564</v>
      </c>
      <c r="AW111">
        <v>1233373</v>
      </c>
      <c r="AX111">
        <v>4478229</v>
      </c>
      <c r="AY111">
        <v>372891</v>
      </c>
      <c r="AZ111">
        <v>676683</v>
      </c>
      <c r="BA111">
        <v>2470955</v>
      </c>
      <c r="BB111">
        <v>2702867</v>
      </c>
      <c r="BC111">
        <v>3335007</v>
      </c>
      <c r="BD111">
        <v>4827049</v>
      </c>
      <c r="BE111">
        <v>4087446</v>
      </c>
      <c r="BF111">
        <v>5044421</v>
      </c>
      <c r="BG111">
        <v>5935667</v>
      </c>
      <c r="BH111">
        <v>2970877</v>
      </c>
      <c r="BI111">
        <v>7358663</v>
      </c>
      <c r="BJ111">
        <v>3205046</v>
      </c>
      <c r="BK111">
        <v>5368275</v>
      </c>
      <c r="BL111">
        <v>4422379</v>
      </c>
      <c r="BM111">
        <v>4966980</v>
      </c>
      <c r="BN111">
        <v>3982364</v>
      </c>
      <c r="BO111">
        <v>-3322078</v>
      </c>
      <c r="BP111">
        <v>683221</v>
      </c>
      <c r="BQ111">
        <v>-2108057</v>
      </c>
      <c r="BR111">
        <v>1897016</v>
      </c>
      <c r="BS111">
        <v>-607059</v>
      </c>
      <c r="BT111">
        <v>361709</v>
      </c>
      <c r="BU111">
        <v>522178</v>
      </c>
      <c r="BV111">
        <v>416207</v>
      </c>
      <c r="BW111">
        <v>2094473</v>
      </c>
      <c r="BX111">
        <v>128446</v>
      </c>
      <c r="BY111">
        <v>259564</v>
      </c>
      <c r="BZ111">
        <v>-310289</v>
      </c>
      <c r="CA111">
        <v>281777</v>
      </c>
      <c r="CB111">
        <v>-94431</v>
      </c>
      <c r="CC111">
        <v>5853</v>
      </c>
      <c r="CD111">
        <v>114712</v>
      </c>
      <c r="CE111">
        <v>1325166</v>
      </c>
      <c r="CF111">
        <v>581533</v>
      </c>
      <c r="CG111">
        <v>-3450524</v>
      </c>
      <c r="CH111">
        <v>423657</v>
      </c>
      <c r="CI111">
        <v>-1797768</v>
      </c>
      <c r="CJ111">
        <v>1615240</v>
      </c>
      <c r="CK111">
        <v>-512628</v>
      </c>
      <c r="CL111">
        <v>355856</v>
      </c>
      <c r="CM111">
        <v>407466</v>
      </c>
      <c r="CN111">
        <v>-908959</v>
      </c>
      <c r="CO111">
        <v>1512940</v>
      </c>
      <c r="CP111" t="s">
        <v>59</v>
      </c>
      <c r="CQ111" t="s">
        <v>59</v>
      </c>
      <c r="CR111" t="s">
        <v>59</v>
      </c>
      <c r="CS111" t="s">
        <v>59</v>
      </c>
      <c r="CT111" t="s">
        <v>59</v>
      </c>
      <c r="CU111" t="s">
        <v>59</v>
      </c>
      <c r="CV111" t="s">
        <v>59</v>
      </c>
      <c r="CW111" t="s">
        <v>59</v>
      </c>
      <c r="CX111" t="s">
        <v>59</v>
      </c>
      <c r="CY111" t="s">
        <v>59</v>
      </c>
      <c r="CZ111" t="s">
        <v>59</v>
      </c>
      <c r="DA111" t="s">
        <v>59</v>
      </c>
      <c r="DB111" t="s">
        <v>59</v>
      </c>
      <c r="DC111" t="s">
        <v>59</v>
      </c>
      <c r="DD111" t="s">
        <v>59</v>
      </c>
      <c r="DE111" t="s">
        <v>59</v>
      </c>
      <c r="DF111" t="s">
        <v>59</v>
      </c>
      <c r="DG111" t="s">
        <v>59</v>
      </c>
      <c r="DH111">
        <v>-3450524</v>
      </c>
      <c r="DI111">
        <v>423657</v>
      </c>
      <c r="DJ111">
        <v>-1797768</v>
      </c>
      <c r="DK111">
        <v>1615240</v>
      </c>
      <c r="DL111">
        <v>-512628</v>
      </c>
      <c r="DM111">
        <v>355856</v>
      </c>
      <c r="DN111">
        <v>407466</v>
      </c>
      <c r="DO111">
        <v>-908959</v>
      </c>
      <c r="DP111">
        <v>1512940</v>
      </c>
      <c r="DQ111">
        <f t="shared" si="3"/>
        <v>0</v>
      </c>
    </row>
    <row r="112" spans="2:121" x14ac:dyDescent="0.25">
      <c r="B112" t="s">
        <v>23</v>
      </c>
      <c r="C112">
        <v>66769980</v>
      </c>
      <c r="D112">
        <v>64692657</v>
      </c>
      <c r="E112">
        <v>77138013</v>
      </c>
      <c r="F112">
        <v>81497329</v>
      </c>
      <c r="G112">
        <v>126712307</v>
      </c>
      <c r="H112">
        <v>129228408</v>
      </c>
      <c r="I112">
        <v>131572047</v>
      </c>
      <c r="J112">
        <v>107723557</v>
      </c>
      <c r="K112">
        <v>103159350</v>
      </c>
      <c r="L112">
        <v>6161025</v>
      </c>
      <c r="M112">
        <v>1265003</v>
      </c>
      <c r="N112">
        <v>6751498</v>
      </c>
      <c r="O112">
        <v>10506391</v>
      </c>
      <c r="P112">
        <v>21356108</v>
      </c>
      <c r="Q112">
        <v>21521095</v>
      </c>
      <c r="R112">
        <v>22545649</v>
      </c>
      <c r="S112">
        <v>17542901</v>
      </c>
      <c r="T112">
        <v>15134178</v>
      </c>
      <c r="U112">
        <v>9007270</v>
      </c>
      <c r="V112">
        <v>4654256</v>
      </c>
      <c r="W112">
        <v>10408276</v>
      </c>
      <c r="X112">
        <v>13468711</v>
      </c>
      <c r="Y112">
        <v>24842200</v>
      </c>
      <c r="Z112">
        <v>25292700</v>
      </c>
      <c r="AA112">
        <v>26995511</v>
      </c>
      <c r="AB112">
        <v>22743101</v>
      </c>
      <c r="AC112">
        <v>22231981</v>
      </c>
      <c r="AD112">
        <v>2846245</v>
      </c>
      <c r="AE112">
        <v>3389253</v>
      </c>
      <c r="AF112">
        <v>3656778</v>
      </c>
      <c r="AG112">
        <v>2962320</v>
      </c>
      <c r="AH112">
        <v>3486092</v>
      </c>
      <c r="AI112">
        <v>3771605</v>
      </c>
      <c r="AJ112">
        <v>4449862</v>
      </c>
      <c r="AK112">
        <v>5200200</v>
      </c>
      <c r="AL112">
        <v>7097803</v>
      </c>
      <c r="AM112">
        <v>2741153</v>
      </c>
      <c r="AN112">
        <v>1936290</v>
      </c>
      <c r="AO112">
        <v>2408819</v>
      </c>
      <c r="AP112">
        <v>4729447</v>
      </c>
      <c r="AQ112">
        <v>1676157</v>
      </c>
      <c r="AR112">
        <v>1230279</v>
      </c>
      <c r="AS112">
        <v>574754</v>
      </c>
      <c r="AT112">
        <v>1213938</v>
      </c>
      <c r="AU112">
        <v>2594806</v>
      </c>
      <c r="AV112">
        <f t="shared" si="2"/>
        <v>-0.73986831864275038</v>
      </c>
      <c r="AW112">
        <v>5838</v>
      </c>
      <c r="AX112">
        <v>-3696553</v>
      </c>
      <c r="AY112">
        <v>487208</v>
      </c>
      <c r="AZ112">
        <v>245114</v>
      </c>
      <c r="BA112">
        <v>720601</v>
      </c>
      <c r="BB112">
        <v>676595</v>
      </c>
      <c r="BC112">
        <v>44212</v>
      </c>
      <c r="BD112">
        <v>37076</v>
      </c>
      <c r="BE112">
        <v>38212</v>
      </c>
      <c r="BF112">
        <v>2741153</v>
      </c>
      <c r="BG112">
        <v>1936290</v>
      </c>
      <c r="BH112">
        <v>2408819</v>
      </c>
      <c r="BI112">
        <v>4729447</v>
      </c>
      <c r="BJ112">
        <v>1676157</v>
      </c>
      <c r="BK112">
        <v>1230279</v>
      </c>
      <c r="BL112">
        <v>574754</v>
      </c>
      <c r="BM112">
        <v>1213938</v>
      </c>
      <c r="BN112">
        <v>2594806</v>
      </c>
      <c r="BO112">
        <v>3425711</v>
      </c>
      <c r="BP112">
        <v>-4367840</v>
      </c>
      <c r="BQ112">
        <v>4829887</v>
      </c>
      <c r="BR112">
        <v>6022058</v>
      </c>
      <c r="BS112">
        <v>20400552</v>
      </c>
      <c r="BT112">
        <v>20967411</v>
      </c>
      <c r="BU112">
        <v>22015107</v>
      </c>
      <c r="BV112">
        <v>16366039</v>
      </c>
      <c r="BW112">
        <v>12577583</v>
      </c>
      <c r="BX112">
        <v>980860</v>
      </c>
      <c r="BY112">
        <v>1021848</v>
      </c>
      <c r="BZ112">
        <v>1491563</v>
      </c>
      <c r="CA112">
        <v>1760842</v>
      </c>
      <c r="CB112">
        <v>5800785</v>
      </c>
      <c r="CC112">
        <v>5703061</v>
      </c>
      <c r="CD112">
        <v>5773827</v>
      </c>
      <c r="CE112">
        <v>3776962</v>
      </c>
      <c r="CF112">
        <v>2505247</v>
      </c>
      <c r="CG112">
        <v>2444851</v>
      </c>
      <c r="CH112">
        <v>-5389687</v>
      </c>
      <c r="CI112">
        <v>3338324</v>
      </c>
      <c r="CJ112">
        <v>4261216</v>
      </c>
      <c r="CK112">
        <v>14599767</v>
      </c>
      <c r="CL112">
        <v>15264350</v>
      </c>
      <c r="CM112">
        <v>16241279</v>
      </c>
      <c r="CN112">
        <v>12589077</v>
      </c>
      <c r="CO112">
        <v>10072336</v>
      </c>
      <c r="CP112" t="s">
        <v>59</v>
      </c>
      <c r="CQ112" t="s">
        <v>59</v>
      </c>
      <c r="CR112" t="s">
        <v>59</v>
      </c>
      <c r="CS112" t="s">
        <v>59</v>
      </c>
      <c r="CT112" t="s">
        <v>59</v>
      </c>
      <c r="CU112" t="s">
        <v>59</v>
      </c>
      <c r="CV112" t="s">
        <v>59</v>
      </c>
      <c r="CW112" t="s">
        <v>59</v>
      </c>
      <c r="CX112" t="s">
        <v>59</v>
      </c>
      <c r="CY112" t="s">
        <v>59</v>
      </c>
      <c r="CZ112" t="s">
        <v>59</v>
      </c>
      <c r="DA112" t="s">
        <v>59</v>
      </c>
      <c r="DB112" t="s">
        <v>59</v>
      </c>
      <c r="DC112" t="s">
        <v>59</v>
      </c>
      <c r="DD112" t="s">
        <v>59</v>
      </c>
      <c r="DE112" t="s">
        <v>59</v>
      </c>
      <c r="DF112" t="s">
        <v>59</v>
      </c>
      <c r="DG112" t="s">
        <v>59</v>
      </c>
      <c r="DH112">
        <v>2444851</v>
      </c>
      <c r="DI112">
        <v>-5389687</v>
      </c>
      <c r="DJ112">
        <v>3338324</v>
      </c>
      <c r="DK112">
        <v>4261216</v>
      </c>
      <c r="DL112">
        <v>14599767</v>
      </c>
      <c r="DM112">
        <v>15264350</v>
      </c>
      <c r="DN112">
        <v>16241279</v>
      </c>
      <c r="DO112">
        <v>12589077</v>
      </c>
      <c r="DP112">
        <v>10072336</v>
      </c>
      <c r="DQ112">
        <f t="shared" si="3"/>
        <v>0</v>
      </c>
    </row>
    <row r="113" spans="2:121" x14ac:dyDescent="0.25">
      <c r="B113" t="s">
        <v>3</v>
      </c>
      <c r="C113">
        <v>284412819</v>
      </c>
      <c r="D113">
        <v>361382043</v>
      </c>
      <c r="E113">
        <v>510378440</v>
      </c>
      <c r="F113">
        <v>498992802</v>
      </c>
      <c r="G113">
        <v>675014665</v>
      </c>
      <c r="H113">
        <v>969344749</v>
      </c>
      <c r="I113">
        <v>1395963765</v>
      </c>
      <c r="J113">
        <v>911235801</v>
      </c>
      <c r="K113">
        <v>937200125</v>
      </c>
      <c r="L113">
        <v>132681708</v>
      </c>
      <c r="M113">
        <v>142742431</v>
      </c>
      <c r="N113">
        <v>228308431</v>
      </c>
      <c r="O113">
        <v>257883183</v>
      </c>
      <c r="P113">
        <v>369607821</v>
      </c>
      <c r="Q113">
        <v>395658037</v>
      </c>
      <c r="R113">
        <v>450843670</v>
      </c>
      <c r="S113">
        <v>-1092953374</v>
      </c>
      <c r="T113">
        <v>-13788413</v>
      </c>
      <c r="U113">
        <v>163589005</v>
      </c>
      <c r="V113">
        <v>181866519</v>
      </c>
      <c r="W113">
        <v>237709631</v>
      </c>
      <c r="X113">
        <v>294595843</v>
      </c>
      <c r="Y113">
        <v>409701814</v>
      </c>
      <c r="Z113">
        <v>463951956</v>
      </c>
      <c r="AA113">
        <v>572316299</v>
      </c>
      <c r="AB113">
        <v>129741883</v>
      </c>
      <c r="AC113">
        <v>33345582</v>
      </c>
      <c r="AD113">
        <v>30907297</v>
      </c>
      <c r="AE113">
        <v>39124088</v>
      </c>
      <c r="AF113">
        <v>9401200</v>
      </c>
      <c r="AG113">
        <v>36712660</v>
      </c>
      <c r="AH113">
        <v>40093993</v>
      </c>
      <c r="AI113">
        <v>68293919</v>
      </c>
      <c r="AJ113">
        <v>121472629</v>
      </c>
      <c r="AK113">
        <v>1222695257</v>
      </c>
      <c r="AL113">
        <v>47133995</v>
      </c>
      <c r="AM113">
        <v>1460</v>
      </c>
      <c r="AN113">
        <v>107592361</v>
      </c>
      <c r="AO113">
        <v>130653266</v>
      </c>
      <c r="AP113">
        <v>107761210</v>
      </c>
      <c r="AQ113">
        <v>38105313</v>
      </c>
      <c r="AR113">
        <v>28894572</v>
      </c>
      <c r="AS113">
        <v>83111090</v>
      </c>
      <c r="AT113">
        <v>83271374</v>
      </c>
      <c r="AU113">
        <v>81828924</v>
      </c>
      <c r="AV113">
        <f t="shared" si="2"/>
        <v>-0.73186481480673793</v>
      </c>
      <c r="AW113">
        <v>11300321</v>
      </c>
      <c r="AX113">
        <v>11226899</v>
      </c>
      <c r="AY113">
        <v>21106428</v>
      </c>
      <c r="AZ113">
        <v>8695269</v>
      </c>
      <c r="BA113">
        <v>7582616</v>
      </c>
      <c r="BB113">
        <v>6522466</v>
      </c>
      <c r="BC113">
        <v>8394275</v>
      </c>
      <c r="BD113">
        <v>2212899231</v>
      </c>
      <c r="BE113">
        <v>12459366</v>
      </c>
      <c r="BF113">
        <v>1460</v>
      </c>
      <c r="BG113">
        <v>107592361</v>
      </c>
      <c r="BH113">
        <v>130653266</v>
      </c>
      <c r="BI113">
        <v>107761210</v>
      </c>
      <c r="BJ113">
        <v>38105313</v>
      </c>
      <c r="BK113">
        <v>28894572</v>
      </c>
      <c r="BL113">
        <v>83111090</v>
      </c>
      <c r="BM113">
        <v>83271374</v>
      </c>
      <c r="BN113">
        <v>81828924</v>
      </c>
      <c r="BO113">
        <v>143980569</v>
      </c>
      <c r="BP113">
        <v>46376969</v>
      </c>
      <c r="BQ113">
        <v>118761592</v>
      </c>
      <c r="BR113">
        <v>158817241</v>
      </c>
      <c r="BS113">
        <v>339085123</v>
      </c>
      <c r="BT113">
        <v>373285931</v>
      </c>
      <c r="BU113">
        <v>376126854</v>
      </c>
      <c r="BV113">
        <v>1036674483</v>
      </c>
      <c r="BW113">
        <v>-83157971</v>
      </c>
      <c r="BX113">
        <v>47288530</v>
      </c>
      <c r="BY113">
        <v>21973455</v>
      </c>
      <c r="BZ113">
        <v>47796689</v>
      </c>
      <c r="CA113">
        <v>34243711</v>
      </c>
      <c r="CB113">
        <v>94105374</v>
      </c>
      <c r="CC113">
        <v>122948252</v>
      </c>
      <c r="CD113">
        <v>122366425</v>
      </c>
      <c r="CE113">
        <v>13173920</v>
      </c>
      <c r="CF113">
        <v>7598136</v>
      </c>
      <c r="CG113">
        <v>96692039</v>
      </c>
      <c r="CH113">
        <v>24403514</v>
      </c>
      <c r="CI113">
        <v>70964903</v>
      </c>
      <c r="CJ113">
        <v>124573531</v>
      </c>
      <c r="CK113">
        <v>244979750</v>
      </c>
      <c r="CL113">
        <v>250337680</v>
      </c>
      <c r="CM113">
        <v>253760430</v>
      </c>
      <c r="CN113">
        <v>1023500563</v>
      </c>
      <c r="CO113">
        <v>-90756107</v>
      </c>
      <c r="CP113" t="s">
        <v>59</v>
      </c>
      <c r="CQ113" t="s">
        <v>59</v>
      </c>
      <c r="CR113" t="s">
        <v>59</v>
      </c>
      <c r="CS113" t="s">
        <v>59</v>
      </c>
      <c r="CT113" t="s">
        <v>59</v>
      </c>
      <c r="CU113" t="s">
        <v>59</v>
      </c>
      <c r="CV113" t="s">
        <v>59</v>
      </c>
      <c r="CW113" t="s">
        <v>59</v>
      </c>
      <c r="CX113" t="s">
        <v>59</v>
      </c>
      <c r="CY113" t="s">
        <v>59</v>
      </c>
      <c r="CZ113" t="s">
        <v>59</v>
      </c>
      <c r="DA113" t="s">
        <v>59</v>
      </c>
      <c r="DB113" t="s">
        <v>59</v>
      </c>
      <c r="DC113" t="s">
        <v>59</v>
      </c>
      <c r="DD113" t="s">
        <v>59</v>
      </c>
      <c r="DE113" t="s">
        <v>59</v>
      </c>
      <c r="DF113" t="s">
        <v>59</v>
      </c>
      <c r="DG113" t="s">
        <v>59</v>
      </c>
      <c r="DH113">
        <v>96692039</v>
      </c>
      <c r="DI113">
        <v>24403514</v>
      </c>
      <c r="DJ113">
        <v>70964903</v>
      </c>
      <c r="DK113">
        <v>124573531</v>
      </c>
      <c r="DL113">
        <v>244979750</v>
      </c>
      <c r="DM113">
        <v>250337680</v>
      </c>
      <c r="DN113">
        <v>253760430</v>
      </c>
      <c r="DO113">
        <v>1023500563</v>
      </c>
      <c r="DP113">
        <v>-90756107</v>
      </c>
      <c r="DQ113">
        <f t="shared" si="3"/>
        <v>0</v>
      </c>
    </row>
    <row r="114" spans="2:121" x14ac:dyDescent="0.25">
      <c r="B114" t="s">
        <v>3</v>
      </c>
      <c r="C114">
        <v>284412819</v>
      </c>
      <c r="D114">
        <v>361382043</v>
      </c>
      <c r="E114">
        <v>510378440</v>
      </c>
      <c r="F114">
        <v>498992802</v>
      </c>
      <c r="G114">
        <v>675014665</v>
      </c>
      <c r="H114">
        <v>969344749</v>
      </c>
      <c r="I114">
        <v>1395963765</v>
      </c>
      <c r="J114">
        <v>911235801</v>
      </c>
      <c r="K114">
        <v>937200125</v>
      </c>
      <c r="L114">
        <v>132681708</v>
      </c>
      <c r="M114">
        <v>142742431</v>
      </c>
      <c r="N114">
        <v>228308431</v>
      </c>
      <c r="O114">
        <v>257883183</v>
      </c>
      <c r="P114">
        <v>369607821</v>
      </c>
      <c r="Q114">
        <v>395658037</v>
      </c>
      <c r="R114">
        <v>450843670</v>
      </c>
      <c r="S114">
        <v>-1092953374</v>
      </c>
      <c r="T114">
        <v>-13788413</v>
      </c>
      <c r="U114">
        <v>163589005</v>
      </c>
      <c r="V114">
        <v>181866519</v>
      </c>
      <c r="W114">
        <v>237709631</v>
      </c>
      <c r="X114">
        <v>294595843</v>
      </c>
      <c r="Y114">
        <v>409701814</v>
      </c>
      <c r="Z114">
        <v>463951956</v>
      </c>
      <c r="AA114">
        <v>572316299</v>
      </c>
      <c r="AB114">
        <v>129741883</v>
      </c>
      <c r="AC114">
        <v>33345582</v>
      </c>
      <c r="AD114">
        <v>30907297</v>
      </c>
      <c r="AE114">
        <v>39124088</v>
      </c>
      <c r="AF114">
        <v>9401200</v>
      </c>
      <c r="AG114">
        <v>36712660</v>
      </c>
      <c r="AH114">
        <v>40093993</v>
      </c>
      <c r="AI114">
        <v>68293919</v>
      </c>
      <c r="AJ114">
        <v>121472629</v>
      </c>
      <c r="AK114">
        <v>1222695257</v>
      </c>
      <c r="AL114">
        <v>47133995</v>
      </c>
      <c r="AM114">
        <v>1460</v>
      </c>
      <c r="AN114">
        <v>107592361</v>
      </c>
      <c r="AO114">
        <v>130653266</v>
      </c>
      <c r="AP114">
        <v>107761210</v>
      </c>
      <c r="AQ114">
        <v>38105313</v>
      </c>
      <c r="AR114">
        <v>28894572</v>
      </c>
      <c r="AS114">
        <v>83111090</v>
      </c>
      <c r="AT114">
        <v>83271374</v>
      </c>
      <c r="AU114">
        <v>81828924</v>
      </c>
      <c r="AV114">
        <f t="shared" si="2"/>
        <v>-0.73186481480673793</v>
      </c>
      <c r="AW114">
        <v>11300321</v>
      </c>
      <c r="AX114">
        <v>11226899</v>
      </c>
      <c r="AY114">
        <v>21106428</v>
      </c>
      <c r="AZ114">
        <v>8695269</v>
      </c>
      <c r="BA114">
        <v>7582616</v>
      </c>
      <c r="BB114">
        <v>6522466</v>
      </c>
      <c r="BC114">
        <v>8394275</v>
      </c>
      <c r="BD114">
        <v>2212899231</v>
      </c>
      <c r="BE114">
        <v>12459366</v>
      </c>
      <c r="BF114">
        <v>1460</v>
      </c>
      <c r="BG114">
        <v>107592361</v>
      </c>
      <c r="BH114">
        <v>130653266</v>
      </c>
      <c r="BI114">
        <v>107761210</v>
      </c>
      <c r="BJ114">
        <v>38105313</v>
      </c>
      <c r="BK114">
        <v>28894572</v>
      </c>
      <c r="BL114">
        <v>83111090</v>
      </c>
      <c r="BM114">
        <v>83271374</v>
      </c>
      <c r="BN114">
        <v>81828924</v>
      </c>
      <c r="BO114">
        <v>143980569</v>
      </c>
      <c r="BP114">
        <v>46376969</v>
      </c>
      <c r="BQ114">
        <v>118761592</v>
      </c>
      <c r="BR114">
        <v>158817241</v>
      </c>
      <c r="BS114">
        <v>339085123</v>
      </c>
      <c r="BT114">
        <v>373285931</v>
      </c>
      <c r="BU114">
        <v>376126854</v>
      </c>
      <c r="BV114">
        <v>1036674483</v>
      </c>
      <c r="BW114">
        <v>-83157971</v>
      </c>
      <c r="BX114">
        <v>47288530</v>
      </c>
      <c r="BY114">
        <v>21973455</v>
      </c>
      <c r="BZ114">
        <v>47796689</v>
      </c>
      <c r="CA114">
        <v>34243711</v>
      </c>
      <c r="CB114">
        <v>94105374</v>
      </c>
      <c r="CC114">
        <v>122948252</v>
      </c>
      <c r="CD114">
        <v>122366425</v>
      </c>
      <c r="CE114">
        <v>13173920</v>
      </c>
      <c r="CF114">
        <v>7598136</v>
      </c>
      <c r="CG114">
        <v>96692039</v>
      </c>
      <c r="CH114">
        <v>24403514</v>
      </c>
      <c r="CI114">
        <v>70964903</v>
      </c>
      <c r="CJ114">
        <v>124573531</v>
      </c>
      <c r="CK114">
        <v>244979750</v>
      </c>
      <c r="CL114">
        <v>250337680</v>
      </c>
      <c r="CM114">
        <v>253760430</v>
      </c>
      <c r="CN114">
        <v>1023500563</v>
      </c>
      <c r="CO114">
        <v>-90756107</v>
      </c>
      <c r="CP114" t="s">
        <v>59</v>
      </c>
      <c r="CQ114" t="s">
        <v>59</v>
      </c>
      <c r="CR114" t="s">
        <v>59</v>
      </c>
      <c r="CS114" t="s">
        <v>59</v>
      </c>
      <c r="CT114" t="s">
        <v>59</v>
      </c>
      <c r="CU114" t="s">
        <v>59</v>
      </c>
      <c r="CV114" t="s">
        <v>59</v>
      </c>
      <c r="CW114" t="s">
        <v>59</v>
      </c>
      <c r="CX114" t="s">
        <v>59</v>
      </c>
      <c r="CY114" t="s">
        <v>59</v>
      </c>
      <c r="CZ114" t="s">
        <v>59</v>
      </c>
      <c r="DA114" t="s">
        <v>59</v>
      </c>
      <c r="DB114" t="s">
        <v>59</v>
      </c>
      <c r="DC114" t="s">
        <v>59</v>
      </c>
      <c r="DD114" t="s">
        <v>59</v>
      </c>
      <c r="DE114" t="s">
        <v>59</v>
      </c>
      <c r="DF114" t="s">
        <v>59</v>
      </c>
      <c r="DG114" t="s">
        <v>59</v>
      </c>
      <c r="DH114">
        <v>96692039</v>
      </c>
      <c r="DI114">
        <v>24403514</v>
      </c>
      <c r="DJ114">
        <v>70964903</v>
      </c>
      <c r="DK114">
        <v>124573531</v>
      </c>
      <c r="DL114">
        <v>244979750</v>
      </c>
      <c r="DM114">
        <v>250337680</v>
      </c>
      <c r="DN114">
        <v>253760430</v>
      </c>
      <c r="DO114">
        <v>1023500563</v>
      </c>
      <c r="DP114">
        <v>-90756107</v>
      </c>
      <c r="DQ114">
        <f t="shared" si="3"/>
        <v>0</v>
      </c>
    </row>
    <row r="115" spans="2:121" x14ac:dyDescent="0.25">
      <c r="B115" t="s">
        <v>163</v>
      </c>
      <c r="C115">
        <v>19298815</v>
      </c>
      <c r="D115">
        <v>33969010</v>
      </c>
      <c r="E115">
        <v>34197595</v>
      </c>
      <c r="F115">
        <v>23461450</v>
      </c>
      <c r="G115">
        <v>19242381</v>
      </c>
      <c r="H115">
        <v>22590192</v>
      </c>
      <c r="I115">
        <v>29935968</v>
      </c>
      <c r="J115">
        <v>28569419</v>
      </c>
      <c r="K115">
        <v>29171117</v>
      </c>
      <c r="L115">
        <v>183593</v>
      </c>
      <c r="M115">
        <v>865986</v>
      </c>
      <c r="N115">
        <v>760841</v>
      </c>
      <c r="O115">
        <v>62498</v>
      </c>
      <c r="P115">
        <v>223670</v>
      </c>
      <c r="Q115">
        <v>356795</v>
      </c>
      <c r="R115">
        <v>376372</v>
      </c>
      <c r="S115">
        <v>325941</v>
      </c>
      <c r="T115">
        <v>511795</v>
      </c>
      <c r="U115">
        <v>315551</v>
      </c>
      <c r="V115">
        <v>1042418</v>
      </c>
      <c r="W115">
        <v>953252</v>
      </c>
      <c r="X115">
        <v>255379</v>
      </c>
      <c r="Y115">
        <v>388894</v>
      </c>
      <c r="Z115">
        <v>450808</v>
      </c>
      <c r="AA115">
        <v>439900</v>
      </c>
      <c r="AB115">
        <v>400341</v>
      </c>
      <c r="AC115">
        <v>592668</v>
      </c>
      <c r="AD115">
        <v>131958</v>
      </c>
      <c r="AE115">
        <v>176432</v>
      </c>
      <c r="AF115">
        <v>192411</v>
      </c>
      <c r="AG115">
        <v>192881</v>
      </c>
      <c r="AH115">
        <v>165224</v>
      </c>
      <c r="AI115">
        <v>94013</v>
      </c>
      <c r="AJ115">
        <v>63528</v>
      </c>
      <c r="AK115">
        <v>74400</v>
      </c>
      <c r="AL115">
        <v>80873</v>
      </c>
      <c r="AM115">
        <v>144867</v>
      </c>
      <c r="AN115">
        <v>220540</v>
      </c>
      <c r="AO115">
        <v>271639</v>
      </c>
      <c r="AP115">
        <v>176718</v>
      </c>
      <c r="AQ115">
        <v>66314</v>
      </c>
      <c r="AR115">
        <v>77022</v>
      </c>
      <c r="AS115">
        <v>119864</v>
      </c>
      <c r="AT115">
        <v>79123</v>
      </c>
      <c r="AU115">
        <v>89323</v>
      </c>
      <c r="AV115">
        <f t="shared" si="2"/>
        <v>-0.5641530574135063</v>
      </c>
      <c r="AW115">
        <v>8606</v>
      </c>
      <c r="AX115">
        <v>2941</v>
      </c>
      <c r="AY115">
        <v>2515</v>
      </c>
      <c r="AZ115">
        <v>0</v>
      </c>
      <c r="BA115">
        <v>3372</v>
      </c>
      <c r="BB115">
        <v>0</v>
      </c>
      <c r="BC115">
        <v>0</v>
      </c>
      <c r="BD115">
        <v>0</v>
      </c>
      <c r="BE115">
        <v>0</v>
      </c>
      <c r="BF115">
        <v>144867</v>
      </c>
      <c r="BG115">
        <v>220540</v>
      </c>
      <c r="BH115">
        <v>271639</v>
      </c>
      <c r="BI115">
        <v>176718</v>
      </c>
      <c r="BJ115">
        <v>66314</v>
      </c>
      <c r="BK115">
        <v>77022</v>
      </c>
      <c r="BL115">
        <v>119864</v>
      </c>
      <c r="BM115">
        <v>79123</v>
      </c>
      <c r="BN115">
        <v>89323</v>
      </c>
      <c r="BO115">
        <v>47333</v>
      </c>
      <c r="BP115">
        <v>648387</v>
      </c>
      <c r="BQ115">
        <v>491717</v>
      </c>
      <c r="BR115">
        <v>-114220</v>
      </c>
      <c r="BS115">
        <v>160728</v>
      </c>
      <c r="BT115">
        <v>279772</v>
      </c>
      <c r="BU115">
        <v>256508</v>
      </c>
      <c r="BV115">
        <v>246817</v>
      </c>
      <c r="BW115">
        <v>422472</v>
      </c>
      <c r="BX115">
        <v>-4303</v>
      </c>
      <c r="BY115">
        <v>182313</v>
      </c>
      <c r="BZ115">
        <v>86774</v>
      </c>
      <c r="CA115">
        <v>-34482</v>
      </c>
      <c r="CB115">
        <v>-11240</v>
      </c>
      <c r="CC115">
        <v>82686</v>
      </c>
      <c r="CD115">
        <v>69521</v>
      </c>
      <c r="CE115">
        <v>62590</v>
      </c>
      <c r="CF115">
        <v>100186</v>
      </c>
      <c r="CG115">
        <v>51636</v>
      </c>
      <c r="CH115">
        <v>466074</v>
      </c>
      <c r="CI115">
        <v>404943</v>
      </c>
      <c r="CJ115">
        <v>-79739</v>
      </c>
      <c r="CK115">
        <v>171968</v>
      </c>
      <c r="CL115">
        <v>197087</v>
      </c>
      <c r="CM115">
        <v>186987</v>
      </c>
      <c r="CN115">
        <v>184227</v>
      </c>
      <c r="CO115">
        <v>322286</v>
      </c>
      <c r="CP115" t="s">
        <v>59</v>
      </c>
      <c r="CQ115" t="s">
        <v>59</v>
      </c>
      <c r="CR115" t="s">
        <v>59</v>
      </c>
      <c r="CS115" t="s">
        <v>59</v>
      </c>
      <c r="CT115" t="s">
        <v>59</v>
      </c>
      <c r="CU115" t="s">
        <v>59</v>
      </c>
      <c r="CV115" t="s">
        <v>59</v>
      </c>
      <c r="CW115" t="s">
        <v>59</v>
      </c>
      <c r="CX115" t="s">
        <v>59</v>
      </c>
      <c r="CY115" t="s">
        <v>59</v>
      </c>
      <c r="CZ115" t="s">
        <v>59</v>
      </c>
      <c r="DA115" t="s">
        <v>59</v>
      </c>
      <c r="DB115" t="s">
        <v>59</v>
      </c>
      <c r="DC115" t="s">
        <v>59</v>
      </c>
      <c r="DD115" t="s">
        <v>59</v>
      </c>
      <c r="DE115" t="s">
        <v>59</v>
      </c>
      <c r="DF115" t="s">
        <v>59</v>
      </c>
      <c r="DG115" t="s">
        <v>59</v>
      </c>
      <c r="DH115">
        <v>51636</v>
      </c>
      <c r="DI115">
        <v>466074</v>
      </c>
      <c r="DJ115">
        <v>404943</v>
      </c>
      <c r="DK115">
        <v>-79739</v>
      </c>
      <c r="DL115">
        <v>171968</v>
      </c>
      <c r="DM115">
        <v>197087</v>
      </c>
      <c r="DN115">
        <v>186987</v>
      </c>
      <c r="DO115">
        <v>184227</v>
      </c>
      <c r="DP115">
        <v>322286</v>
      </c>
      <c r="DQ115">
        <f t="shared" si="3"/>
        <v>0</v>
      </c>
    </row>
    <row r="116" spans="2:121" x14ac:dyDescent="0.25">
      <c r="B116" t="s">
        <v>164</v>
      </c>
      <c r="C116">
        <v>124361916</v>
      </c>
      <c r="D116">
        <v>151503470</v>
      </c>
      <c r="E116">
        <v>135046299</v>
      </c>
      <c r="F116">
        <v>94697881</v>
      </c>
      <c r="G116">
        <v>79832744</v>
      </c>
      <c r="H116">
        <v>96500190</v>
      </c>
      <c r="I116">
        <v>106219544</v>
      </c>
      <c r="J116">
        <v>115284657</v>
      </c>
      <c r="K116">
        <v>141455721</v>
      </c>
      <c r="L116">
        <v>3396519</v>
      </c>
      <c r="M116">
        <v>4038163</v>
      </c>
      <c r="N116">
        <v>4701961</v>
      </c>
      <c r="O116">
        <v>186454</v>
      </c>
      <c r="P116">
        <v>2682301</v>
      </c>
      <c r="Q116">
        <v>3063405</v>
      </c>
      <c r="R116">
        <v>2588185</v>
      </c>
      <c r="S116">
        <v>3248331</v>
      </c>
      <c r="T116">
        <v>3508302</v>
      </c>
      <c r="U116">
        <v>4180331</v>
      </c>
      <c r="V116">
        <v>5392671</v>
      </c>
      <c r="W116">
        <v>5383779</v>
      </c>
      <c r="X116">
        <v>368718</v>
      </c>
      <c r="Y116">
        <v>2778981</v>
      </c>
      <c r="Z116">
        <v>3195680</v>
      </c>
      <c r="AA116">
        <v>2756668</v>
      </c>
      <c r="AB116">
        <v>3418163</v>
      </c>
      <c r="AC116">
        <v>3682642</v>
      </c>
      <c r="AD116">
        <v>783812</v>
      </c>
      <c r="AE116">
        <v>1354508</v>
      </c>
      <c r="AF116">
        <v>681818</v>
      </c>
      <c r="AG116">
        <v>182264</v>
      </c>
      <c r="AH116">
        <v>96680</v>
      </c>
      <c r="AI116">
        <v>132275</v>
      </c>
      <c r="AJ116">
        <v>168483</v>
      </c>
      <c r="AK116">
        <v>169832</v>
      </c>
      <c r="AL116">
        <v>174340</v>
      </c>
      <c r="AM116">
        <v>2204015</v>
      </c>
      <c r="AN116">
        <v>1533517</v>
      </c>
      <c r="AO116">
        <v>1631737</v>
      </c>
      <c r="AP116">
        <v>1303086</v>
      </c>
      <c r="AQ116">
        <v>921830</v>
      </c>
      <c r="AR116">
        <v>894322</v>
      </c>
      <c r="AS116">
        <v>851974</v>
      </c>
      <c r="AT116">
        <v>856335</v>
      </c>
      <c r="AU116">
        <v>687809</v>
      </c>
      <c r="AV116">
        <f t="shared" si="2"/>
        <v>-0.31368919626179698</v>
      </c>
      <c r="AW116">
        <v>551734</v>
      </c>
      <c r="AX116">
        <v>0</v>
      </c>
      <c r="AY116">
        <v>0</v>
      </c>
      <c r="AZ116">
        <v>61802</v>
      </c>
      <c r="BA116">
        <v>215843</v>
      </c>
      <c r="BB116">
        <v>154516</v>
      </c>
      <c r="BC116">
        <v>154144</v>
      </c>
      <c r="BD116">
        <v>124384</v>
      </c>
      <c r="BE116">
        <v>0</v>
      </c>
      <c r="BF116">
        <v>2204015</v>
      </c>
      <c r="BG116">
        <v>1533517</v>
      </c>
      <c r="BH116">
        <v>1631737</v>
      </c>
      <c r="BI116">
        <v>1303086</v>
      </c>
      <c r="BJ116">
        <v>921830</v>
      </c>
      <c r="BK116">
        <v>894322</v>
      </c>
      <c r="BL116">
        <v>851974</v>
      </c>
      <c r="BM116">
        <v>856335</v>
      </c>
      <c r="BN116">
        <v>687809</v>
      </c>
      <c r="BO116">
        <v>1742777</v>
      </c>
      <c r="BP116">
        <v>2504646</v>
      </c>
      <c r="BQ116">
        <v>3070224</v>
      </c>
      <c r="BR116">
        <v>-1054829</v>
      </c>
      <c r="BS116">
        <v>1976314</v>
      </c>
      <c r="BT116">
        <v>2323599</v>
      </c>
      <c r="BU116">
        <v>1890355</v>
      </c>
      <c r="BV116">
        <v>2515184</v>
      </c>
      <c r="BW116">
        <v>2820493</v>
      </c>
      <c r="BX116">
        <v>719589</v>
      </c>
      <c r="BY116">
        <v>826429</v>
      </c>
      <c r="BZ116">
        <v>728089</v>
      </c>
      <c r="CA116">
        <v>-486038</v>
      </c>
      <c r="CB116">
        <v>539608</v>
      </c>
      <c r="CC116">
        <v>667230</v>
      </c>
      <c r="CD116">
        <v>493500</v>
      </c>
      <c r="CE116">
        <v>608763</v>
      </c>
      <c r="CF116">
        <v>684226</v>
      </c>
      <c r="CG116">
        <v>1023188</v>
      </c>
      <c r="CH116">
        <v>1678217</v>
      </c>
      <c r="CI116">
        <v>2342134</v>
      </c>
      <c r="CJ116">
        <v>-568791</v>
      </c>
      <c r="CK116">
        <v>1436706</v>
      </c>
      <c r="CL116">
        <v>1656369</v>
      </c>
      <c r="CM116">
        <v>1396855</v>
      </c>
      <c r="CN116">
        <v>1906421</v>
      </c>
      <c r="CO116">
        <v>2136267</v>
      </c>
      <c r="CP116" t="s">
        <v>59</v>
      </c>
      <c r="CQ116" t="s">
        <v>59</v>
      </c>
      <c r="CR116" t="s">
        <v>59</v>
      </c>
      <c r="CS116" t="s">
        <v>59</v>
      </c>
      <c r="CT116" t="s">
        <v>59</v>
      </c>
      <c r="CU116" t="s">
        <v>59</v>
      </c>
      <c r="CV116" t="s">
        <v>59</v>
      </c>
      <c r="CW116" t="s">
        <v>59</v>
      </c>
      <c r="CX116" t="s">
        <v>59</v>
      </c>
      <c r="CY116" t="s">
        <v>59</v>
      </c>
      <c r="CZ116" t="s">
        <v>59</v>
      </c>
      <c r="DA116" t="s">
        <v>59</v>
      </c>
      <c r="DB116" t="s">
        <v>59</v>
      </c>
      <c r="DC116" t="s">
        <v>59</v>
      </c>
      <c r="DD116" t="s">
        <v>59</v>
      </c>
      <c r="DE116" t="s">
        <v>59</v>
      </c>
      <c r="DF116" t="s">
        <v>59</v>
      </c>
      <c r="DG116" t="s">
        <v>59</v>
      </c>
      <c r="DH116">
        <v>1023188</v>
      </c>
      <c r="DI116">
        <v>1678217</v>
      </c>
      <c r="DJ116">
        <v>2342134</v>
      </c>
      <c r="DK116">
        <v>-568791</v>
      </c>
      <c r="DL116">
        <v>1436706</v>
      </c>
      <c r="DM116">
        <v>1656369</v>
      </c>
      <c r="DN116">
        <v>1396855</v>
      </c>
      <c r="DO116">
        <v>1906421</v>
      </c>
      <c r="DP116">
        <v>2136267</v>
      </c>
      <c r="DQ116">
        <f t="shared" si="3"/>
        <v>0</v>
      </c>
    </row>
    <row r="117" spans="2:121" x14ac:dyDescent="0.25">
      <c r="B117" t="s">
        <v>64</v>
      </c>
      <c r="C117">
        <v>14869074</v>
      </c>
      <c r="D117">
        <v>22027158</v>
      </c>
      <c r="E117">
        <v>25547093</v>
      </c>
      <c r="F117">
        <v>17679647</v>
      </c>
      <c r="G117">
        <v>15863349</v>
      </c>
      <c r="H117">
        <v>19264218</v>
      </c>
      <c r="I117">
        <v>17630965</v>
      </c>
      <c r="J117">
        <v>13129668</v>
      </c>
      <c r="K117">
        <v>12710130</v>
      </c>
      <c r="L117">
        <v>-20435</v>
      </c>
      <c r="M117">
        <v>1084501</v>
      </c>
      <c r="N117">
        <v>415079</v>
      </c>
      <c r="O117">
        <v>433664</v>
      </c>
      <c r="P117">
        <v>282170</v>
      </c>
      <c r="Q117">
        <v>531443</v>
      </c>
      <c r="R117">
        <v>1119635</v>
      </c>
      <c r="S117">
        <v>626703</v>
      </c>
      <c r="T117">
        <v>758261</v>
      </c>
      <c r="U117">
        <v>208724</v>
      </c>
      <c r="V117">
        <v>1199366</v>
      </c>
      <c r="W117">
        <v>528035</v>
      </c>
      <c r="X117">
        <v>619071</v>
      </c>
      <c r="Y117">
        <v>492392</v>
      </c>
      <c r="Z117">
        <v>771412</v>
      </c>
      <c r="AA117">
        <v>1405220</v>
      </c>
      <c r="AB117">
        <v>837199</v>
      </c>
      <c r="AC117">
        <v>986336</v>
      </c>
      <c r="AD117">
        <v>229159</v>
      </c>
      <c r="AE117">
        <v>114865</v>
      </c>
      <c r="AF117">
        <v>112956</v>
      </c>
      <c r="AG117">
        <v>185407</v>
      </c>
      <c r="AH117">
        <v>210222</v>
      </c>
      <c r="AI117">
        <v>239969</v>
      </c>
      <c r="AJ117">
        <v>285585</v>
      </c>
      <c r="AK117">
        <v>210496</v>
      </c>
      <c r="AL117">
        <v>228075</v>
      </c>
      <c r="AM117">
        <v>361984</v>
      </c>
      <c r="AN117">
        <v>437082</v>
      </c>
      <c r="AO117">
        <v>488568</v>
      </c>
      <c r="AP117">
        <v>306916</v>
      </c>
      <c r="AQ117">
        <v>193360</v>
      </c>
      <c r="AR117">
        <v>208363</v>
      </c>
      <c r="AS117">
        <v>187602</v>
      </c>
      <c r="AT117">
        <v>111228</v>
      </c>
      <c r="AU117">
        <v>107470</v>
      </c>
      <c r="AV117">
        <f t="shared" si="2"/>
        <v>-0.32110740398024218</v>
      </c>
      <c r="AW117">
        <v>40869</v>
      </c>
      <c r="AX117">
        <v>137241</v>
      </c>
      <c r="AY117">
        <v>138813</v>
      </c>
      <c r="AZ117">
        <v>80657</v>
      </c>
      <c r="BA117">
        <v>59582</v>
      </c>
      <c r="BB117">
        <v>67894</v>
      </c>
      <c r="BC117">
        <v>68110</v>
      </c>
      <c r="BD117">
        <v>53820</v>
      </c>
      <c r="BE117">
        <v>42988</v>
      </c>
      <c r="BF117">
        <v>361984</v>
      </c>
      <c r="BG117">
        <v>437082</v>
      </c>
      <c r="BH117">
        <v>488568</v>
      </c>
      <c r="BI117">
        <v>306916</v>
      </c>
      <c r="BJ117">
        <v>193360</v>
      </c>
      <c r="BK117">
        <v>208363</v>
      </c>
      <c r="BL117">
        <v>187602</v>
      </c>
      <c r="BM117">
        <v>111228</v>
      </c>
      <c r="BN117">
        <v>107470</v>
      </c>
      <c r="BO117">
        <v>-343009</v>
      </c>
      <c r="BP117">
        <v>784660</v>
      </c>
      <c r="BQ117">
        <v>65324</v>
      </c>
      <c r="BR117">
        <v>208452</v>
      </c>
      <c r="BS117">
        <v>148392</v>
      </c>
      <c r="BT117">
        <v>390973</v>
      </c>
      <c r="BU117">
        <v>1000144</v>
      </c>
      <c r="BV117">
        <v>570491</v>
      </c>
      <c r="BW117">
        <v>693779</v>
      </c>
      <c r="BX117">
        <v>26273</v>
      </c>
      <c r="BY117">
        <v>301333</v>
      </c>
      <c r="BZ117">
        <v>32662</v>
      </c>
      <c r="CA117">
        <v>9427</v>
      </c>
      <c r="CB117">
        <v>58458</v>
      </c>
      <c r="CC117">
        <v>10535</v>
      </c>
      <c r="CD117">
        <v>258102</v>
      </c>
      <c r="CE117">
        <v>62192</v>
      </c>
      <c r="CF117">
        <v>1194</v>
      </c>
      <c r="CG117">
        <v>-369282</v>
      </c>
      <c r="CH117">
        <v>483327</v>
      </c>
      <c r="CI117">
        <v>32662</v>
      </c>
      <c r="CJ117">
        <v>199024</v>
      </c>
      <c r="CK117">
        <v>89935</v>
      </c>
      <c r="CL117">
        <v>380438</v>
      </c>
      <c r="CM117">
        <v>742042</v>
      </c>
      <c r="CN117">
        <v>508299</v>
      </c>
      <c r="CO117">
        <v>692585</v>
      </c>
      <c r="CP117" t="s">
        <v>59</v>
      </c>
      <c r="CQ117" t="s">
        <v>59</v>
      </c>
      <c r="CR117" t="s">
        <v>59</v>
      </c>
      <c r="CS117" t="s">
        <v>59</v>
      </c>
      <c r="CT117" t="s">
        <v>59</v>
      </c>
      <c r="CU117" t="s">
        <v>59</v>
      </c>
      <c r="CV117" t="s">
        <v>59</v>
      </c>
      <c r="CW117" t="s">
        <v>59</v>
      </c>
      <c r="CX117" t="s">
        <v>59</v>
      </c>
      <c r="CY117" t="s">
        <v>59</v>
      </c>
      <c r="CZ117" t="s">
        <v>59</v>
      </c>
      <c r="DA117" t="s">
        <v>59</v>
      </c>
      <c r="DB117" t="s">
        <v>59</v>
      </c>
      <c r="DC117" t="s">
        <v>59</v>
      </c>
      <c r="DD117" t="s">
        <v>59</v>
      </c>
      <c r="DE117" t="s">
        <v>59</v>
      </c>
      <c r="DF117" t="s">
        <v>59</v>
      </c>
      <c r="DG117" t="s">
        <v>59</v>
      </c>
      <c r="DH117">
        <v>-369282</v>
      </c>
      <c r="DI117">
        <v>483327</v>
      </c>
      <c r="DJ117">
        <v>32662</v>
      </c>
      <c r="DK117">
        <v>199024</v>
      </c>
      <c r="DL117">
        <v>89935</v>
      </c>
      <c r="DM117">
        <v>380438</v>
      </c>
      <c r="DN117">
        <v>742042</v>
      </c>
      <c r="DO117">
        <v>508299</v>
      </c>
      <c r="DP117">
        <v>692585</v>
      </c>
      <c r="DQ117">
        <f t="shared" si="3"/>
        <v>0</v>
      </c>
    </row>
    <row r="118" spans="2:121" x14ac:dyDescent="0.25">
      <c r="B118" t="s">
        <v>47</v>
      </c>
      <c r="C118">
        <v>21079726</v>
      </c>
      <c r="D118">
        <v>33591193</v>
      </c>
      <c r="E118">
        <v>49978236</v>
      </c>
      <c r="F118">
        <v>48477094</v>
      </c>
      <c r="G118">
        <v>49555119</v>
      </c>
      <c r="H118">
        <v>45328330</v>
      </c>
      <c r="I118">
        <v>53779522</v>
      </c>
      <c r="J118">
        <v>59228222</v>
      </c>
      <c r="K118">
        <v>62678947</v>
      </c>
      <c r="L118">
        <v>64223</v>
      </c>
      <c r="M118">
        <v>320726</v>
      </c>
      <c r="N118">
        <v>771639</v>
      </c>
      <c r="O118">
        <v>4282166</v>
      </c>
      <c r="P118">
        <v>2373151</v>
      </c>
      <c r="Q118">
        <v>1676269</v>
      </c>
      <c r="R118">
        <v>1686025</v>
      </c>
      <c r="S118">
        <v>2868004</v>
      </c>
      <c r="T118">
        <v>3257538</v>
      </c>
      <c r="U118">
        <v>204346</v>
      </c>
      <c r="V118">
        <v>563881</v>
      </c>
      <c r="W118">
        <v>997551</v>
      </c>
      <c r="X118">
        <v>4540898</v>
      </c>
      <c r="Y118">
        <v>2673308</v>
      </c>
      <c r="Z118">
        <v>1989984</v>
      </c>
      <c r="AA118">
        <v>2034940</v>
      </c>
      <c r="AB118">
        <v>3223215</v>
      </c>
      <c r="AC118">
        <v>3587113</v>
      </c>
      <c r="AD118">
        <v>140123</v>
      </c>
      <c r="AE118">
        <v>243155</v>
      </c>
      <c r="AF118">
        <v>225912</v>
      </c>
      <c r="AG118">
        <v>258732</v>
      </c>
      <c r="AH118">
        <v>300157</v>
      </c>
      <c r="AI118">
        <v>313715</v>
      </c>
      <c r="AJ118">
        <v>348915</v>
      </c>
      <c r="AK118">
        <v>355211</v>
      </c>
      <c r="AL118">
        <v>329575</v>
      </c>
      <c r="AM118">
        <v>64223</v>
      </c>
      <c r="AN118">
        <v>340119</v>
      </c>
      <c r="AO118">
        <v>816549</v>
      </c>
      <c r="AP118">
        <v>2582079</v>
      </c>
      <c r="AQ118">
        <v>659896</v>
      </c>
      <c r="AR118">
        <v>272745</v>
      </c>
      <c r="AS118">
        <v>230619</v>
      </c>
      <c r="AT118">
        <v>258336</v>
      </c>
      <c r="AU118">
        <v>386892</v>
      </c>
      <c r="AV118">
        <f t="shared" si="2"/>
        <v>-0.89437000184734861</v>
      </c>
      <c r="AW118">
        <v>33571</v>
      </c>
      <c r="AX118">
        <v>52211</v>
      </c>
      <c r="AY118">
        <v>129287</v>
      </c>
      <c r="AZ118">
        <v>231497</v>
      </c>
      <c r="BA118">
        <v>-4497</v>
      </c>
      <c r="BB118">
        <v>5853</v>
      </c>
      <c r="BC118">
        <v>29873</v>
      </c>
      <c r="BD118">
        <v>46644</v>
      </c>
      <c r="BE118">
        <v>8359</v>
      </c>
      <c r="BF118">
        <v>64223</v>
      </c>
      <c r="BG118">
        <v>340119</v>
      </c>
      <c r="BH118">
        <v>816549</v>
      </c>
      <c r="BI118">
        <v>2582079</v>
      </c>
      <c r="BJ118">
        <v>659896</v>
      </c>
      <c r="BK118">
        <v>272745</v>
      </c>
      <c r="BL118">
        <v>230619</v>
      </c>
      <c r="BM118">
        <v>258336</v>
      </c>
      <c r="BN118">
        <v>386892</v>
      </c>
      <c r="BO118">
        <v>33571</v>
      </c>
      <c r="BP118">
        <v>31327</v>
      </c>
      <c r="BQ118">
        <v>85738</v>
      </c>
      <c r="BR118">
        <v>1931584</v>
      </c>
      <c r="BS118">
        <v>1708758</v>
      </c>
      <c r="BT118">
        <v>1409377</v>
      </c>
      <c r="BU118">
        <v>1484084</v>
      </c>
      <c r="BV118">
        <v>2655116</v>
      </c>
      <c r="BW118">
        <v>2877810</v>
      </c>
      <c r="BX118">
        <v>-237917</v>
      </c>
      <c r="BY118">
        <v>181993</v>
      </c>
      <c r="BZ118">
        <v>209581</v>
      </c>
      <c r="CA118">
        <v>782480</v>
      </c>
      <c r="CB118">
        <v>849882</v>
      </c>
      <c r="CC118">
        <v>762047</v>
      </c>
      <c r="CD118">
        <v>825686</v>
      </c>
      <c r="CE118">
        <v>966367</v>
      </c>
      <c r="CF118">
        <v>899166</v>
      </c>
      <c r="CG118">
        <v>271488</v>
      </c>
      <c r="CH118">
        <v>-150667</v>
      </c>
      <c r="CI118">
        <v>-123843</v>
      </c>
      <c r="CJ118">
        <v>1149104</v>
      </c>
      <c r="CK118">
        <v>858876</v>
      </c>
      <c r="CL118">
        <v>647330</v>
      </c>
      <c r="CM118">
        <v>658398</v>
      </c>
      <c r="CN118">
        <v>1688749</v>
      </c>
      <c r="CO118">
        <v>1978644</v>
      </c>
      <c r="CP118" t="s">
        <v>59</v>
      </c>
      <c r="CQ118" t="s">
        <v>59</v>
      </c>
      <c r="CR118" t="s">
        <v>59</v>
      </c>
      <c r="CS118" t="s">
        <v>59</v>
      </c>
      <c r="CT118" t="s">
        <v>59</v>
      </c>
      <c r="CU118" t="s">
        <v>59</v>
      </c>
      <c r="CV118" t="s">
        <v>59</v>
      </c>
      <c r="CW118" t="s">
        <v>59</v>
      </c>
      <c r="CX118" t="s">
        <v>59</v>
      </c>
      <c r="CY118" t="s">
        <v>59</v>
      </c>
      <c r="CZ118" t="s">
        <v>59</v>
      </c>
      <c r="DA118" t="s">
        <v>59</v>
      </c>
      <c r="DB118" t="s">
        <v>59</v>
      </c>
      <c r="DC118" t="s">
        <v>59</v>
      </c>
      <c r="DD118" t="s">
        <v>59</v>
      </c>
      <c r="DE118" t="s">
        <v>59</v>
      </c>
      <c r="DF118" t="s">
        <v>59</v>
      </c>
      <c r="DG118" t="s">
        <v>59</v>
      </c>
      <c r="DH118">
        <v>271488</v>
      </c>
      <c r="DI118">
        <v>-150667</v>
      </c>
      <c r="DJ118">
        <v>-123843</v>
      </c>
      <c r="DK118">
        <v>1149104</v>
      </c>
      <c r="DL118">
        <v>858876</v>
      </c>
      <c r="DM118">
        <v>647330</v>
      </c>
      <c r="DN118">
        <v>658398</v>
      </c>
      <c r="DO118">
        <v>1688749</v>
      </c>
      <c r="DP118">
        <v>1978644</v>
      </c>
      <c r="DQ118">
        <f t="shared" si="3"/>
        <v>0</v>
      </c>
    </row>
    <row r="119" spans="2:121" x14ac:dyDescent="0.25">
      <c r="B119" t="s">
        <v>33</v>
      </c>
      <c r="C119">
        <v>54611407</v>
      </c>
      <c r="D119">
        <v>98564299</v>
      </c>
      <c r="E119">
        <v>100265399</v>
      </c>
      <c r="F119">
        <v>18678959</v>
      </c>
      <c r="G119">
        <v>37780424</v>
      </c>
      <c r="H119">
        <v>92645473</v>
      </c>
      <c r="I119">
        <v>101269013</v>
      </c>
      <c r="J119">
        <v>103438295</v>
      </c>
      <c r="K119">
        <v>94601148</v>
      </c>
      <c r="L119">
        <v>646608</v>
      </c>
      <c r="M119">
        <v>730957</v>
      </c>
      <c r="N119">
        <v>1393577</v>
      </c>
      <c r="O119">
        <v>129890</v>
      </c>
      <c r="P119">
        <v>212471</v>
      </c>
      <c r="Q119">
        <v>998504</v>
      </c>
      <c r="R119">
        <v>2099465</v>
      </c>
      <c r="S119">
        <v>3468395</v>
      </c>
      <c r="T119">
        <v>666315</v>
      </c>
      <c r="U119">
        <v>681639</v>
      </c>
      <c r="V119">
        <v>781676</v>
      </c>
      <c r="W119">
        <v>1506533</v>
      </c>
      <c r="X119">
        <v>156077</v>
      </c>
      <c r="Y119">
        <v>229334</v>
      </c>
      <c r="Z119">
        <v>1045327</v>
      </c>
      <c r="AA119">
        <v>2196253</v>
      </c>
      <c r="AB119">
        <v>3583211</v>
      </c>
      <c r="AC119">
        <v>808414</v>
      </c>
      <c r="AD119">
        <v>35031</v>
      </c>
      <c r="AE119">
        <v>50719</v>
      </c>
      <c r="AF119">
        <v>112956</v>
      </c>
      <c r="AG119">
        <v>26187</v>
      </c>
      <c r="AH119">
        <v>16863</v>
      </c>
      <c r="AI119">
        <v>46823</v>
      </c>
      <c r="AJ119">
        <v>96788</v>
      </c>
      <c r="AK119">
        <v>114816</v>
      </c>
      <c r="AL119">
        <v>142099</v>
      </c>
      <c r="AM119">
        <v>0</v>
      </c>
      <c r="AN119">
        <v>0</v>
      </c>
      <c r="AO119">
        <v>370169</v>
      </c>
      <c r="AP119">
        <v>394906</v>
      </c>
      <c r="AQ119">
        <v>173124</v>
      </c>
      <c r="AR119">
        <v>227092</v>
      </c>
      <c r="AS119">
        <v>182822</v>
      </c>
      <c r="AT119">
        <v>167440</v>
      </c>
      <c r="AU119">
        <v>136129</v>
      </c>
      <c r="AV119">
        <f t="shared" si="2"/>
        <v>-0.42494669617579878</v>
      </c>
      <c r="AW119">
        <v>58385</v>
      </c>
      <c r="AX119">
        <v>68620</v>
      </c>
      <c r="AY119">
        <v>292597</v>
      </c>
      <c r="AZ119">
        <v>59707</v>
      </c>
      <c r="BA119">
        <v>0</v>
      </c>
      <c r="BB119">
        <v>0</v>
      </c>
      <c r="BC119">
        <v>1195</v>
      </c>
      <c r="BD119">
        <v>1196</v>
      </c>
      <c r="BE119">
        <v>1194</v>
      </c>
      <c r="BF119">
        <v>0</v>
      </c>
      <c r="BG119">
        <v>0</v>
      </c>
      <c r="BH119">
        <v>370169</v>
      </c>
      <c r="BI119">
        <v>394906</v>
      </c>
      <c r="BJ119">
        <v>173124</v>
      </c>
      <c r="BK119">
        <v>227092</v>
      </c>
      <c r="BL119">
        <v>182822</v>
      </c>
      <c r="BM119">
        <v>167440</v>
      </c>
      <c r="BN119">
        <v>136129</v>
      </c>
      <c r="BO119">
        <v>704993</v>
      </c>
      <c r="BP119">
        <v>799577</v>
      </c>
      <c r="BQ119">
        <v>1316005</v>
      </c>
      <c r="BR119">
        <v>-205309</v>
      </c>
      <c r="BS119">
        <v>39346</v>
      </c>
      <c r="BT119">
        <v>771412</v>
      </c>
      <c r="BU119">
        <v>1917838</v>
      </c>
      <c r="BV119">
        <v>3302151</v>
      </c>
      <c r="BW119">
        <v>531380</v>
      </c>
      <c r="BX119">
        <v>234998</v>
      </c>
      <c r="BY119">
        <v>287907</v>
      </c>
      <c r="BZ119">
        <v>440936</v>
      </c>
      <c r="CA119">
        <v>-35615</v>
      </c>
      <c r="CB119">
        <v>32601</v>
      </c>
      <c r="CC119">
        <v>259869</v>
      </c>
      <c r="CD119">
        <v>696635</v>
      </c>
      <c r="CE119">
        <v>834807</v>
      </c>
      <c r="CF119">
        <v>281810</v>
      </c>
      <c r="CG119">
        <v>469995</v>
      </c>
      <c r="CH119">
        <v>511670</v>
      </c>
      <c r="CI119">
        <v>875068</v>
      </c>
      <c r="CJ119">
        <v>-169694</v>
      </c>
      <c r="CK119">
        <v>6745</v>
      </c>
      <c r="CL119">
        <v>511543</v>
      </c>
      <c r="CM119">
        <v>1221203</v>
      </c>
      <c r="CN119">
        <v>2467344</v>
      </c>
      <c r="CO119">
        <v>249569</v>
      </c>
      <c r="CP119" t="s">
        <v>59</v>
      </c>
      <c r="CQ119" t="s">
        <v>59</v>
      </c>
      <c r="CR119" t="s">
        <v>59</v>
      </c>
      <c r="CS119" t="s">
        <v>59</v>
      </c>
      <c r="CT119" t="s">
        <v>59</v>
      </c>
      <c r="CU119" t="s">
        <v>59</v>
      </c>
      <c r="CV119" t="s">
        <v>59</v>
      </c>
      <c r="CW119" t="s">
        <v>59</v>
      </c>
      <c r="CX119" t="s">
        <v>59</v>
      </c>
      <c r="CY119" t="s">
        <v>59</v>
      </c>
      <c r="CZ119" t="s">
        <v>59</v>
      </c>
      <c r="DA119" t="s">
        <v>59</v>
      </c>
      <c r="DB119" t="s">
        <v>59</v>
      </c>
      <c r="DC119" t="s">
        <v>59</v>
      </c>
      <c r="DD119" t="s">
        <v>59</v>
      </c>
      <c r="DE119" t="s">
        <v>59</v>
      </c>
      <c r="DF119" t="s">
        <v>59</v>
      </c>
      <c r="DG119" t="s">
        <v>59</v>
      </c>
      <c r="DH119">
        <v>469995</v>
      </c>
      <c r="DI119">
        <v>511670</v>
      </c>
      <c r="DJ119">
        <v>875068</v>
      </c>
      <c r="DK119">
        <v>-169694</v>
      </c>
      <c r="DL119">
        <v>6745</v>
      </c>
      <c r="DM119">
        <v>511543</v>
      </c>
      <c r="DN119">
        <v>1221203</v>
      </c>
      <c r="DO119">
        <v>2467344</v>
      </c>
      <c r="DP119">
        <v>249569</v>
      </c>
      <c r="DQ119">
        <f t="shared" si="3"/>
        <v>0</v>
      </c>
    </row>
    <row r="120" spans="2:121" x14ac:dyDescent="0.25">
      <c r="B120" t="s">
        <v>165</v>
      </c>
      <c r="C120">
        <v>346890079</v>
      </c>
      <c r="D120">
        <v>306755704</v>
      </c>
      <c r="E120">
        <v>294160377</v>
      </c>
      <c r="F120">
        <v>208604754</v>
      </c>
      <c r="G120">
        <v>191792395</v>
      </c>
      <c r="H120">
        <v>225870238</v>
      </c>
      <c r="I120">
        <v>240582911</v>
      </c>
      <c r="J120">
        <v>227222911</v>
      </c>
      <c r="K120">
        <v>77060834</v>
      </c>
      <c r="L120">
        <v>4485390</v>
      </c>
      <c r="M120">
        <v>4798955</v>
      </c>
      <c r="N120">
        <v>6629016</v>
      </c>
      <c r="O120">
        <v>497561</v>
      </c>
      <c r="P120">
        <v>2563138</v>
      </c>
      <c r="Q120">
        <v>627430</v>
      </c>
      <c r="R120">
        <v>560415</v>
      </c>
      <c r="S120">
        <v>1040518</v>
      </c>
      <c r="T120">
        <v>156429</v>
      </c>
      <c r="U120">
        <v>5375754</v>
      </c>
      <c r="V120">
        <v>5597040</v>
      </c>
      <c r="W120">
        <v>7399294</v>
      </c>
      <c r="X120">
        <v>1284231</v>
      </c>
      <c r="Y120">
        <v>3279243</v>
      </c>
      <c r="Z120">
        <v>1265396</v>
      </c>
      <c r="AA120">
        <v>1198499</v>
      </c>
      <c r="AB120">
        <v>1828681</v>
      </c>
      <c r="AC120">
        <v>496751</v>
      </c>
      <c r="AD120">
        <v>890364</v>
      </c>
      <c r="AE120">
        <v>798085</v>
      </c>
      <c r="AF120">
        <v>770278</v>
      </c>
      <c r="AG120">
        <v>786670</v>
      </c>
      <c r="AH120">
        <v>716105</v>
      </c>
      <c r="AI120">
        <v>637966</v>
      </c>
      <c r="AJ120">
        <v>638084</v>
      </c>
      <c r="AK120">
        <v>788163</v>
      </c>
      <c r="AL120">
        <v>340322</v>
      </c>
      <c r="AM120">
        <v>627633</v>
      </c>
      <c r="AN120">
        <v>768250</v>
      </c>
      <c r="AO120">
        <v>1228906</v>
      </c>
      <c r="AP120">
        <v>880945</v>
      </c>
      <c r="AQ120">
        <v>295660</v>
      </c>
      <c r="AR120">
        <v>166222</v>
      </c>
      <c r="AS120">
        <v>293949</v>
      </c>
      <c r="AT120">
        <v>365975</v>
      </c>
      <c r="AU120">
        <v>103888</v>
      </c>
      <c r="AV120">
        <f t="shared" si="2"/>
        <v>-0.8113139866847533</v>
      </c>
      <c r="AW120">
        <v>1424582</v>
      </c>
      <c r="AX120">
        <v>1197874</v>
      </c>
      <c r="AY120">
        <v>779804</v>
      </c>
      <c r="AZ120">
        <v>477658</v>
      </c>
      <c r="BA120">
        <v>10118</v>
      </c>
      <c r="BB120">
        <v>7023</v>
      </c>
      <c r="BC120">
        <v>40627</v>
      </c>
      <c r="BD120">
        <v>1184038</v>
      </c>
      <c r="BE120">
        <v>3308885</v>
      </c>
      <c r="BF120">
        <v>627633</v>
      </c>
      <c r="BG120">
        <v>768250</v>
      </c>
      <c r="BH120">
        <v>1228906</v>
      </c>
      <c r="BI120">
        <v>880945</v>
      </c>
      <c r="BJ120">
        <v>295660</v>
      </c>
      <c r="BK120">
        <v>166222</v>
      </c>
      <c r="BL120">
        <v>293949</v>
      </c>
      <c r="BM120">
        <v>365975</v>
      </c>
      <c r="BN120">
        <v>103888</v>
      </c>
      <c r="BO120">
        <v>5282338</v>
      </c>
      <c r="BP120">
        <v>5228579</v>
      </c>
      <c r="BQ120">
        <v>6179914</v>
      </c>
      <c r="BR120">
        <v>94275</v>
      </c>
      <c r="BS120">
        <v>2277595</v>
      </c>
      <c r="BT120">
        <v>468232</v>
      </c>
      <c r="BU120">
        <v>307093</v>
      </c>
      <c r="BV120">
        <v>1858581</v>
      </c>
      <c r="BW120">
        <v>3361426</v>
      </c>
      <c r="BX120">
        <v>45248</v>
      </c>
      <c r="BY120">
        <v>420673</v>
      </c>
      <c r="BZ120">
        <v>1239793</v>
      </c>
      <c r="CA120">
        <v>-667255</v>
      </c>
      <c r="CB120">
        <v>237203</v>
      </c>
      <c r="CC120">
        <v>142811</v>
      </c>
      <c r="CD120">
        <v>-240178</v>
      </c>
      <c r="CE120">
        <v>145912</v>
      </c>
      <c r="CF120">
        <v>888419</v>
      </c>
      <c r="CG120">
        <v>5237090</v>
      </c>
      <c r="CH120">
        <v>4807905</v>
      </c>
      <c r="CI120">
        <v>4940121</v>
      </c>
      <c r="CJ120">
        <v>761530</v>
      </c>
      <c r="CK120">
        <v>2040392</v>
      </c>
      <c r="CL120">
        <v>325421</v>
      </c>
      <c r="CM120">
        <v>547271</v>
      </c>
      <c r="CN120">
        <v>1712669</v>
      </c>
      <c r="CO120">
        <v>2473006</v>
      </c>
      <c r="CP120" t="s">
        <v>59</v>
      </c>
      <c r="CQ120" t="s">
        <v>59</v>
      </c>
      <c r="CR120" t="s">
        <v>59</v>
      </c>
      <c r="CS120" t="s">
        <v>59</v>
      </c>
      <c r="CT120" t="s">
        <v>59</v>
      </c>
      <c r="CU120" t="s">
        <v>59</v>
      </c>
      <c r="CV120" t="s">
        <v>59</v>
      </c>
      <c r="CW120" t="s">
        <v>59</v>
      </c>
      <c r="CX120" t="s">
        <v>59</v>
      </c>
      <c r="CY120" t="s">
        <v>59</v>
      </c>
      <c r="CZ120" t="s">
        <v>59</v>
      </c>
      <c r="DA120" t="s">
        <v>59</v>
      </c>
      <c r="DB120" t="s">
        <v>59</v>
      </c>
      <c r="DC120" t="s">
        <v>59</v>
      </c>
      <c r="DD120" t="s">
        <v>59</v>
      </c>
      <c r="DE120" t="s">
        <v>59</v>
      </c>
      <c r="DF120" t="s">
        <v>59</v>
      </c>
      <c r="DG120" t="s">
        <v>59</v>
      </c>
      <c r="DH120">
        <v>5237090</v>
      </c>
      <c r="DI120">
        <v>4807905</v>
      </c>
      <c r="DJ120">
        <v>4940121</v>
      </c>
      <c r="DK120">
        <v>761530</v>
      </c>
      <c r="DL120">
        <v>2040392</v>
      </c>
      <c r="DM120">
        <v>325421</v>
      </c>
      <c r="DN120">
        <v>547271</v>
      </c>
      <c r="DO120">
        <v>1712669</v>
      </c>
      <c r="DP120">
        <v>2473006</v>
      </c>
      <c r="DQ120">
        <f t="shared" si="3"/>
        <v>0</v>
      </c>
    </row>
    <row r="121" spans="2:121" x14ac:dyDescent="0.25">
      <c r="B121" t="s">
        <v>166</v>
      </c>
      <c r="C121">
        <v>110232574</v>
      </c>
      <c r="D121">
        <v>93713320</v>
      </c>
      <c r="E121">
        <v>118684872</v>
      </c>
      <c r="F121">
        <v>108157628</v>
      </c>
      <c r="G121">
        <v>82555450</v>
      </c>
      <c r="H121">
        <v>63907927</v>
      </c>
      <c r="I121">
        <v>92733387</v>
      </c>
      <c r="J121">
        <v>113349524</v>
      </c>
      <c r="K121">
        <v>95673087</v>
      </c>
      <c r="L121">
        <v>3404326</v>
      </c>
      <c r="M121">
        <v>1787117</v>
      </c>
      <c r="N121">
        <v>2968808</v>
      </c>
      <c r="O121">
        <v>1603563</v>
      </c>
      <c r="P121">
        <v>2089319</v>
      </c>
      <c r="Q121">
        <v>351111</v>
      </c>
      <c r="R121">
        <v>1133123</v>
      </c>
      <c r="S121">
        <v>1053384</v>
      </c>
      <c r="T121">
        <v>465470</v>
      </c>
      <c r="U121">
        <v>4190848</v>
      </c>
      <c r="V121">
        <v>2503983</v>
      </c>
      <c r="W121">
        <v>3668127</v>
      </c>
      <c r="X121">
        <v>2176897</v>
      </c>
      <c r="Y121">
        <v>2666645</v>
      </c>
      <c r="Z121">
        <v>1076356</v>
      </c>
      <c r="AA121">
        <v>1887417</v>
      </c>
      <c r="AB121">
        <v>1806504</v>
      </c>
      <c r="AC121">
        <v>1136364</v>
      </c>
      <c r="AD121">
        <v>786522</v>
      </c>
      <c r="AE121">
        <v>716866</v>
      </c>
      <c r="AF121">
        <v>699319</v>
      </c>
      <c r="AG121">
        <v>573334</v>
      </c>
      <c r="AH121">
        <v>577326</v>
      </c>
      <c r="AI121">
        <v>725245</v>
      </c>
      <c r="AJ121">
        <v>754294</v>
      </c>
      <c r="AK121">
        <v>753120</v>
      </c>
      <c r="AL121">
        <v>670894</v>
      </c>
      <c r="AM121">
        <v>759960</v>
      </c>
      <c r="AN121">
        <v>641862</v>
      </c>
      <c r="AO121">
        <v>611354</v>
      </c>
      <c r="AP121">
        <v>706226</v>
      </c>
      <c r="AQ121">
        <v>395307</v>
      </c>
      <c r="AR121">
        <v>154259</v>
      </c>
      <c r="AS121">
        <v>229763</v>
      </c>
      <c r="AT121">
        <v>306417</v>
      </c>
      <c r="AU121">
        <v>283794</v>
      </c>
      <c r="AV121">
        <f t="shared" si="2"/>
        <v>-0.78157275433076667</v>
      </c>
      <c r="AW121">
        <v>243482</v>
      </c>
      <c r="AX121">
        <v>111064</v>
      </c>
      <c r="AY121">
        <v>0</v>
      </c>
      <c r="AZ121">
        <v>1266</v>
      </c>
      <c r="BA121">
        <v>5583</v>
      </c>
      <c r="BB121">
        <v>0</v>
      </c>
      <c r="BC121">
        <v>0</v>
      </c>
      <c r="BD121">
        <v>0</v>
      </c>
      <c r="BE121">
        <v>0</v>
      </c>
      <c r="BF121">
        <v>759960</v>
      </c>
      <c r="BG121">
        <v>641862</v>
      </c>
      <c r="BH121">
        <v>611354</v>
      </c>
      <c r="BI121">
        <v>706226</v>
      </c>
      <c r="BJ121">
        <v>395307</v>
      </c>
      <c r="BK121">
        <v>154259</v>
      </c>
      <c r="BL121">
        <v>229763</v>
      </c>
      <c r="BM121">
        <v>306417</v>
      </c>
      <c r="BN121">
        <v>283794</v>
      </c>
      <c r="BO121">
        <v>2887848</v>
      </c>
      <c r="BP121">
        <v>1256319</v>
      </c>
      <c r="BQ121">
        <v>2357453</v>
      </c>
      <c r="BR121">
        <v>898603</v>
      </c>
      <c r="BS121">
        <v>1699595</v>
      </c>
      <c r="BT121">
        <v>196852</v>
      </c>
      <c r="BU121">
        <v>903360</v>
      </c>
      <c r="BV121">
        <v>746967</v>
      </c>
      <c r="BW121">
        <v>181676</v>
      </c>
      <c r="BX121">
        <v>687653</v>
      </c>
      <c r="BY121">
        <v>354827</v>
      </c>
      <c r="BZ121">
        <v>772623</v>
      </c>
      <c r="CA121">
        <v>256925</v>
      </c>
      <c r="CB121">
        <v>471241</v>
      </c>
      <c r="CC121">
        <v>72525</v>
      </c>
      <c r="CD121">
        <v>149066</v>
      </c>
      <c r="CE121">
        <v>143979</v>
      </c>
      <c r="CF121">
        <v>-216111</v>
      </c>
      <c r="CG121">
        <v>2200195</v>
      </c>
      <c r="CH121">
        <v>901492</v>
      </c>
      <c r="CI121">
        <v>1584830</v>
      </c>
      <c r="CJ121">
        <v>641678</v>
      </c>
      <c r="CK121">
        <v>1228354</v>
      </c>
      <c r="CL121">
        <v>124328</v>
      </c>
      <c r="CM121">
        <v>754294</v>
      </c>
      <c r="CN121">
        <v>602988</v>
      </c>
      <c r="CO121">
        <v>397787</v>
      </c>
      <c r="CP121" t="s">
        <v>59</v>
      </c>
      <c r="CQ121" t="s">
        <v>59</v>
      </c>
      <c r="CR121" t="s">
        <v>59</v>
      </c>
      <c r="CS121" t="s">
        <v>59</v>
      </c>
      <c r="CT121" t="s">
        <v>59</v>
      </c>
      <c r="CU121" t="s">
        <v>59</v>
      </c>
      <c r="CV121" t="s">
        <v>59</v>
      </c>
      <c r="CW121" t="s">
        <v>59</v>
      </c>
      <c r="CX121" t="s">
        <v>59</v>
      </c>
      <c r="CY121" t="s">
        <v>59</v>
      </c>
      <c r="CZ121" t="s">
        <v>59</v>
      </c>
      <c r="DA121" t="s">
        <v>59</v>
      </c>
      <c r="DB121" t="s">
        <v>59</v>
      </c>
      <c r="DC121" t="s">
        <v>59</v>
      </c>
      <c r="DD121" t="s">
        <v>59</v>
      </c>
      <c r="DE121" t="s">
        <v>59</v>
      </c>
      <c r="DF121" t="s">
        <v>59</v>
      </c>
      <c r="DG121" t="s">
        <v>59</v>
      </c>
      <c r="DH121">
        <v>2200195</v>
      </c>
      <c r="DI121">
        <v>901492</v>
      </c>
      <c r="DJ121">
        <v>1584830</v>
      </c>
      <c r="DK121">
        <v>641678</v>
      </c>
      <c r="DL121">
        <v>1228354</v>
      </c>
      <c r="DM121">
        <v>124328</v>
      </c>
      <c r="DN121">
        <v>754294</v>
      </c>
      <c r="DO121">
        <v>602988</v>
      </c>
      <c r="DP121">
        <v>397787</v>
      </c>
      <c r="DQ121">
        <f t="shared" si="3"/>
        <v>0</v>
      </c>
    </row>
    <row r="122" spans="2:121" x14ac:dyDescent="0.25">
      <c r="B122" t="s">
        <v>167</v>
      </c>
      <c r="C122">
        <v>71971458</v>
      </c>
      <c r="D122">
        <v>85934067</v>
      </c>
      <c r="E122">
        <v>77796919</v>
      </c>
      <c r="F122">
        <v>70169918</v>
      </c>
      <c r="G122">
        <v>71962236</v>
      </c>
      <c r="H122">
        <v>75075237</v>
      </c>
      <c r="I122">
        <v>77382828</v>
      </c>
      <c r="J122">
        <v>73874008</v>
      </c>
      <c r="K122">
        <v>74355146</v>
      </c>
      <c r="L122">
        <v>877806</v>
      </c>
      <c r="M122">
        <v>-380799</v>
      </c>
      <c r="N122">
        <v>1901473</v>
      </c>
      <c r="O122">
        <v>877124</v>
      </c>
      <c r="P122">
        <v>1012698</v>
      </c>
      <c r="Q122">
        <v>2054684</v>
      </c>
      <c r="R122">
        <v>1720045</v>
      </c>
      <c r="S122">
        <v>622358</v>
      </c>
      <c r="T122">
        <v>485240</v>
      </c>
      <c r="U122">
        <v>1777126</v>
      </c>
      <c r="V122">
        <v>338161</v>
      </c>
      <c r="W122">
        <v>2541585</v>
      </c>
      <c r="X122">
        <v>877124</v>
      </c>
      <c r="Y122">
        <v>1472402</v>
      </c>
      <c r="Z122">
        <v>2463582</v>
      </c>
      <c r="AA122">
        <v>2276213</v>
      </c>
      <c r="AB122">
        <v>1052222</v>
      </c>
      <c r="AC122">
        <v>898056</v>
      </c>
      <c r="AD122">
        <v>899320</v>
      </c>
      <c r="AE122">
        <v>718960</v>
      </c>
      <c r="AF122">
        <v>640112</v>
      </c>
      <c r="AG122">
        <v>0</v>
      </c>
      <c r="AH122">
        <v>459704</v>
      </c>
      <c r="AI122">
        <v>408898</v>
      </c>
      <c r="AJ122">
        <v>556168</v>
      </c>
      <c r="AK122">
        <v>429864</v>
      </c>
      <c r="AL122">
        <v>412816</v>
      </c>
      <c r="AM122">
        <v>281127</v>
      </c>
      <c r="AN122">
        <v>735133</v>
      </c>
      <c r="AO122">
        <v>658976</v>
      </c>
      <c r="AP122">
        <v>376064</v>
      </c>
      <c r="AQ122">
        <v>203439</v>
      </c>
      <c r="AR122">
        <v>297895</v>
      </c>
      <c r="AS122">
        <v>195378</v>
      </c>
      <c r="AT122">
        <v>103923</v>
      </c>
      <c r="AU122">
        <v>102600</v>
      </c>
      <c r="AV122">
        <f t="shared" si="2"/>
        <v>-0.20786089601769911</v>
      </c>
      <c r="AW122">
        <v>43030</v>
      </c>
      <c r="AX122">
        <v>1546719</v>
      </c>
      <c r="AY122">
        <v>684128</v>
      </c>
      <c r="AZ122">
        <v>21551</v>
      </c>
      <c r="BA122">
        <v>46083</v>
      </c>
      <c r="BB122">
        <v>0</v>
      </c>
      <c r="BC122">
        <v>0</v>
      </c>
      <c r="BD122">
        <v>1181</v>
      </c>
      <c r="BE122">
        <v>96565</v>
      </c>
      <c r="BF122">
        <v>281127</v>
      </c>
      <c r="BG122">
        <v>735133</v>
      </c>
      <c r="BH122">
        <v>658976</v>
      </c>
      <c r="BI122">
        <v>376064</v>
      </c>
      <c r="BJ122">
        <v>203439</v>
      </c>
      <c r="BK122">
        <v>297895</v>
      </c>
      <c r="BL122">
        <v>195378</v>
      </c>
      <c r="BM122">
        <v>103923</v>
      </c>
      <c r="BN122">
        <v>102600</v>
      </c>
      <c r="BO122">
        <v>639708</v>
      </c>
      <c r="BP122">
        <v>430788</v>
      </c>
      <c r="BQ122">
        <v>1926625</v>
      </c>
      <c r="BR122">
        <v>523688</v>
      </c>
      <c r="BS122">
        <v>854218</v>
      </c>
      <c r="BT122">
        <v>1755656</v>
      </c>
      <c r="BU122">
        <v>1524667</v>
      </c>
      <c r="BV122">
        <v>519616</v>
      </c>
      <c r="BW122">
        <v>477997</v>
      </c>
      <c r="BX122">
        <v>269653</v>
      </c>
      <c r="BY122">
        <v>216129</v>
      </c>
      <c r="BZ122">
        <v>645143</v>
      </c>
      <c r="CA122">
        <v>425631</v>
      </c>
      <c r="CB122">
        <v>305720</v>
      </c>
      <c r="CC122">
        <v>578800</v>
      </c>
      <c r="CD122">
        <v>401544</v>
      </c>
      <c r="CE122">
        <v>250360</v>
      </c>
      <c r="CF122">
        <v>330736</v>
      </c>
      <c r="CG122">
        <v>370055</v>
      </c>
      <c r="CH122">
        <v>214659</v>
      </c>
      <c r="CI122">
        <v>1281482</v>
      </c>
      <c r="CJ122">
        <v>98057</v>
      </c>
      <c r="CK122">
        <v>548498</v>
      </c>
      <c r="CL122">
        <v>1176856</v>
      </c>
      <c r="CM122">
        <v>1123123</v>
      </c>
      <c r="CN122">
        <v>269255</v>
      </c>
      <c r="CO122">
        <v>147262</v>
      </c>
      <c r="CP122" t="s">
        <v>59</v>
      </c>
      <c r="CQ122" t="s">
        <v>59</v>
      </c>
      <c r="CR122" t="s">
        <v>59</v>
      </c>
      <c r="CS122" t="s">
        <v>59</v>
      </c>
      <c r="CT122" t="s">
        <v>59</v>
      </c>
      <c r="CU122" t="s">
        <v>59</v>
      </c>
      <c r="CV122" t="s">
        <v>59</v>
      </c>
      <c r="CW122" t="s">
        <v>59</v>
      </c>
      <c r="CX122" t="s">
        <v>59</v>
      </c>
      <c r="CY122" t="s">
        <v>59</v>
      </c>
      <c r="CZ122" t="s">
        <v>59</v>
      </c>
      <c r="DA122" t="s">
        <v>59</v>
      </c>
      <c r="DB122" t="s">
        <v>59</v>
      </c>
      <c r="DC122" t="s">
        <v>59</v>
      </c>
      <c r="DD122" t="s">
        <v>59</v>
      </c>
      <c r="DE122" t="s">
        <v>59</v>
      </c>
      <c r="DF122" t="s">
        <v>59</v>
      </c>
      <c r="DG122" t="s">
        <v>59</v>
      </c>
      <c r="DH122">
        <v>370055</v>
      </c>
      <c r="DI122">
        <v>214659</v>
      </c>
      <c r="DJ122">
        <v>1281482</v>
      </c>
      <c r="DK122">
        <v>98057</v>
      </c>
      <c r="DL122">
        <v>548498</v>
      </c>
      <c r="DM122">
        <v>1176856</v>
      </c>
      <c r="DN122">
        <v>1123123</v>
      </c>
      <c r="DO122">
        <v>269255</v>
      </c>
      <c r="DP122">
        <v>147262</v>
      </c>
      <c r="DQ122">
        <f t="shared" si="3"/>
        <v>0</v>
      </c>
    </row>
    <row r="123" spans="2:121" x14ac:dyDescent="0.25">
      <c r="B123" t="s">
        <v>27</v>
      </c>
      <c r="C123">
        <v>80043697</v>
      </c>
      <c r="D123">
        <v>110043304</v>
      </c>
      <c r="E123">
        <v>152524528</v>
      </c>
      <c r="F123">
        <v>143733290</v>
      </c>
      <c r="G123">
        <v>182413335</v>
      </c>
      <c r="H123">
        <v>220466845</v>
      </c>
      <c r="I123">
        <v>247865916</v>
      </c>
      <c r="J123">
        <v>275437186</v>
      </c>
      <c r="K123">
        <v>312406012</v>
      </c>
      <c r="L123">
        <v>2910468</v>
      </c>
      <c r="M123">
        <v>792118</v>
      </c>
      <c r="N123">
        <v>2591182</v>
      </c>
      <c r="O123">
        <v>2054141</v>
      </c>
      <c r="P123">
        <v>6923844</v>
      </c>
      <c r="Q123">
        <v>16562522</v>
      </c>
      <c r="R123">
        <v>21455887</v>
      </c>
      <c r="S123">
        <v>25386257</v>
      </c>
      <c r="T123">
        <v>29882657</v>
      </c>
      <c r="U123">
        <v>4586103</v>
      </c>
      <c r="V123">
        <v>3114770</v>
      </c>
      <c r="W123">
        <v>5870987</v>
      </c>
      <c r="X123">
        <v>5405083</v>
      </c>
      <c r="Y123">
        <v>11425073</v>
      </c>
      <c r="Z123">
        <v>21291661</v>
      </c>
      <c r="AA123">
        <v>26344283</v>
      </c>
      <c r="AB123">
        <v>30147526</v>
      </c>
      <c r="AC123">
        <v>34785682</v>
      </c>
      <c r="AD123">
        <v>1675635</v>
      </c>
      <c r="AE123">
        <v>2322652</v>
      </c>
      <c r="AF123">
        <v>3279805</v>
      </c>
      <c r="AG123">
        <v>3350942</v>
      </c>
      <c r="AH123">
        <v>4501229</v>
      </c>
      <c r="AI123">
        <v>4729139</v>
      </c>
      <c r="AJ123">
        <v>4888396</v>
      </c>
      <c r="AK123">
        <v>4761269</v>
      </c>
      <c r="AL123">
        <v>4903025</v>
      </c>
      <c r="AM123">
        <v>512324</v>
      </c>
      <c r="AN123">
        <v>838363</v>
      </c>
      <c r="AO123">
        <v>1976048</v>
      </c>
      <c r="AP123">
        <v>2012241</v>
      </c>
      <c r="AQ123">
        <v>809412</v>
      </c>
      <c r="AR123">
        <v>348833</v>
      </c>
      <c r="AS123">
        <v>167288</v>
      </c>
      <c r="AT123">
        <v>117208</v>
      </c>
      <c r="AU123">
        <v>2388</v>
      </c>
      <c r="AV123">
        <f t="shared" si="2"/>
        <v>-0.82664452220186346</v>
      </c>
      <c r="AW123">
        <v>42329</v>
      </c>
      <c r="AX123">
        <v>26851</v>
      </c>
      <c r="AY123">
        <v>16331</v>
      </c>
      <c r="AZ123">
        <v>33520</v>
      </c>
      <c r="BA123">
        <v>21359</v>
      </c>
      <c r="BB123">
        <v>16388</v>
      </c>
      <c r="BC123">
        <v>83644</v>
      </c>
      <c r="BD123">
        <v>16744</v>
      </c>
      <c r="BE123">
        <v>33435</v>
      </c>
      <c r="BF123">
        <v>512324</v>
      </c>
      <c r="BG123">
        <v>838363</v>
      </c>
      <c r="BH123">
        <v>1976048</v>
      </c>
      <c r="BI123">
        <v>2012241</v>
      </c>
      <c r="BJ123">
        <v>809412</v>
      </c>
      <c r="BK123">
        <v>348833</v>
      </c>
      <c r="BL123">
        <v>167288</v>
      </c>
      <c r="BM123">
        <v>117208</v>
      </c>
      <c r="BN123">
        <v>2388</v>
      </c>
      <c r="BO123">
        <v>2440472</v>
      </c>
      <c r="BP123">
        <v>-19393</v>
      </c>
      <c r="BQ123">
        <v>631464</v>
      </c>
      <c r="BR123">
        <v>75420</v>
      </c>
      <c r="BS123">
        <v>6135792</v>
      </c>
      <c r="BT123">
        <v>16230078</v>
      </c>
      <c r="BU123">
        <v>21372243</v>
      </c>
      <c r="BV123">
        <v>25285794</v>
      </c>
      <c r="BW123">
        <v>29913704</v>
      </c>
      <c r="BX123">
        <v>167855</v>
      </c>
      <c r="BY123">
        <v>207353</v>
      </c>
      <c r="BZ123">
        <v>311649</v>
      </c>
      <c r="CA123">
        <v>19902</v>
      </c>
      <c r="CB123">
        <v>5621</v>
      </c>
      <c r="CC123">
        <v>-1987643</v>
      </c>
      <c r="CD123">
        <v>960711</v>
      </c>
      <c r="CE123">
        <v>-595607</v>
      </c>
      <c r="CF123">
        <v>505109</v>
      </c>
      <c r="CG123">
        <v>2272617</v>
      </c>
      <c r="CH123">
        <v>-226746</v>
      </c>
      <c r="CI123">
        <v>319815</v>
      </c>
      <c r="CJ123">
        <v>55517</v>
      </c>
      <c r="CK123">
        <v>6130171</v>
      </c>
      <c r="CL123">
        <v>18217721</v>
      </c>
      <c r="CM123">
        <v>20411531</v>
      </c>
      <c r="CN123">
        <v>25881401</v>
      </c>
      <c r="CO123">
        <v>29408594</v>
      </c>
      <c r="CP123" t="s">
        <v>59</v>
      </c>
      <c r="CQ123" t="s">
        <v>59</v>
      </c>
      <c r="CR123" t="s">
        <v>59</v>
      </c>
      <c r="CS123" t="s">
        <v>59</v>
      </c>
      <c r="CT123" t="s">
        <v>59</v>
      </c>
      <c r="CU123" t="s">
        <v>59</v>
      </c>
      <c r="CV123" t="s">
        <v>59</v>
      </c>
      <c r="CW123" t="s">
        <v>59</v>
      </c>
      <c r="CX123" t="s">
        <v>59</v>
      </c>
      <c r="CY123" t="s">
        <v>59</v>
      </c>
      <c r="CZ123" t="s">
        <v>59</v>
      </c>
      <c r="DA123" t="s">
        <v>59</v>
      </c>
      <c r="DB123" t="s">
        <v>59</v>
      </c>
      <c r="DC123" t="s">
        <v>59</v>
      </c>
      <c r="DD123" t="s">
        <v>59</v>
      </c>
      <c r="DE123" t="s">
        <v>59</v>
      </c>
      <c r="DF123" t="s">
        <v>59</v>
      </c>
      <c r="DG123" t="s">
        <v>59</v>
      </c>
      <c r="DH123">
        <v>2272617</v>
      </c>
      <c r="DI123">
        <v>-226746</v>
      </c>
      <c r="DJ123">
        <v>319815</v>
      </c>
      <c r="DK123">
        <v>55517</v>
      </c>
      <c r="DL123">
        <v>6130171</v>
      </c>
      <c r="DM123">
        <v>18217721</v>
      </c>
      <c r="DN123">
        <v>20411531</v>
      </c>
      <c r="DO123">
        <v>25881401</v>
      </c>
      <c r="DP123">
        <v>29408594</v>
      </c>
      <c r="DQ123">
        <f t="shared" si="3"/>
        <v>0</v>
      </c>
    </row>
    <row r="124" spans="2:121" x14ac:dyDescent="0.25">
      <c r="B124" t="s">
        <v>66</v>
      </c>
      <c r="C124">
        <v>18838398</v>
      </c>
      <c r="D124">
        <v>15928854</v>
      </c>
      <c r="E124">
        <v>15089800</v>
      </c>
      <c r="F124">
        <v>12937040</v>
      </c>
      <c r="G124">
        <v>13552841</v>
      </c>
      <c r="H124">
        <v>13958029</v>
      </c>
      <c r="I124">
        <v>18801825</v>
      </c>
      <c r="J124">
        <v>16733989</v>
      </c>
      <c r="K124">
        <v>20506811</v>
      </c>
      <c r="L124">
        <v>311248</v>
      </c>
      <c r="M124">
        <v>66162</v>
      </c>
      <c r="N124">
        <v>582263</v>
      </c>
      <c r="O124">
        <v>190726</v>
      </c>
      <c r="P124">
        <v>143868</v>
      </c>
      <c r="Q124">
        <v>285436</v>
      </c>
      <c r="R124">
        <v>1095555</v>
      </c>
      <c r="S124">
        <v>598739</v>
      </c>
      <c r="T124">
        <v>383846</v>
      </c>
      <c r="U124">
        <v>678435</v>
      </c>
      <c r="V124">
        <v>441080</v>
      </c>
      <c r="W124">
        <v>900433</v>
      </c>
      <c r="X124">
        <v>190726</v>
      </c>
      <c r="Y124">
        <v>415869</v>
      </c>
      <c r="Z124">
        <v>684140</v>
      </c>
      <c r="AA124">
        <v>1534256</v>
      </c>
      <c r="AB124">
        <v>1068755</v>
      </c>
      <c r="AC124">
        <v>881156</v>
      </c>
      <c r="AD124">
        <v>367187</v>
      </c>
      <c r="AE124">
        <v>374918</v>
      </c>
      <c r="AF124">
        <v>318170</v>
      </c>
      <c r="AG124">
        <v>0</v>
      </c>
      <c r="AH124">
        <v>272001</v>
      </c>
      <c r="AI124">
        <v>398704</v>
      </c>
      <c r="AJ124">
        <v>438701</v>
      </c>
      <c r="AK124">
        <v>470016</v>
      </c>
      <c r="AL124">
        <v>497310</v>
      </c>
      <c r="AM124">
        <v>228057</v>
      </c>
      <c r="AN124">
        <v>104389</v>
      </c>
      <c r="AO124">
        <v>86774</v>
      </c>
      <c r="AP124">
        <v>273697</v>
      </c>
      <c r="AQ124">
        <v>137124</v>
      </c>
      <c r="AR124">
        <v>135922</v>
      </c>
      <c r="AS124">
        <v>158220</v>
      </c>
      <c r="AT124">
        <v>134628</v>
      </c>
      <c r="AU124">
        <v>121913</v>
      </c>
      <c r="AV124">
        <f t="shared" si="2"/>
        <v>-0.50338513027179688</v>
      </c>
      <c r="AW124">
        <v>81756</v>
      </c>
      <c r="AX124">
        <v>167610</v>
      </c>
      <c r="AY124">
        <v>81743</v>
      </c>
      <c r="AZ124">
        <v>155167</v>
      </c>
      <c r="BA124">
        <v>83174</v>
      </c>
      <c r="BB124">
        <v>66828</v>
      </c>
      <c r="BC124">
        <v>35959</v>
      </c>
      <c r="BD124">
        <v>0</v>
      </c>
      <c r="BE124">
        <v>6035</v>
      </c>
      <c r="BF124">
        <v>228057</v>
      </c>
      <c r="BG124">
        <v>104389</v>
      </c>
      <c r="BH124">
        <v>86774</v>
      </c>
      <c r="BI124">
        <v>273697</v>
      </c>
      <c r="BJ124">
        <v>137124</v>
      </c>
      <c r="BK124">
        <v>135922</v>
      </c>
      <c r="BL124">
        <v>158220</v>
      </c>
      <c r="BM124">
        <v>134628</v>
      </c>
      <c r="BN124">
        <v>121913</v>
      </c>
      <c r="BO124">
        <v>164947</v>
      </c>
      <c r="BP124">
        <v>129383</v>
      </c>
      <c r="BQ124">
        <v>575975</v>
      </c>
      <c r="BR124">
        <v>72196</v>
      </c>
      <c r="BS124">
        <v>89918</v>
      </c>
      <c r="BT124">
        <v>217475</v>
      </c>
      <c r="BU124">
        <v>973294</v>
      </c>
      <c r="BV124">
        <v>464111</v>
      </c>
      <c r="BW124">
        <v>267968</v>
      </c>
      <c r="BX124">
        <v>-93231</v>
      </c>
      <c r="BY124">
        <v>-566052</v>
      </c>
      <c r="BZ124">
        <v>-12576</v>
      </c>
      <c r="CA124">
        <v>42024</v>
      </c>
      <c r="CB124">
        <v>67438</v>
      </c>
      <c r="CC124">
        <v>54369</v>
      </c>
      <c r="CD124">
        <v>81507</v>
      </c>
      <c r="CE124">
        <v>225560</v>
      </c>
      <c r="CF124">
        <v>49490</v>
      </c>
      <c r="CG124">
        <v>258178</v>
      </c>
      <c r="CH124">
        <v>695435</v>
      </c>
      <c r="CI124">
        <v>588551</v>
      </c>
      <c r="CJ124">
        <v>30171</v>
      </c>
      <c r="CK124">
        <v>22479</v>
      </c>
      <c r="CL124">
        <v>163106</v>
      </c>
      <c r="CM124">
        <v>891786</v>
      </c>
      <c r="CN124">
        <v>238551</v>
      </c>
      <c r="CO124">
        <v>218479</v>
      </c>
      <c r="CP124" t="s">
        <v>59</v>
      </c>
      <c r="CQ124" t="s">
        <v>59</v>
      </c>
      <c r="CR124" t="s">
        <v>59</v>
      </c>
      <c r="CS124" t="s">
        <v>59</v>
      </c>
      <c r="CT124" t="s">
        <v>59</v>
      </c>
      <c r="CU124" t="s">
        <v>59</v>
      </c>
      <c r="CV124" t="s">
        <v>59</v>
      </c>
      <c r="CW124" t="s">
        <v>59</v>
      </c>
      <c r="CX124" t="s">
        <v>59</v>
      </c>
      <c r="CY124" t="s">
        <v>59</v>
      </c>
      <c r="CZ124" t="s">
        <v>59</v>
      </c>
      <c r="DA124" t="s">
        <v>59</v>
      </c>
      <c r="DB124" t="s">
        <v>59</v>
      </c>
      <c r="DC124" t="s">
        <v>59</v>
      </c>
      <c r="DD124" t="s">
        <v>59</v>
      </c>
      <c r="DE124" t="s">
        <v>59</v>
      </c>
      <c r="DF124" t="s">
        <v>59</v>
      </c>
      <c r="DG124" t="s">
        <v>59</v>
      </c>
      <c r="DH124">
        <v>258178</v>
      </c>
      <c r="DI124">
        <v>695435</v>
      </c>
      <c r="DJ124">
        <v>588551</v>
      </c>
      <c r="DK124">
        <v>30171</v>
      </c>
      <c r="DL124">
        <v>22479</v>
      </c>
      <c r="DM124">
        <v>163106</v>
      </c>
      <c r="DN124">
        <v>891786</v>
      </c>
      <c r="DO124">
        <v>238551</v>
      </c>
      <c r="DP124">
        <v>218479</v>
      </c>
      <c r="DQ124">
        <f t="shared" si="3"/>
        <v>0</v>
      </c>
    </row>
    <row r="125" spans="2:121" x14ac:dyDescent="0.25">
      <c r="B125" t="s">
        <v>168</v>
      </c>
      <c r="C125">
        <v>18274350</v>
      </c>
      <c r="D125">
        <v>20875529</v>
      </c>
      <c r="E125">
        <v>25507626</v>
      </c>
      <c r="F125">
        <v>20756145</v>
      </c>
      <c r="G125">
        <v>19257258</v>
      </c>
      <c r="H125">
        <v>23092012</v>
      </c>
      <c r="I125">
        <v>23403597</v>
      </c>
      <c r="J125">
        <v>21205048</v>
      </c>
      <c r="K125">
        <v>16518154</v>
      </c>
      <c r="L125">
        <v>731266</v>
      </c>
      <c r="M125">
        <v>1441029</v>
      </c>
      <c r="N125">
        <v>1209853</v>
      </c>
      <c r="O125">
        <v>1895969</v>
      </c>
      <c r="P125">
        <v>792549</v>
      </c>
      <c r="Q125">
        <v>929440</v>
      </c>
      <c r="R125">
        <v>996559</v>
      </c>
      <c r="S125">
        <v>-40664</v>
      </c>
      <c r="T125">
        <v>70453</v>
      </c>
      <c r="U125">
        <v>1358899</v>
      </c>
      <c r="V125">
        <v>2292817</v>
      </c>
      <c r="W125">
        <v>1788242</v>
      </c>
      <c r="X125">
        <v>2363152</v>
      </c>
      <c r="Y125">
        <v>1453569</v>
      </c>
      <c r="Z125">
        <v>1771086</v>
      </c>
      <c r="AA125">
        <v>1746965</v>
      </c>
      <c r="AB125">
        <v>748695</v>
      </c>
      <c r="AC125">
        <v>869314</v>
      </c>
      <c r="AD125">
        <v>627633</v>
      </c>
      <c r="AE125">
        <v>851788</v>
      </c>
      <c r="AF125">
        <v>578389</v>
      </c>
      <c r="AG125">
        <v>467183</v>
      </c>
      <c r="AH125">
        <v>661020</v>
      </c>
      <c r="AI125">
        <v>841646</v>
      </c>
      <c r="AJ125">
        <v>750406</v>
      </c>
      <c r="AK125">
        <v>789359</v>
      </c>
      <c r="AL125">
        <v>798861</v>
      </c>
      <c r="AM125">
        <v>1061138</v>
      </c>
      <c r="AN125">
        <v>1230693</v>
      </c>
      <c r="AO125">
        <v>1081927</v>
      </c>
      <c r="AP125">
        <v>916560</v>
      </c>
      <c r="AQ125">
        <v>1106196</v>
      </c>
      <c r="AR125">
        <v>1301684</v>
      </c>
      <c r="AS125">
        <v>958322</v>
      </c>
      <c r="AT125">
        <v>133952</v>
      </c>
      <c r="AU125">
        <v>44182</v>
      </c>
      <c r="AV125">
        <f t="shared" si="2"/>
        <v>0.42018416688487387</v>
      </c>
      <c r="AW125">
        <v>-156179</v>
      </c>
      <c r="AX125">
        <v>0</v>
      </c>
      <c r="AY125">
        <v>0</v>
      </c>
      <c r="AZ125">
        <v>-314249</v>
      </c>
      <c r="BA125">
        <v>0</v>
      </c>
      <c r="BB125">
        <v>0</v>
      </c>
      <c r="BC125">
        <v>0</v>
      </c>
      <c r="BD125">
        <v>326508</v>
      </c>
      <c r="BE125">
        <v>38212</v>
      </c>
      <c r="BF125">
        <v>1061138</v>
      </c>
      <c r="BG125">
        <v>1230693</v>
      </c>
      <c r="BH125">
        <v>1081927</v>
      </c>
      <c r="BI125">
        <v>916560</v>
      </c>
      <c r="BJ125">
        <v>1106196</v>
      </c>
      <c r="BK125">
        <v>1301684</v>
      </c>
      <c r="BL125">
        <v>958322</v>
      </c>
      <c r="BM125">
        <v>133952</v>
      </c>
      <c r="BN125">
        <v>44182</v>
      </c>
      <c r="BO125">
        <v>-486051</v>
      </c>
      <c r="BP125">
        <v>210337</v>
      </c>
      <c r="BQ125">
        <v>127926</v>
      </c>
      <c r="BR125">
        <v>665160</v>
      </c>
      <c r="BS125">
        <v>-313647</v>
      </c>
      <c r="BT125">
        <v>-372244</v>
      </c>
      <c r="BU125">
        <v>38237</v>
      </c>
      <c r="BV125">
        <v>151892</v>
      </c>
      <c r="BW125">
        <v>64482</v>
      </c>
      <c r="BX125">
        <v>14596</v>
      </c>
      <c r="BY125">
        <v>85030</v>
      </c>
      <c r="BZ125">
        <v>-54437</v>
      </c>
      <c r="CA125">
        <v>134080</v>
      </c>
      <c r="CB125">
        <v>179869</v>
      </c>
      <c r="CC125">
        <v>-94817</v>
      </c>
      <c r="CD125">
        <v>-395517</v>
      </c>
      <c r="CE125">
        <v>-43056</v>
      </c>
      <c r="CF125">
        <v>167176</v>
      </c>
      <c r="CG125">
        <v>-500647</v>
      </c>
      <c r="CH125">
        <v>125307</v>
      </c>
      <c r="CI125">
        <v>182363</v>
      </c>
      <c r="CJ125">
        <v>531081</v>
      </c>
      <c r="CK125">
        <v>-493516</v>
      </c>
      <c r="CL125">
        <v>-277427</v>
      </c>
      <c r="CM125">
        <v>433754</v>
      </c>
      <c r="CN125">
        <v>194948</v>
      </c>
      <c r="CO125">
        <v>-102694</v>
      </c>
      <c r="CP125" t="s">
        <v>59</v>
      </c>
      <c r="CQ125" t="s">
        <v>59</v>
      </c>
      <c r="CR125" t="s">
        <v>59</v>
      </c>
      <c r="CS125" t="s">
        <v>59</v>
      </c>
      <c r="CT125" t="s">
        <v>59</v>
      </c>
      <c r="CU125" t="s">
        <v>59</v>
      </c>
      <c r="CV125" t="s">
        <v>59</v>
      </c>
      <c r="CW125" t="s">
        <v>59</v>
      </c>
      <c r="CX125" t="s">
        <v>59</v>
      </c>
      <c r="CY125" t="s">
        <v>59</v>
      </c>
      <c r="CZ125" t="s">
        <v>59</v>
      </c>
      <c r="DA125" t="s">
        <v>59</v>
      </c>
      <c r="DB125" t="s">
        <v>59</v>
      </c>
      <c r="DC125" t="s">
        <v>59</v>
      </c>
      <c r="DD125" t="s">
        <v>59</v>
      </c>
      <c r="DE125" t="s">
        <v>59</v>
      </c>
      <c r="DF125" t="s">
        <v>59</v>
      </c>
      <c r="DG125" t="s">
        <v>59</v>
      </c>
      <c r="DH125">
        <v>-500647</v>
      </c>
      <c r="DI125">
        <v>125307</v>
      </c>
      <c r="DJ125">
        <v>182363</v>
      </c>
      <c r="DK125">
        <v>531081</v>
      </c>
      <c r="DL125">
        <v>-493516</v>
      </c>
      <c r="DM125">
        <v>-277427</v>
      </c>
      <c r="DN125">
        <v>433754</v>
      </c>
      <c r="DO125">
        <v>194948</v>
      </c>
      <c r="DP125">
        <v>-102694</v>
      </c>
      <c r="DQ125">
        <f t="shared" si="3"/>
        <v>1</v>
      </c>
    </row>
    <row r="126" spans="2:121" x14ac:dyDescent="0.25">
      <c r="B126" t="s">
        <v>169</v>
      </c>
      <c r="C126">
        <v>78235050</v>
      </c>
      <c r="D126">
        <v>75612709</v>
      </c>
      <c r="E126">
        <v>67657485</v>
      </c>
      <c r="F126">
        <v>56717966</v>
      </c>
      <c r="G126">
        <v>56867646</v>
      </c>
      <c r="H126">
        <v>65900221</v>
      </c>
      <c r="I126">
        <v>62224947</v>
      </c>
      <c r="J126">
        <v>68577959</v>
      </c>
      <c r="K126">
        <v>75507183</v>
      </c>
      <c r="L126">
        <v>-349244</v>
      </c>
      <c r="M126">
        <v>747202</v>
      </c>
      <c r="N126">
        <v>62996</v>
      </c>
      <c r="O126">
        <v>-19280</v>
      </c>
      <c r="P126">
        <v>502206</v>
      </c>
      <c r="Q126">
        <v>696478</v>
      </c>
      <c r="R126">
        <v>265213</v>
      </c>
      <c r="S126">
        <v>534162</v>
      </c>
      <c r="T126">
        <v>321675</v>
      </c>
      <c r="U126">
        <v>127665</v>
      </c>
      <c r="V126">
        <v>1169727</v>
      </c>
      <c r="W126">
        <v>477368</v>
      </c>
      <c r="X126">
        <v>280764</v>
      </c>
      <c r="Y126">
        <v>733571</v>
      </c>
      <c r="Z126">
        <v>906736</v>
      </c>
      <c r="AA126">
        <v>458306</v>
      </c>
      <c r="AB126">
        <v>725817</v>
      </c>
      <c r="AC126">
        <v>342080</v>
      </c>
      <c r="AD126">
        <v>476909</v>
      </c>
      <c r="AE126">
        <v>422525</v>
      </c>
      <c r="AF126">
        <v>414372</v>
      </c>
      <c r="AG126">
        <v>300044</v>
      </c>
      <c r="AH126">
        <v>231365</v>
      </c>
      <c r="AI126">
        <v>210258</v>
      </c>
      <c r="AJ126">
        <v>193093</v>
      </c>
      <c r="AK126">
        <v>191655</v>
      </c>
      <c r="AL126">
        <v>20405</v>
      </c>
      <c r="AM126">
        <v>517996</v>
      </c>
      <c r="AN126">
        <v>366188</v>
      </c>
      <c r="AO126">
        <v>426972</v>
      </c>
      <c r="AP126">
        <v>326554</v>
      </c>
      <c r="AQ126">
        <v>150223</v>
      </c>
      <c r="AR126">
        <v>102739</v>
      </c>
      <c r="AS126">
        <v>56997</v>
      </c>
      <c r="AT126">
        <v>77899</v>
      </c>
      <c r="AU126">
        <v>6001</v>
      </c>
      <c r="AV126">
        <f t="shared" si="2"/>
        <v>-0.68538434684615712</v>
      </c>
      <c r="AW126">
        <v>2935</v>
      </c>
      <c r="AX126">
        <v>1483</v>
      </c>
      <c r="AY126">
        <v>1400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517996</v>
      </c>
      <c r="BG126">
        <v>366188</v>
      </c>
      <c r="BH126">
        <v>426972</v>
      </c>
      <c r="BI126">
        <v>326554</v>
      </c>
      <c r="BJ126">
        <v>150223</v>
      </c>
      <c r="BK126">
        <v>102739</v>
      </c>
      <c r="BL126">
        <v>56997</v>
      </c>
      <c r="BM126">
        <v>77899</v>
      </c>
      <c r="BN126">
        <v>6001</v>
      </c>
      <c r="BO126">
        <v>-864305</v>
      </c>
      <c r="BP126">
        <v>381014</v>
      </c>
      <c r="BQ126">
        <v>-363976</v>
      </c>
      <c r="BR126">
        <v>-345834</v>
      </c>
      <c r="BS126">
        <v>351982</v>
      </c>
      <c r="BT126">
        <v>592544</v>
      </c>
      <c r="BU126">
        <v>207052</v>
      </c>
      <c r="BV126">
        <v>456263</v>
      </c>
      <c r="BW126">
        <v>315674</v>
      </c>
      <c r="BX126">
        <v>13207</v>
      </c>
      <c r="BY126" t="s">
        <v>59</v>
      </c>
      <c r="BZ126" t="s">
        <v>59</v>
      </c>
      <c r="CA126" t="s">
        <v>59</v>
      </c>
      <c r="CB126" t="s">
        <v>59</v>
      </c>
      <c r="CC126">
        <v>183975</v>
      </c>
      <c r="CD126">
        <v>63977</v>
      </c>
      <c r="CE126">
        <v>137250</v>
      </c>
      <c r="CF126">
        <v>67216</v>
      </c>
      <c r="CG126">
        <v>-877512</v>
      </c>
      <c r="CH126" t="s">
        <v>59</v>
      </c>
      <c r="CI126" t="s">
        <v>59</v>
      </c>
      <c r="CJ126" t="s">
        <v>59</v>
      </c>
      <c r="CK126" t="s">
        <v>59</v>
      </c>
      <c r="CL126">
        <v>408569</v>
      </c>
      <c r="CM126">
        <v>143075</v>
      </c>
      <c r="CN126">
        <v>319013</v>
      </c>
      <c r="CO126">
        <v>248458</v>
      </c>
      <c r="CP126" t="s">
        <v>59</v>
      </c>
      <c r="CQ126" t="s">
        <v>59</v>
      </c>
      <c r="CR126" t="s">
        <v>59</v>
      </c>
      <c r="CS126" t="s">
        <v>59</v>
      </c>
      <c r="CT126" t="s">
        <v>59</v>
      </c>
      <c r="CU126" t="s">
        <v>59</v>
      </c>
      <c r="CV126" t="s">
        <v>59</v>
      </c>
      <c r="CW126" t="s">
        <v>59</v>
      </c>
      <c r="CX126" t="s">
        <v>59</v>
      </c>
      <c r="CY126" t="s">
        <v>59</v>
      </c>
      <c r="CZ126" t="s">
        <v>59</v>
      </c>
      <c r="DA126" t="s">
        <v>59</v>
      </c>
      <c r="DB126" t="s">
        <v>59</v>
      </c>
      <c r="DC126" t="s">
        <v>59</v>
      </c>
      <c r="DD126" t="s">
        <v>59</v>
      </c>
      <c r="DE126" t="s">
        <v>59</v>
      </c>
      <c r="DF126" t="s">
        <v>59</v>
      </c>
      <c r="DG126" t="s">
        <v>59</v>
      </c>
      <c r="DH126">
        <v>-877512</v>
      </c>
      <c r="DI126">
        <v>381014</v>
      </c>
      <c r="DJ126">
        <v>-363976</v>
      </c>
      <c r="DK126">
        <v>-345834</v>
      </c>
      <c r="DL126">
        <v>351982</v>
      </c>
      <c r="DM126">
        <v>408569</v>
      </c>
      <c r="DN126">
        <v>143075</v>
      </c>
      <c r="DO126">
        <v>319013</v>
      </c>
      <c r="DP126">
        <v>248458</v>
      </c>
      <c r="DQ126">
        <f t="shared" si="3"/>
        <v>0</v>
      </c>
    </row>
    <row r="127" spans="2:121" x14ac:dyDescent="0.25">
      <c r="B127" t="s">
        <v>67</v>
      </c>
      <c r="C127">
        <v>8211782</v>
      </c>
      <c r="D127">
        <v>8762740</v>
      </c>
      <c r="E127">
        <v>12693692</v>
      </c>
      <c r="F127">
        <v>10569240</v>
      </c>
      <c r="G127">
        <v>9445122</v>
      </c>
      <c r="H127">
        <v>9176911</v>
      </c>
      <c r="I127">
        <v>7843878</v>
      </c>
      <c r="J127">
        <v>8903124</v>
      </c>
      <c r="K127">
        <v>11209255</v>
      </c>
      <c r="L127">
        <v>1037897</v>
      </c>
      <c r="M127">
        <v>1377598</v>
      </c>
      <c r="N127">
        <v>1759320</v>
      </c>
      <c r="O127">
        <v>0</v>
      </c>
      <c r="P127">
        <v>324283</v>
      </c>
      <c r="Q127">
        <v>308075</v>
      </c>
      <c r="R127">
        <v>-110534</v>
      </c>
      <c r="S127">
        <v>270469</v>
      </c>
      <c r="T127">
        <v>611192</v>
      </c>
      <c r="U127">
        <v>1132539</v>
      </c>
      <c r="V127">
        <v>1472670</v>
      </c>
      <c r="W127">
        <v>1852649</v>
      </c>
      <c r="X127">
        <v>79610</v>
      </c>
      <c r="Y127">
        <v>396850</v>
      </c>
      <c r="Z127">
        <v>399415</v>
      </c>
      <c r="AA127">
        <v>14039</v>
      </c>
      <c r="AB127">
        <v>383242</v>
      </c>
      <c r="AC127">
        <v>686341</v>
      </c>
      <c r="AD127">
        <v>94642</v>
      </c>
      <c r="AE127">
        <v>95072</v>
      </c>
      <c r="AF127">
        <v>93329</v>
      </c>
      <c r="AG127">
        <v>79610</v>
      </c>
      <c r="AH127">
        <v>72567</v>
      </c>
      <c r="AI127">
        <v>91340</v>
      </c>
      <c r="AJ127">
        <v>124573</v>
      </c>
      <c r="AK127">
        <v>112773</v>
      </c>
      <c r="AL127">
        <v>75149</v>
      </c>
      <c r="AM127">
        <v>567</v>
      </c>
      <c r="AN127">
        <v>5599</v>
      </c>
      <c r="AO127">
        <v>2293</v>
      </c>
      <c r="AP127">
        <v>202167</v>
      </c>
      <c r="AQ127">
        <v>57675</v>
      </c>
      <c r="AR127">
        <v>16167</v>
      </c>
      <c r="AS127">
        <v>3855</v>
      </c>
      <c r="AT127">
        <v>2753</v>
      </c>
      <c r="AU127">
        <v>2991</v>
      </c>
      <c r="AV127">
        <f t="shared" si="2"/>
        <v>-0.92003145914021578</v>
      </c>
      <c r="AW127">
        <v>47453</v>
      </c>
      <c r="AX127">
        <v>63055</v>
      </c>
      <c r="AY127">
        <v>37893</v>
      </c>
      <c r="AZ127">
        <v>76467</v>
      </c>
      <c r="BA127">
        <v>3627</v>
      </c>
      <c r="BB127">
        <v>849</v>
      </c>
      <c r="BC127">
        <v>787</v>
      </c>
      <c r="BD127">
        <v>667</v>
      </c>
      <c r="BE127">
        <v>1459</v>
      </c>
      <c r="BF127">
        <v>567</v>
      </c>
      <c r="BG127">
        <v>5599</v>
      </c>
      <c r="BH127">
        <v>2293</v>
      </c>
      <c r="BI127">
        <v>202167</v>
      </c>
      <c r="BJ127">
        <v>57675</v>
      </c>
      <c r="BK127">
        <v>16167</v>
      </c>
      <c r="BL127">
        <v>3855</v>
      </c>
      <c r="BM127">
        <v>2753</v>
      </c>
      <c r="BN127">
        <v>2991</v>
      </c>
      <c r="BO127">
        <v>1084782</v>
      </c>
      <c r="BP127">
        <v>1435055</v>
      </c>
      <c r="BQ127">
        <v>1794920</v>
      </c>
      <c r="BR127">
        <v>-124652</v>
      </c>
      <c r="BS127">
        <v>270235</v>
      </c>
      <c r="BT127">
        <v>292757</v>
      </c>
      <c r="BU127">
        <v>-113602</v>
      </c>
      <c r="BV127">
        <v>268383</v>
      </c>
      <c r="BW127">
        <v>609660</v>
      </c>
      <c r="BX127">
        <v>319932</v>
      </c>
      <c r="BY127">
        <v>386554</v>
      </c>
      <c r="BZ127">
        <v>356013</v>
      </c>
      <c r="CA127">
        <v>-60755</v>
      </c>
      <c r="CB127">
        <v>229686</v>
      </c>
      <c r="CC127">
        <v>74813</v>
      </c>
      <c r="CD127">
        <v>5415</v>
      </c>
      <c r="CE127">
        <v>44355</v>
      </c>
      <c r="CF127">
        <v>151701</v>
      </c>
      <c r="CG127">
        <v>764850</v>
      </c>
      <c r="CH127">
        <v>1048501</v>
      </c>
      <c r="CI127">
        <v>1438907</v>
      </c>
      <c r="CJ127">
        <v>-63897</v>
      </c>
      <c r="CK127">
        <v>40548</v>
      </c>
      <c r="CL127">
        <v>217944</v>
      </c>
      <c r="CM127">
        <v>-119017</v>
      </c>
      <c r="CN127">
        <v>224028</v>
      </c>
      <c r="CO127">
        <v>457959</v>
      </c>
      <c r="CP127" t="s">
        <v>59</v>
      </c>
      <c r="CQ127" t="s">
        <v>59</v>
      </c>
      <c r="CR127" t="s">
        <v>59</v>
      </c>
      <c r="CS127" t="s">
        <v>59</v>
      </c>
      <c r="CT127" t="s">
        <v>59</v>
      </c>
      <c r="CU127" t="s">
        <v>59</v>
      </c>
      <c r="CV127" t="s">
        <v>59</v>
      </c>
      <c r="CW127" t="s">
        <v>59</v>
      </c>
      <c r="CX127" t="s">
        <v>59</v>
      </c>
      <c r="CY127" t="s">
        <v>59</v>
      </c>
      <c r="CZ127" t="s">
        <v>59</v>
      </c>
      <c r="DA127" t="s">
        <v>59</v>
      </c>
      <c r="DB127" t="s">
        <v>59</v>
      </c>
      <c r="DC127" t="s">
        <v>59</v>
      </c>
      <c r="DD127" t="s">
        <v>59</v>
      </c>
      <c r="DE127" t="s">
        <v>59</v>
      </c>
      <c r="DF127" t="s">
        <v>59</v>
      </c>
      <c r="DG127" t="s">
        <v>59</v>
      </c>
      <c r="DH127">
        <v>764850</v>
      </c>
      <c r="DI127">
        <v>1048501</v>
      </c>
      <c r="DJ127">
        <v>1438907</v>
      </c>
      <c r="DK127">
        <v>-63897</v>
      </c>
      <c r="DL127">
        <v>40548</v>
      </c>
      <c r="DM127">
        <v>217944</v>
      </c>
      <c r="DN127">
        <v>-119017</v>
      </c>
      <c r="DO127">
        <v>224028</v>
      </c>
      <c r="DP127">
        <v>457959</v>
      </c>
      <c r="DQ127">
        <f t="shared" si="3"/>
        <v>0</v>
      </c>
    </row>
    <row r="128" spans="2:121" x14ac:dyDescent="0.25">
      <c r="B128" t="s">
        <v>170</v>
      </c>
      <c r="C128">
        <v>41956565</v>
      </c>
      <c r="D128">
        <v>42893737</v>
      </c>
      <c r="E128">
        <v>44129024</v>
      </c>
      <c r="F128">
        <v>31312815</v>
      </c>
      <c r="G128">
        <v>25543690</v>
      </c>
      <c r="H128">
        <v>33875385</v>
      </c>
      <c r="I128">
        <v>33862685</v>
      </c>
      <c r="J128">
        <v>40680682</v>
      </c>
      <c r="K128">
        <v>48446325</v>
      </c>
      <c r="L128">
        <v>648068</v>
      </c>
      <c r="M128">
        <v>698138</v>
      </c>
      <c r="N128">
        <v>605607</v>
      </c>
      <c r="O128">
        <v>93227</v>
      </c>
      <c r="P128">
        <v>421569</v>
      </c>
      <c r="Q128">
        <v>709371</v>
      </c>
      <c r="R128">
        <v>629720</v>
      </c>
      <c r="S128">
        <v>847963</v>
      </c>
      <c r="T128">
        <v>417939</v>
      </c>
      <c r="U128">
        <v>904960</v>
      </c>
      <c r="V128">
        <v>924884</v>
      </c>
      <c r="W128">
        <v>811105</v>
      </c>
      <c r="X128">
        <v>215784</v>
      </c>
      <c r="Y128">
        <v>621674</v>
      </c>
      <c r="Z128">
        <v>862717</v>
      </c>
      <c r="AA128">
        <v>725313</v>
      </c>
      <c r="AB128">
        <v>932879</v>
      </c>
      <c r="AC128">
        <v>527797</v>
      </c>
      <c r="AD128">
        <v>256892</v>
      </c>
      <c r="AE128">
        <v>226746</v>
      </c>
      <c r="AF128">
        <v>205498</v>
      </c>
      <c r="AG128">
        <v>122557</v>
      </c>
      <c r="AH128">
        <v>200105</v>
      </c>
      <c r="AI128">
        <v>153346</v>
      </c>
      <c r="AJ128">
        <v>95593</v>
      </c>
      <c r="AK128">
        <v>84916</v>
      </c>
      <c r="AL128">
        <v>109858</v>
      </c>
      <c r="AM128">
        <v>265649</v>
      </c>
      <c r="AN128">
        <v>272990</v>
      </c>
      <c r="AO128">
        <v>261296</v>
      </c>
      <c r="AP128">
        <v>183312</v>
      </c>
      <c r="AQ128">
        <v>147268</v>
      </c>
      <c r="AR128">
        <v>141640</v>
      </c>
      <c r="AS128">
        <v>136220</v>
      </c>
      <c r="AT128">
        <v>131560</v>
      </c>
      <c r="AU128">
        <v>131352</v>
      </c>
      <c r="AV128">
        <f t="shared" si="2"/>
        <v>-0.22732827092607139</v>
      </c>
      <c r="AW128">
        <v>132825</v>
      </c>
      <c r="AX128">
        <v>119340</v>
      </c>
      <c r="AY128">
        <v>93903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-120605</v>
      </c>
      <c r="BF128">
        <v>265649</v>
      </c>
      <c r="BG128">
        <v>272990</v>
      </c>
      <c r="BH128">
        <v>261296</v>
      </c>
      <c r="BI128">
        <v>183312</v>
      </c>
      <c r="BJ128">
        <v>147268</v>
      </c>
      <c r="BK128">
        <v>141640</v>
      </c>
      <c r="BL128">
        <v>136220</v>
      </c>
      <c r="BM128">
        <v>131560</v>
      </c>
      <c r="BN128">
        <v>131352</v>
      </c>
      <c r="BO128">
        <v>516703</v>
      </c>
      <c r="BP128">
        <v>544488</v>
      </c>
      <c r="BQ128">
        <v>438215</v>
      </c>
      <c r="BR128">
        <v>-90085</v>
      </c>
      <c r="BS128">
        <v>275425</v>
      </c>
      <c r="BT128">
        <v>566560</v>
      </c>
      <c r="BU128">
        <v>493500</v>
      </c>
      <c r="BV128">
        <v>716403</v>
      </c>
      <c r="BW128">
        <v>165982</v>
      </c>
      <c r="BX128">
        <v>108011</v>
      </c>
      <c r="BY128">
        <v>122323</v>
      </c>
      <c r="BZ128">
        <v>97986</v>
      </c>
      <c r="CA128">
        <v>-14665</v>
      </c>
      <c r="CB128">
        <v>57333</v>
      </c>
      <c r="CC128">
        <v>168563</v>
      </c>
      <c r="CD128">
        <v>124271</v>
      </c>
      <c r="CE128">
        <v>64584</v>
      </c>
      <c r="CF128">
        <v>16718</v>
      </c>
      <c r="CG128">
        <v>408692</v>
      </c>
      <c r="CH128">
        <v>422165</v>
      </c>
      <c r="CI128">
        <v>340229</v>
      </c>
      <c r="CJ128">
        <v>-75420</v>
      </c>
      <c r="CK128">
        <v>218092</v>
      </c>
      <c r="CL128">
        <v>397997</v>
      </c>
      <c r="CM128">
        <v>369229</v>
      </c>
      <c r="CN128">
        <v>651819</v>
      </c>
      <c r="CO128">
        <v>149264</v>
      </c>
      <c r="CP128" t="s">
        <v>59</v>
      </c>
      <c r="CQ128" t="s">
        <v>59</v>
      </c>
      <c r="CR128" t="s">
        <v>59</v>
      </c>
      <c r="CS128" t="s">
        <v>59</v>
      </c>
      <c r="CT128" t="s">
        <v>59</v>
      </c>
      <c r="CU128" t="s">
        <v>59</v>
      </c>
      <c r="CV128" t="s">
        <v>59</v>
      </c>
      <c r="CW128" t="s">
        <v>59</v>
      </c>
      <c r="CX128" t="s">
        <v>59</v>
      </c>
      <c r="CY128" t="s">
        <v>59</v>
      </c>
      <c r="CZ128" t="s">
        <v>59</v>
      </c>
      <c r="DA128" t="s">
        <v>59</v>
      </c>
      <c r="DB128" t="s">
        <v>59</v>
      </c>
      <c r="DC128" t="s">
        <v>59</v>
      </c>
      <c r="DD128" t="s">
        <v>59</v>
      </c>
      <c r="DE128" t="s">
        <v>59</v>
      </c>
      <c r="DF128" t="s">
        <v>59</v>
      </c>
      <c r="DG128" t="s">
        <v>59</v>
      </c>
      <c r="DH128">
        <v>408692</v>
      </c>
      <c r="DI128">
        <v>422165</v>
      </c>
      <c r="DJ128">
        <v>340229</v>
      </c>
      <c r="DK128">
        <v>-75420</v>
      </c>
      <c r="DL128">
        <v>218092</v>
      </c>
      <c r="DM128">
        <v>397997</v>
      </c>
      <c r="DN128">
        <v>369229</v>
      </c>
      <c r="DO128">
        <v>651819</v>
      </c>
      <c r="DP128">
        <v>149264</v>
      </c>
      <c r="DQ128">
        <f t="shared" si="3"/>
        <v>0</v>
      </c>
    </row>
    <row r="129" spans="2:121" x14ac:dyDescent="0.25">
      <c r="B129" t="s">
        <v>171</v>
      </c>
      <c r="C129">
        <v>31618215</v>
      </c>
      <c r="D129">
        <v>32413469</v>
      </c>
      <c r="E129">
        <v>100135458</v>
      </c>
      <c r="F129">
        <v>127798256</v>
      </c>
      <c r="G129">
        <v>130369382</v>
      </c>
      <c r="H129">
        <v>129799592</v>
      </c>
      <c r="I129">
        <v>145003954</v>
      </c>
      <c r="J129">
        <v>143043131</v>
      </c>
      <c r="K129">
        <v>148011402</v>
      </c>
      <c r="L129">
        <v>678435</v>
      </c>
      <c r="M129">
        <v>2570024</v>
      </c>
      <c r="N129">
        <v>7770637</v>
      </c>
      <c r="O129">
        <v>4430877</v>
      </c>
      <c r="P129">
        <v>6035724</v>
      </c>
      <c r="Q129">
        <v>7362427</v>
      </c>
      <c r="R129">
        <v>6089078</v>
      </c>
      <c r="S129">
        <v>12810890</v>
      </c>
      <c r="T129">
        <v>15381617</v>
      </c>
      <c r="U129">
        <v>1354001</v>
      </c>
      <c r="V129">
        <v>3256638</v>
      </c>
      <c r="W129">
        <v>17797387</v>
      </c>
      <c r="X129">
        <v>17436880</v>
      </c>
      <c r="Y129">
        <v>20216865</v>
      </c>
      <c r="Z129">
        <v>23633391</v>
      </c>
      <c r="AA129">
        <v>21800816</v>
      </c>
      <c r="AB129">
        <v>28550524</v>
      </c>
      <c r="AC129">
        <v>31530927</v>
      </c>
      <c r="AD129">
        <v>675566</v>
      </c>
      <c r="AE129">
        <v>686614</v>
      </c>
      <c r="AF129">
        <v>10026750</v>
      </c>
      <c r="AG129">
        <v>13006003</v>
      </c>
      <c r="AH129">
        <v>14181141</v>
      </c>
      <c r="AI129">
        <v>16270964</v>
      </c>
      <c r="AJ129">
        <v>15711738</v>
      </c>
      <c r="AK129">
        <v>15739634</v>
      </c>
      <c r="AL129">
        <v>16149310</v>
      </c>
      <c r="AM129">
        <v>136261</v>
      </c>
      <c r="AN129">
        <v>73513</v>
      </c>
      <c r="AO129">
        <v>5506979</v>
      </c>
      <c r="AP129">
        <v>6606446</v>
      </c>
      <c r="AQ129">
        <v>3365169</v>
      </c>
      <c r="AR129">
        <v>2479439</v>
      </c>
      <c r="AS129">
        <v>2181520</v>
      </c>
      <c r="AT129">
        <v>549139</v>
      </c>
      <c r="AU129">
        <v>36212</v>
      </c>
      <c r="AV129">
        <f t="shared" si="2"/>
        <v>-0.62469397312866859</v>
      </c>
      <c r="AW129">
        <v>-1890438</v>
      </c>
      <c r="AX129">
        <v>5881</v>
      </c>
      <c r="AY129">
        <v>0</v>
      </c>
      <c r="AZ129">
        <v>-2498834</v>
      </c>
      <c r="BA129">
        <v>0</v>
      </c>
      <c r="BB129">
        <v>1637857</v>
      </c>
      <c r="BC129">
        <v>0</v>
      </c>
      <c r="BD129">
        <v>674320</v>
      </c>
      <c r="BE129">
        <v>1039282</v>
      </c>
      <c r="BF129">
        <v>136261</v>
      </c>
      <c r="BG129">
        <v>73513</v>
      </c>
      <c r="BH129">
        <v>5506979</v>
      </c>
      <c r="BI129">
        <v>6606446</v>
      </c>
      <c r="BJ129">
        <v>3365169</v>
      </c>
      <c r="BK129">
        <v>2479439</v>
      </c>
      <c r="BL129">
        <v>2181520</v>
      </c>
      <c r="BM129">
        <v>549139</v>
      </c>
      <c r="BN129">
        <v>36212</v>
      </c>
      <c r="BO129">
        <v>-1348264</v>
      </c>
      <c r="BP129">
        <v>2502392</v>
      </c>
      <c r="BQ129">
        <v>2263659</v>
      </c>
      <c r="BR129">
        <v>-4674403</v>
      </c>
      <c r="BS129">
        <v>2670555</v>
      </c>
      <c r="BT129">
        <v>6520845</v>
      </c>
      <c r="BU129">
        <v>3907558</v>
      </c>
      <c r="BV129">
        <v>12936070</v>
      </c>
      <c r="BW129">
        <v>16384688</v>
      </c>
      <c r="BX129">
        <v>-27252</v>
      </c>
      <c r="BY129">
        <v>748365</v>
      </c>
      <c r="BZ129">
        <v>1328013</v>
      </c>
      <c r="CA129">
        <v>453648</v>
      </c>
      <c r="CB129">
        <v>3464078</v>
      </c>
      <c r="CC129">
        <v>3052576</v>
      </c>
      <c r="CD129">
        <v>369180</v>
      </c>
      <c r="CE129">
        <v>4602142</v>
      </c>
      <c r="CF129">
        <v>1945787</v>
      </c>
      <c r="CG129">
        <v>-1321011</v>
      </c>
      <c r="CH129">
        <v>1754027</v>
      </c>
      <c r="CI129">
        <v>935646</v>
      </c>
      <c r="CJ129">
        <v>-5128050</v>
      </c>
      <c r="CK129">
        <v>-793523</v>
      </c>
      <c r="CL129">
        <v>3468270</v>
      </c>
      <c r="CM129">
        <v>3538377</v>
      </c>
      <c r="CN129">
        <v>8333928</v>
      </c>
      <c r="CO129">
        <v>14438900</v>
      </c>
      <c r="CP129" t="s">
        <v>59</v>
      </c>
      <c r="CQ129" t="s">
        <v>59</v>
      </c>
      <c r="CR129" t="s">
        <v>59</v>
      </c>
      <c r="CS129" t="s">
        <v>59</v>
      </c>
      <c r="CT129" t="s">
        <v>59</v>
      </c>
      <c r="CU129" t="s">
        <v>59</v>
      </c>
      <c r="CV129" t="s">
        <v>59</v>
      </c>
      <c r="CW129" t="s">
        <v>59</v>
      </c>
      <c r="CX129" t="s">
        <v>59</v>
      </c>
      <c r="CY129" t="s">
        <v>59</v>
      </c>
      <c r="CZ129" t="s">
        <v>59</v>
      </c>
      <c r="DA129" t="s">
        <v>59</v>
      </c>
      <c r="DB129" t="s">
        <v>59</v>
      </c>
      <c r="DC129" t="s">
        <v>59</v>
      </c>
      <c r="DD129" t="s">
        <v>59</v>
      </c>
      <c r="DE129" t="s">
        <v>59</v>
      </c>
      <c r="DF129" t="s">
        <v>59</v>
      </c>
      <c r="DG129" t="s">
        <v>59</v>
      </c>
      <c r="DH129">
        <v>-1321011</v>
      </c>
      <c r="DI129">
        <v>1754027</v>
      </c>
      <c r="DJ129">
        <v>935646</v>
      </c>
      <c r="DK129">
        <v>-5128050</v>
      </c>
      <c r="DL129">
        <v>-793523</v>
      </c>
      <c r="DM129">
        <v>3468270</v>
      </c>
      <c r="DN129">
        <v>3538377</v>
      </c>
      <c r="DO129">
        <v>8333928</v>
      </c>
      <c r="DP129">
        <v>14438900</v>
      </c>
      <c r="DQ129">
        <f t="shared" si="3"/>
        <v>1</v>
      </c>
    </row>
    <row r="130" spans="2:121" x14ac:dyDescent="0.25">
      <c r="B130" t="s">
        <v>30</v>
      </c>
      <c r="C130">
        <v>57564203</v>
      </c>
      <c r="D130">
        <v>72421406</v>
      </c>
      <c r="E130">
        <v>86416730</v>
      </c>
      <c r="F130">
        <v>137228337</v>
      </c>
      <c r="G130">
        <v>173741386</v>
      </c>
      <c r="H130">
        <v>180053777</v>
      </c>
      <c r="I130">
        <v>187123627</v>
      </c>
      <c r="J130">
        <v>202212197</v>
      </c>
      <c r="K130">
        <v>202692181</v>
      </c>
      <c r="L130">
        <v>1445017</v>
      </c>
      <c r="M130">
        <v>3580196</v>
      </c>
      <c r="N130">
        <v>4303213</v>
      </c>
      <c r="O130">
        <v>7655105</v>
      </c>
      <c r="P130">
        <v>8832707</v>
      </c>
      <c r="Q130">
        <v>13331724</v>
      </c>
      <c r="R130">
        <v>8247301</v>
      </c>
      <c r="S130">
        <v>7464225</v>
      </c>
      <c r="T130">
        <v>9421545</v>
      </c>
      <c r="U130">
        <v>22850236</v>
      </c>
      <c r="V130">
        <v>5392670</v>
      </c>
      <c r="W130">
        <v>6539196</v>
      </c>
      <c r="X130">
        <v>11855566</v>
      </c>
      <c r="Y130">
        <v>13879165</v>
      </c>
      <c r="Z130">
        <v>19788638</v>
      </c>
      <c r="AA130">
        <v>14576764</v>
      </c>
      <c r="AB130">
        <v>14942802</v>
      </c>
      <c r="AC130">
        <v>16949228</v>
      </c>
      <c r="AD130">
        <v>21405219</v>
      </c>
      <c r="AE130">
        <v>1812474</v>
      </c>
      <c r="AF130">
        <v>2235983</v>
      </c>
      <c r="AG130">
        <v>4200461</v>
      </c>
      <c r="AH130">
        <v>5046458</v>
      </c>
      <c r="AI130">
        <v>6456914</v>
      </c>
      <c r="AJ130">
        <v>6329463</v>
      </c>
      <c r="AK130">
        <v>7478577</v>
      </c>
      <c r="AL130">
        <v>7527683</v>
      </c>
      <c r="AM130">
        <v>725427</v>
      </c>
      <c r="AN130">
        <v>283432</v>
      </c>
      <c r="AO130">
        <v>496734</v>
      </c>
      <c r="AP130">
        <v>5211295</v>
      </c>
      <c r="AQ130">
        <v>7446589</v>
      </c>
      <c r="AR130">
        <v>6518954</v>
      </c>
      <c r="AS130">
        <v>8218623</v>
      </c>
      <c r="AT130">
        <v>3875034</v>
      </c>
      <c r="AU130">
        <v>3593083</v>
      </c>
      <c r="AV130">
        <f t="shared" si="2"/>
        <v>0.250927840392839</v>
      </c>
      <c r="AW130">
        <v>-19602598</v>
      </c>
      <c r="AX130">
        <v>-149175</v>
      </c>
      <c r="AY130">
        <v>836963</v>
      </c>
      <c r="AZ130">
        <v>-7461318</v>
      </c>
      <c r="BA130">
        <v>-593569</v>
      </c>
      <c r="BB130">
        <v>5853</v>
      </c>
      <c r="BC130">
        <v>7169</v>
      </c>
      <c r="BD130">
        <v>33488</v>
      </c>
      <c r="BE130">
        <v>34629</v>
      </c>
      <c r="BF130">
        <v>725427</v>
      </c>
      <c r="BG130">
        <v>283432</v>
      </c>
      <c r="BH130">
        <v>496734</v>
      </c>
      <c r="BI130">
        <v>5211295</v>
      </c>
      <c r="BJ130">
        <v>7446589</v>
      </c>
      <c r="BK130">
        <v>6518954</v>
      </c>
      <c r="BL130">
        <v>8218623</v>
      </c>
      <c r="BM130">
        <v>3875034</v>
      </c>
      <c r="BN130">
        <v>3593083</v>
      </c>
      <c r="BO130">
        <v>-18883009</v>
      </c>
      <c r="BP130">
        <v>3147589</v>
      </c>
      <c r="BQ130">
        <v>4643441</v>
      </c>
      <c r="BR130">
        <v>-5017509</v>
      </c>
      <c r="BS130">
        <v>792549</v>
      </c>
      <c r="BT130">
        <v>6818623</v>
      </c>
      <c r="BU130">
        <v>35847</v>
      </c>
      <c r="BV130">
        <v>3622679</v>
      </c>
      <c r="BW130">
        <v>5863091</v>
      </c>
      <c r="BX130" t="s">
        <v>59</v>
      </c>
      <c r="BY130">
        <v>-1646890</v>
      </c>
      <c r="BZ130">
        <v>952640</v>
      </c>
      <c r="CA130">
        <v>-1182624</v>
      </c>
      <c r="CB130">
        <v>118039</v>
      </c>
      <c r="CC130">
        <v>1988814</v>
      </c>
      <c r="CD130">
        <v>-1401635</v>
      </c>
      <c r="CE130">
        <v>675739</v>
      </c>
      <c r="CF130">
        <v>1784004</v>
      </c>
      <c r="CG130" t="s">
        <v>59</v>
      </c>
      <c r="CH130">
        <v>4794480</v>
      </c>
      <c r="CI130">
        <v>3690801</v>
      </c>
      <c r="CJ130">
        <v>-3834885</v>
      </c>
      <c r="CK130">
        <v>674510</v>
      </c>
      <c r="CL130">
        <v>4829809</v>
      </c>
      <c r="CM130">
        <v>1437482</v>
      </c>
      <c r="CN130">
        <v>2946940</v>
      </c>
      <c r="CO130">
        <v>4079087</v>
      </c>
      <c r="CP130" t="s">
        <v>59</v>
      </c>
      <c r="CQ130" t="s">
        <v>59</v>
      </c>
      <c r="CR130" t="s">
        <v>59</v>
      </c>
      <c r="CS130" t="s">
        <v>59</v>
      </c>
      <c r="CT130" t="s">
        <v>59</v>
      </c>
      <c r="CU130" t="s">
        <v>59</v>
      </c>
      <c r="CV130" t="s">
        <v>59</v>
      </c>
      <c r="CW130" t="s">
        <v>59</v>
      </c>
      <c r="CX130" t="s">
        <v>59</v>
      </c>
      <c r="CY130" t="s">
        <v>59</v>
      </c>
      <c r="CZ130" t="s">
        <v>59</v>
      </c>
      <c r="DA130" t="s">
        <v>59</v>
      </c>
      <c r="DB130" t="s">
        <v>59</v>
      </c>
      <c r="DC130" t="s">
        <v>59</v>
      </c>
      <c r="DD130" t="s">
        <v>59</v>
      </c>
      <c r="DE130" t="s">
        <v>59</v>
      </c>
      <c r="DF130" t="s">
        <v>59</v>
      </c>
      <c r="DG130" t="s">
        <v>59</v>
      </c>
      <c r="DH130">
        <v>-18883009</v>
      </c>
      <c r="DI130">
        <v>4794480</v>
      </c>
      <c r="DJ130">
        <v>3690801</v>
      </c>
      <c r="DK130">
        <v>-3834885</v>
      </c>
      <c r="DL130">
        <v>674510</v>
      </c>
      <c r="DM130">
        <v>4829809</v>
      </c>
      <c r="DN130">
        <v>1437482</v>
      </c>
      <c r="DO130">
        <v>2946940</v>
      </c>
      <c r="DP130">
        <v>4079087</v>
      </c>
      <c r="DQ130">
        <f t="shared" ref="DQ130:DQ144" si="4">IF(DK130+DL130+DM130&lt;0,1,0)</f>
        <v>0</v>
      </c>
    </row>
    <row r="131" spans="2:121" x14ac:dyDescent="0.25">
      <c r="B131" t="s">
        <v>172</v>
      </c>
      <c r="C131">
        <v>49376568</v>
      </c>
      <c r="D131">
        <v>75414319</v>
      </c>
      <c r="E131">
        <v>115932023</v>
      </c>
      <c r="F131">
        <v>69989967</v>
      </c>
      <c r="G131">
        <v>71807128</v>
      </c>
      <c r="H131">
        <v>84220504</v>
      </c>
      <c r="I131">
        <v>78237456</v>
      </c>
      <c r="J131">
        <v>74638079</v>
      </c>
      <c r="K131">
        <v>97711835</v>
      </c>
      <c r="L131">
        <v>887846</v>
      </c>
      <c r="M131">
        <v>1607000</v>
      </c>
      <c r="N131">
        <v>2575541</v>
      </c>
      <c r="O131">
        <v>1101254</v>
      </c>
      <c r="P131">
        <v>1201525</v>
      </c>
      <c r="Q131">
        <v>1461159</v>
      </c>
      <c r="R131">
        <v>1311309</v>
      </c>
      <c r="S131">
        <v>876261</v>
      </c>
      <c r="T131">
        <v>1015141</v>
      </c>
      <c r="U131">
        <v>923704</v>
      </c>
      <c r="V131">
        <v>1642286</v>
      </c>
      <c r="W131">
        <v>2654769</v>
      </c>
      <c r="X131">
        <v>1158364</v>
      </c>
      <c r="Y131">
        <v>1249856</v>
      </c>
      <c r="Z131">
        <v>1492874</v>
      </c>
      <c r="AA131">
        <v>1332884</v>
      </c>
      <c r="AB131">
        <v>895156</v>
      </c>
      <c r="AC131">
        <v>1044111</v>
      </c>
      <c r="AD131">
        <v>35858</v>
      </c>
      <c r="AE131">
        <v>35286</v>
      </c>
      <c r="AF131">
        <v>79228</v>
      </c>
      <c r="AG131">
        <v>57110</v>
      </c>
      <c r="AH131">
        <v>48331</v>
      </c>
      <c r="AI131">
        <v>31715</v>
      </c>
      <c r="AJ131">
        <v>21575</v>
      </c>
      <c r="AK131">
        <v>18895</v>
      </c>
      <c r="AL131">
        <v>28970</v>
      </c>
      <c r="AM131">
        <v>93231</v>
      </c>
      <c r="AN131">
        <v>467544</v>
      </c>
      <c r="AO131">
        <v>1097874</v>
      </c>
      <c r="AP131">
        <v>530154</v>
      </c>
      <c r="AQ131">
        <v>162976</v>
      </c>
      <c r="AR131">
        <v>396438</v>
      </c>
      <c r="AS131">
        <v>383564</v>
      </c>
      <c r="AT131">
        <v>375540</v>
      </c>
      <c r="AU131">
        <v>442993</v>
      </c>
      <c r="AV131">
        <f t="shared" si="2"/>
        <v>-0.25222105275071016</v>
      </c>
      <c r="AW131">
        <v>925138</v>
      </c>
      <c r="AX131">
        <v>3018455</v>
      </c>
      <c r="AY131">
        <v>305594</v>
      </c>
      <c r="AZ131">
        <v>-31249</v>
      </c>
      <c r="BA131">
        <v>87670</v>
      </c>
      <c r="BB131">
        <v>101941</v>
      </c>
      <c r="BC131">
        <v>105480</v>
      </c>
      <c r="BD131">
        <v>94476</v>
      </c>
      <c r="BE131">
        <v>105015</v>
      </c>
      <c r="BF131">
        <v>93231</v>
      </c>
      <c r="BG131">
        <v>467544</v>
      </c>
      <c r="BH131">
        <v>1097874</v>
      </c>
      <c r="BI131">
        <v>530154</v>
      </c>
      <c r="BJ131">
        <v>162976</v>
      </c>
      <c r="BK131">
        <v>396438</v>
      </c>
      <c r="BL131">
        <v>383564</v>
      </c>
      <c r="BM131">
        <v>375540</v>
      </c>
      <c r="BN131">
        <v>442993</v>
      </c>
      <c r="BO131">
        <v>1718319</v>
      </c>
      <c r="BP131">
        <v>4157910</v>
      </c>
      <c r="BQ131">
        <v>1782002</v>
      </c>
      <c r="BR131">
        <v>538774</v>
      </c>
      <c r="BS131">
        <v>1126219</v>
      </c>
      <c r="BT131">
        <v>1166662</v>
      </c>
      <c r="BU131">
        <v>1033225</v>
      </c>
      <c r="BV131">
        <v>595196</v>
      </c>
      <c r="BW131">
        <v>677163</v>
      </c>
      <c r="BX131">
        <v>80322</v>
      </c>
      <c r="BY131">
        <v>332280</v>
      </c>
      <c r="BZ131">
        <v>568430</v>
      </c>
      <c r="CA131">
        <v>191804</v>
      </c>
      <c r="CB131">
        <v>141620</v>
      </c>
      <c r="CC131">
        <v>285436</v>
      </c>
      <c r="CD131">
        <v>290070</v>
      </c>
      <c r="CE131">
        <v>159428</v>
      </c>
      <c r="CF131">
        <v>184681</v>
      </c>
      <c r="CG131">
        <v>1637997</v>
      </c>
      <c r="CH131">
        <v>3825630</v>
      </c>
      <c r="CI131">
        <v>1213573</v>
      </c>
      <c r="CJ131">
        <v>346970</v>
      </c>
      <c r="CK131">
        <v>984598</v>
      </c>
      <c r="CL131">
        <v>881226</v>
      </c>
      <c r="CM131">
        <v>743155</v>
      </c>
      <c r="CN131">
        <v>435769</v>
      </c>
      <c r="CO131">
        <v>492482</v>
      </c>
      <c r="CP131" t="s">
        <v>59</v>
      </c>
      <c r="CQ131" t="s">
        <v>59</v>
      </c>
      <c r="CR131" t="s">
        <v>59</v>
      </c>
      <c r="CS131" t="s">
        <v>59</v>
      </c>
      <c r="CT131" t="s">
        <v>59</v>
      </c>
      <c r="CU131" t="s">
        <v>59</v>
      </c>
      <c r="CV131" t="s">
        <v>59</v>
      </c>
      <c r="CW131" t="s">
        <v>59</v>
      </c>
      <c r="CX131" t="s">
        <v>59</v>
      </c>
      <c r="CY131" t="s">
        <v>59</v>
      </c>
      <c r="CZ131" t="s">
        <v>59</v>
      </c>
      <c r="DA131" t="s">
        <v>59</v>
      </c>
      <c r="DB131" t="s">
        <v>59</v>
      </c>
      <c r="DC131" t="s">
        <v>59</v>
      </c>
      <c r="DD131" t="s">
        <v>59</v>
      </c>
      <c r="DE131" t="s">
        <v>59</v>
      </c>
      <c r="DF131" t="s">
        <v>59</v>
      </c>
      <c r="DG131" t="s">
        <v>59</v>
      </c>
      <c r="DH131">
        <v>1637997</v>
      </c>
      <c r="DI131">
        <v>3825630</v>
      </c>
      <c r="DJ131">
        <v>1213573</v>
      </c>
      <c r="DK131">
        <v>346970</v>
      </c>
      <c r="DL131">
        <v>984598</v>
      </c>
      <c r="DM131">
        <v>881226</v>
      </c>
      <c r="DN131">
        <v>743155</v>
      </c>
      <c r="DO131">
        <v>435769</v>
      </c>
      <c r="DP131">
        <v>492482</v>
      </c>
      <c r="DQ131">
        <f t="shared" si="4"/>
        <v>0</v>
      </c>
    </row>
    <row r="132" spans="2:121" x14ac:dyDescent="0.25">
      <c r="B132" t="s">
        <v>173</v>
      </c>
      <c r="C132">
        <v>4687725</v>
      </c>
      <c r="D132">
        <v>7636854</v>
      </c>
      <c r="E132">
        <v>7489891</v>
      </c>
      <c r="F132">
        <v>11375176</v>
      </c>
      <c r="G132">
        <v>20795114</v>
      </c>
      <c r="H132">
        <v>31300505</v>
      </c>
      <c r="I132">
        <v>69194700</v>
      </c>
      <c r="J132">
        <v>75970146</v>
      </c>
      <c r="K132">
        <v>108803918</v>
      </c>
      <c r="L132">
        <v>564906</v>
      </c>
      <c r="M132">
        <v>2484980</v>
      </c>
      <c r="N132">
        <v>642883</v>
      </c>
      <c r="O132">
        <v>1086550</v>
      </c>
      <c r="P132">
        <v>1432106</v>
      </c>
      <c r="Q132">
        <v>3154065</v>
      </c>
      <c r="R132">
        <v>4082395</v>
      </c>
      <c r="S132">
        <v>2455213</v>
      </c>
      <c r="T132">
        <v>2357177</v>
      </c>
      <c r="U132">
        <v>587341</v>
      </c>
      <c r="V132">
        <v>2650605</v>
      </c>
      <c r="W132">
        <v>833421</v>
      </c>
      <c r="X132">
        <v>2291010</v>
      </c>
      <c r="Y132">
        <v>3200193</v>
      </c>
      <c r="Z132">
        <v>5430277</v>
      </c>
      <c r="AA132">
        <v>6486968</v>
      </c>
      <c r="AB132">
        <v>5181064</v>
      </c>
      <c r="AC132">
        <v>6129377</v>
      </c>
      <c r="AD132">
        <v>22435</v>
      </c>
      <c r="AE132">
        <v>165625</v>
      </c>
      <c r="AF132">
        <v>190538</v>
      </c>
      <c r="AG132">
        <v>1204460</v>
      </c>
      <c r="AH132">
        <v>1768087</v>
      </c>
      <c r="AI132">
        <v>2276212</v>
      </c>
      <c r="AJ132">
        <v>2404573</v>
      </c>
      <c r="AK132">
        <v>2725851</v>
      </c>
      <c r="AL132">
        <v>3772200</v>
      </c>
      <c r="AM132">
        <v>0</v>
      </c>
      <c r="AN132">
        <v>8758</v>
      </c>
      <c r="AO132">
        <v>104468</v>
      </c>
      <c r="AP132">
        <v>3476453</v>
      </c>
      <c r="AQ132">
        <v>534668</v>
      </c>
      <c r="AR132">
        <v>1261626</v>
      </c>
      <c r="AS132">
        <v>1290984</v>
      </c>
      <c r="AT132">
        <v>1670980</v>
      </c>
      <c r="AU132">
        <v>2252096</v>
      </c>
      <c r="AV132">
        <f t="shared" ref="AV132:AV144" si="5">(AR132-AP132)/AP132</f>
        <v>-0.6370939000182082</v>
      </c>
      <c r="AW132">
        <v>0</v>
      </c>
      <c r="AX132">
        <v>4197</v>
      </c>
      <c r="AY132">
        <v>0</v>
      </c>
      <c r="AZ132">
        <v>592087</v>
      </c>
      <c r="BA132">
        <v>1455546</v>
      </c>
      <c r="BB132">
        <v>-1322524</v>
      </c>
      <c r="BC132">
        <v>199141</v>
      </c>
      <c r="BD132">
        <v>88162</v>
      </c>
      <c r="BE132">
        <v>2752429</v>
      </c>
      <c r="BF132">
        <v>0</v>
      </c>
      <c r="BG132">
        <v>8758</v>
      </c>
      <c r="BH132">
        <v>104468</v>
      </c>
      <c r="BI132">
        <v>3476453</v>
      </c>
      <c r="BJ132">
        <v>534668</v>
      </c>
      <c r="BK132">
        <v>1261626</v>
      </c>
      <c r="BL132">
        <v>1290984</v>
      </c>
      <c r="BM132">
        <v>1670980</v>
      </c>
      <c r="BN132">
        <v>2252096</v>
      </c>
      <c r="BO132">
        <v>564906</v>
      </c>
      <c r="BP132">
        <v>2480419</v>
      </c>
      <c r="BQ132">
        <v>538415</v>
      </c>
      <c r="BR132">
        <v>-1797815</v>
      </c>
      <c r="BS132">
        <v>2352984</v>
      </c>
      <c r="BT132">
        <v>569915</v>
      </c>
      <c r="BU132">
        <v>2990551</v>
      </c>
      <c r="BV132">
        <v>872395</v>
      </c>
      <c r="BW132">
        <v>2857510</v>
      </c>
      <c r="BX132">
        <v>173103</v>
      </c>
      <c r="BY132">
        <v>736530</v>
      </c>
      <c r="BZ132">
        <v>10192</v>
      </c>
      <c r="CA132">
        <v>-130589</v>
      </c>
      <c r="CB132">
        <v>956598</v>
      </c>
      <c r="CC132">
        <v>172353</v>
      </c>
      <c r="CD132">
        <v>750785</v>
      </c>
      <c r="CE132">
        <v>115841</v>
      </c>
      <c r="CF132">
        <v>595862</v>
      </c>
      <c r="CG132">
        <v>391803</v>
      </c>
      <c r="CH132">
        <v>1743888</v>
      </c>
      <c r="CI132">
        <v>528223</v>
      </c>
      <c r="CJ132">
        <v>-1667227</v>
      </c>
      <c r="CK132">
        <v>1396387</v>
      </c>
      <c r="CL132">
        <v>397562</v>
      </c>
      <c r="CM132">
        <v>2239766</v>
      </c>
      <c r="CN132">
        <v>756554</v>
      </c>
      <c r="CO132">
        <v>2261648</v>
      </c>
      <c r="CP132" t="s">
        <v>59</v>
      </c>
      <c r="CQ132" t="s">
        <v>59</v>
      </c>
      <c r="CR132" t="s">
        <v>59</v>
      </c>
      <c r="CS132" t="s">
        <v>59</v>
      </c>
      <c r="CT132" t="s">
        <v>59</v>
      </c>
      <c r="CU132" t="s">
        <v>59</v>
      </c>
      <c r="CV132" t="s">
        <v>59</v>
      </c>
      <c r="CW132" t="s">
        <v>59</v>
      </c>
      <c r="CX132" t="s">
        <v>59</v>
      </c>
      <c r="CY132" t="s">
        <v>59</v>
      </c>
      <c r="CZ132" t="s">
        <v>59</v>
      </c>
      <c r="DA132" t="s">
        <v>59</v>
      </c>
      <c r="DB132" t="s">
        <v>59</v>
      </c>
      <c r="DC132" t="s">
        <v>59</v>
      </c>
      <c r="DD132" t="s">
        <v>59</v>
      </c>
      <c r="DE132" t="s">
        <v>59</v>
      </c>
      <c r="DF132" t="s">
        <v>59</v>
      </c>
      <c r="DG132" t="s">
        <v>59</v>
      </c>
      <c r="DH132">
        <v>391803</v>
      </c>
      <c r="DI132">
        <v>1743888</v>
      </c>
      <c r="DJ132">
        <v>528223</v>
      </c>
      <c r="DK132">
        <v>-1667227</v>
      </c>
      <c r="DL132">
        <v>1396387</v>
      </c>
      <c r="DM132">
        <v>397562</v>
      </c>
      <c r="DN132">
        <v>2239766</v>
      </c>
      <c r="DO132">
        <v>756554</v>
      </c>
      <c r="DP132">
        <v>2261648</v>
      </c>
      <c r="DQ132">
        <f t="shared" si="4"/>
        <v>0</v>
      </c>
    </row>
    <row r="133" spans="2:121" x14ac:dyDescent="0.25">
      <c r="B133" t="s">
        <v>174</v>
      </c>
      <c r="C133">
        <v>16664397</v>
      </c>
      <c r="D133">
        <v>18005404</v>
      </c>
      <c r="E133">
        <v>16770553</v>
      </c>
      <c r="F133">
        <v>11949841</v>
      </c>
      <c r="G133">
        <v>10616425</v>
      </c>
      <c r="H133">
        <v>11951611</v>
      </c>
      <c r="I133">
        <v>14702229</v>
      </c>
      <c r="J133">
        <v>15599404</v>
      </c>
      <c r="K133">
        <v>17134315</v>
      </c>
      <c r="L133">
        <v>650987</v>
      </c>
      <c r="M133">
        <v>1005438</v>
      </c>
      <c r="N133">
        <v>768917</v>
      </c>
      <c r="O133">
        <v>283872</v>
      </c>
      <c r="P133">
        <v>99527</v>
      </c>
      <c r="Q133">
        <v>403850</v>
      </c>
      <c r="R133">
        <v>663178</v>
      </c>
      <c r="S133">
        <v>477203</v>
      </c>
      <c r="T133">
        <v>581533</v>
      </c>
      <c r="U133">
        <v>1199801</v>
      </c>
      <c r="V133">
        <v>1548434</v>
      </c>
      <c r="W133">
        <v>1280621</v>
      </c>
      <c r="X133">
        <v>699728</v>
      </c>
      <c r="Y133">
        <v>532168</v>
      </c>
      <c r="Z133">
        <v>869740</v>
      </c>
      <c r="AA133">
        <v>1165042</v>
      </c>
      <c r="AB133">
        <v>1052478</v>
      </c>
      <c r="AC133">
        <v>1116495</v>
      </c>
      <c r="AD133">
        <v>548814</v>
      </c>
      <c r="AE133">
        <v>542996</v>
      </c>
      <c r="AF133">
        <v>511704</v>
      </c>
      <c r="AG133">
        <v>415856</v>
      </c>
      <c r="AH133">
        <v>432641</v>
      </c>
      <c r="AI133">
        <v>465890</v>
      </c>
      <c r="AJ133">
        <v>501864</v>
      </c>
      <c r="AK133">
        <v>575275</v>
      </c>
      <c r="AL133">
        <v>534962</v>
      </c>
      <c r="AM133">
        <v>566330</v>
      </c>
      <c r="AN133">
        <v>538521</v>
      </c>
      <c r="AO133">
        <v>494012</v>
      </c>
      <c r="AP133">
        <v>380241</v>
      </c>
      <c r="AQ133">
        <v>362672</v>
      </c>
      <c r="AR133">
        <v>364050</v>
      </c>
      <c r="AS133">
        <v>379983</v>
      </c>
      <c r="AT133">
        <v>424579</v>
      </c>
      <c r="AU133">
        <v>414357</v>
      </c>
      <c r="AV133">
        <f t="shared" si="5"/>
        <v>-4.2580889488508605E-2</v>
      </c>
      <c r="AW133">
        <v>7298</v>
      </c>
      <c r="AX133">
        <v>4475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566330</v>
      </c>
      <c r="BG133">
        <v>538521</v>
      </c>
      <c r="BH133">
        <v>494012</v>
      </c>
      <c r="BI133">
        <v>380241</v>
      </c>
      <c r="BJ133">
        <v>362672</v>
      </c>
      <c r="BK133">
        <v>364050</v>
      </c>
      <c r="BL133">
        <v>379983</v>
      </c>
      <c r="BM133">
        <v>424579</v>
      </c>
      <c r="BN133">
        <v>414357</v>
      </c>
      <c r="BO133">
        <v>93415</v>
      </c>
      <c r="BP133">
        <v>472884</v>
      </c>
      <c r="BQ133">
        <v>276266</v>
      </c>
      <c r="BR133">
        <v>-97417</v>
      </c>
      <c r="BS133">
        <v>-263144</v>
      </c>
      <c r="BT133">
        <v>39800</v>
      </c>
      <c r="BU133">
        <v>283195</v>
      </c>
      <c r="BV133">
        <v>53820</v>
      </c>
      <c r="BW133">
        <v>167176</v>
      </c>
      <c r="BX133">
        <v>64223</v>
      </c>
      <c r="BY133">
        <v>158125</v>
      </c>
      <c r="BZ133">
        <v>66685</v>
      </c>
      <c r="CA133">
        <v>-42947</v>
      </c>
      <c r="CB133">
        <v>-73280</v>
      </c>
      <c r="CC133">
        <v>72576</v>
      </c>
      <c r="CD133">
        <v>77669</v>
      </c>
      <c r="CE133">
        <v>16744</v>
      </c>
      <c r="CF133">
        <v>52541</v>
      </c>
      <c r="CG133">
        <v>29192</v>
      </c>
      <c r="CH133">
        <v>314759</v>
      </c>
      <c r="CI133">
        <v>209581</v>
      </c>
      <c r="CJ133">
        <v>-54470</v>
      </c>
      <c r="CK133">
        <v>-189864</v>
      </c>
      <c r="CL133">
        <v>-32776</v>
      </c>
      <c r="CM133">
        <v>205525</v>
      </c>
      <c r="CN133">
        <v>37076</v>
      </c>
      <c r="CO133">
        <v>114635</v>
      </c>
      <c r="CP133" t="s">
        <v>59</v>
      </c>
      <c r="CQ133" t="s">
        <v>59</v>
      </c>
      <c r="CR133" t="s">
        <v>59</v>
      </c>
      <c r="CS133" t="s">
        <v>59</v>
      </c>
      <c r="CT133" t="s">
        <v>59</v>
      </c>
      <c r="CU133" t="s">
        <v>59</v>
      </c>
      <c r="CV133" t="s">
        <v>59</v>
      </c>
      <c r="CW133" t="s">
        <v>59</v>
      </c>
      <c r="CX133" t="s">
        <v>59</v>
      </c>
      <c r="CY133" t="s">
        <v>59</v>
      </c>
      <c r="CZ133" t="s">
        <v>59</v>
      </c>
      <c r="DA133" t="s">
        <v>59</v>
      </c>
      <c r="DB133" t="s">
        <v>59</v>
      </c>
      <c r="DC133" t="s">
        <v>59</v>
      </c>
      <c r="DD133" t="s">
        <v>59</v>
      </c>
      <c r="DE133" t="s">
        <v>59</v>
      </c>
      <c r="DF133" t="s">
        <v>59</v>
      </c>
      <c r="DG133" t="s">
        <v>59</v>
      </c>
      <c r="DH133">
        <v>29192</v>
      </c>
      <c r="DI133">
        <v>314759</v>
      </c>
      <c r="DJ133">
        <v>209581</v>
      </c>
      <c r="DK133">
        <v>-54470</v>
      </c>
      <c r="DL133">
        <v>-189864</v>
      </c>
      <c r="DM133">
        <v>-32776</v>
      </c>
      <c r="DN133">
        <v>205525</v>
      </c>
      <c r="DO133">
        <v>37076</v>
      </c>
      <c r="DP133">
        <v>114635</v>
      </c>
      <c r="DQ133">
        <f t="shared" si="4"/>
        <v>1</v>
      </c>
    </row>
    <row r="134" spans="2:121" x14ac:dyDescent="0.25">
      <c r="B134" t="s">
        <v>175</v>
      </c>
      <c r="C134">
        <v>10543859</v>
      </c>
      <c r="D134">
        <v>11482900</v>
      </c>
      <c r="E134">
        <v>10827835</v>
      </c>
      <c r="F134">
        <v>9784155</v>
      </c>
      <c r="G134">
        <v>9309909</v>
      </c>
      <c r="H134">
        <v>13432465</v>
      </c>
      <c r="I134">
        <v>16089309</v>
      </c>
      <c r="J134">
        <v>21319598</v>
      </c>
      <c r="K134">
        <v>23482224</v>
      </c>
      <c r="L134">
        <v>370067</v>
      </c>
      <c r="M134">
        <v>1366022</v>
      </c>
      <c r="N134">
        <v>586960</v>
      </c>
      <c r="O134">
        <v>196387</v>
      </c>
      <c r="P134">
        <v>1286712</v>
      </c>
      <c r="Q134">
        <v>1644653</v>
      </c>
      <c r="R134">
        <v>1901039</v>
      </c>
      <c r="S134">
        <v>2171758</v>
      </c>
      <c r="T134">
        <v>2624157</v>
      </c>
      <c r="U134">
        <v>557205</v>
      </c>
      <c r="V134">
        <v>1543408</v>
      </c>
      <c r="W134">
        <v>706589</v>
      </c>
      <c r="X134">
        <v>321224</v>
      </c>
      <c r="Y134">
        <v>1407216</v>
      </c>
      <c r="Z134">
        <v>1746594</v>
      </c>
      <c r="AA134">
        <v>2025697</v>
      </c>
      <c r="AB134">
        <v>2308748</v>
      </c>
      <c r="AC134">
        <v>2801595</v>
      </c>
      <c r="AD134">
        <v>187138</v>
      </c>
      <c r="AE134">
        <v>177386</v>
      </c>
      <c r="AF134">
        <v>119629</v>
      </c>
      <c r="AG134">
        <v>124837</v>
      </c>
      <c r="AH134">
        <v>120504</v>
      </c>
      <c r="AI134">
        <v>101941</v>
      </c>
      <c r="AJ134">
        <v>124658</v>
      </c>
      <c r="AK134">
        <v>136990</v>
      </c>
      <c r="AL134">
        <v>177438</v>
      </c>
      <c r="AM134">
        <v>2851</v>
      </c>
      <c r="AN134">
        <v>8972</v>
      </c>
      <c r="AO134">
        <v>30680</v>
      </c>
      <c r="AP134">
        <v>112917</v>
      </c>
      <c r="AQ134">
        <v>75431</v>
      </c>
      <c r="AR134">
        <v>24919</v>
      </c>
      <c r="AS134">
        <v>45548</v>
      </c>
      <c r="AT134">
        <v>81485</v>
      </c>
      <c r="AU134">
        <v>50697</v>
      </c>
      <c r="AV134">
        <f t="shared" si="5"/>
        <v>-0.77931578061762175</v>
      </c>
      <c r="AW134">
        <v>25343</v>
      </c>
      <c r="AX134">
        <v>27250</v>
      </c>
      <c r="AY134">
        <v>299086</v>
      </c>
      <c r="AZ134">
        <v>4619</v>
      </c>
      <c r="BA134">
        <v>227</v>
      </c>
      <c r="BB134">
        <v>1133</v>
      </c>
      <c r="BC134">
        <v>0</v>
      </c>
      <c r="BD134">
        <v>0</v>
      </c>
      <c r="BE134">
        <v>0</v>
      </c>
      <c r="BF134">
        <v>2851</v>
      </c>
      <c r="BG134">
        <v>8972</v>
      </c>
      <c r="BH134">
        <v>30680</v>
      </c>
      <c r="BI134">
        <v>112917</v>
      </c>
      <c r="BJ134">
        <v>75431</v>
      </c>
      <c r="BK134">
        <v>24919</v>
      </c>
      <c r="BL134">
        <v>45548</v>
      </c>
      <c r="BM134">
        <v>81485</v>
      </c>
      <c r="BN134">
        <v>50697</v>
      </c>
      <c r="BO134">
        <v>392558</v>
      </c>
      <c r="BP134">
        <v>1384300</v>
      </c>
      <c r="BQ134">
        <v>855366</v>
      </c>
      <c r="BR134">
        <v>88090</v>
      </c>
      <c r="BS134">
        <v>1211508</v>
      </c>
      <c r="BT134">
        <v>1620867</v>
      </c>
      <c r="BU134">
        <v>1855491</v>
      </c>
      <c r="BV134">
        <v>2090272</v>
      </c>
      <c r="BW134">
        <v>2573461</v>
      </c>
      <c r="BX134">
        <v>56613</v>
      </c>
      <c r="BY134">
        <v>326955</v>
      </c>
      <c r="BZ134">
        <v>241226</v>
      </c>
      <c r="CA134">
        <v>42396</v>
      </c>
      <c r="CB134">
        <v>294912</v>
      </c>
      <c r="CC134">
        <v>422490</v>
      </c>
      <c r="CD134">
        <v>484249</v>
      </c>
      <c r="CE134">
        <v>445216</v>
      </c>
      <c r="CF134">
        <v>593876</v>
      </c>
      <c r="CG134">
        <v>335946</v>
      </c>
      <c r="CH134">
        <v>1057346</v>
      </c>
      <c r="CI134">
        <v>614141</v>
      </c>
      <c r="CJ134">
        <v>45693</v>
      </c>
      <c r="CK134">
        <v>916596</v>
      </c>
      <c r="CL134">
        <v>1198377</v>
      </c>
      <c r="CM134">
        <v>1371241</v>
      </c>
      <c r="CN134">
        <v>1645056</v>
      </c>
      <c r="CO134">
        <v>1979585</v>
      </c>
      <c r="CP134" t="s">
        <v>59</v>
      </c>
      <c r="CQ134" t="s">
        <v>59</v>
      </c>
      <c r="CR134" t="s">
        <v>59</v>
      </c>
      <c r="CS134" t="s">
        <v>59</v>
      </c>
      <c r="CT134" t="s">
        <v>59</v>
      </c>
      <c r="CU134" t="s">
        <v>59</v>
      </c>
      <c r="CV134" t="s">
        <v>59</v>
      </c>
      <c r="CW134" t="s">
        <v>59</v>
      </c>
      <c r="CX134" t="s">
        <v>59</v>
      </c>
      <c r="CY134" t="s">
        <v>59</v>
      </c>
      <c r="CZ134" t="s">
        <v>59</v>
      </c>
      <c r="DA134" t="s">
        <v>59</v>
      </c>
      <c r="DB134" t="s">
        <v>59</v>
      </c>
      <c r="DC134" t="s">
        <v>59</v>
      </c>
      <c r="DD134" t="s">
        <v>59</v>
      </c>
      <c r="DE134" t="s">
        <v>59</v>
      </c>
      <c r="DF134" t="s">
        <v>59</v>
      </c>
      <c r="DG134" t="s">
        <v>59</v>
      </c>
      <c r="DH134">
        <v>335946</v>
      </c>
      <c r="DI134">
        <v>1057346</v>
      </c>
      <c r="DJ134">
        <v>614141</v>
      </c>
      <c r="DK134">
        <v>45693</v>
      </c>
      <c r="DL134">
        <v>916596</v>
      </c>
      <c r="DM134">
        <v>1198377</v>
      </c>
      <c r="DN134">
        <v>1371241</v>
      </c>
      <c r="DO134">
        <v>1645056</v>
      </c>
      <c r="DP134">
        <v>1979585</v>
      </c>
      <c r="DQ134">
        <f t="shared" si="4"/>
        <v>0</v>
      </c>
    </row>
    <row r="135" spans="2:121" x14ac:dyDescent="0.25">
      <c r="B135" t="s">
        <v>176</v>
      </c>
      <c r="C135">
        <v>541986282</v>
      </c>
      <c r="D135">
        <v>575908904</v>
      </c>
      <c r="E135">
        <v>538478610</v>
      </c>
      <c r="F135">
        <v>364137045</v>
      </c>
      <c r="G135">
        <v>442308747</v>
      </c>
      <c r="H135">
        <v>502547115</v>
      </c>
      <c r="I135">
        <v>515394151</v>
      </c>
      <c r="J135">
        <v>385881639</v>
      </c>
      <c r="K135">
        <v>366397794</v>
      </c>
      <c r="L135">
        <v>4663462</v>
      </c>
      <c r="M135">
        <v>7709356</v>
      </c>
      <c r="N135">
        <v>4052804</v>
      </c>
      <c r="O135">
        <v>955317</v>
      </c>
      <c r="P135">
        <v>8664080</v>
      </c>
      <c r="Q135">
        <v>9925339</v>
      </c>
      <c r="R135">
        <v>6155005</v>
      </c>
      <c r="S135">
        <v>6631810</v>
      </c>
      <c r="T135">
        <v>7450066</v>
      </c>
      <c r="U135">
        <v>7855635</v>
      </c>
      <c r="V135">
        <v>10979269</v>
      </c>
      <c r="W135">
        <v>7308112</v>
      </c>
      <c r="X135">
        <v>3045073</v>
      </c>
      <c r="Y135">
        <v>10581937</v>
      </c>
      <c r="Z135">
        <v>11537226</v>
      </c>
      <c r="AA135">
        <v>7827885</v>
      </c>
      <c r="AB135">
        <v>7813456</v>
      </c>
      <c r="AC135">
        <v>8400579</v>
      </c>
      <c r="AD135">
        <v>3192173</v>
      </c>
      <c r="AE135">
        <v>3269913</v>
      </c>
      <c r="AF135">
        <v>3255308</v>
      </c>
      <c r="AG135">
        <v>2089756</v>
      </c>
      <c r="AH135">
        <v>1917857</v>
      </c>
      <c r="AI135">
        <v>1611887</v>
      </c>
      <c r="AJ135">
        <v>1672880</v>
      </c>
      <c r="AK135">
        <v>1181646</v>
      </c>
      <c r="AL135">
        <v>950513</v>
      </c>
      <c r="AM135">
        <v>9415961</v>
      </c>
      <c r="AN135">
        <v>10114055</v>
      </c>
      <c r="AO135">
        <v>5298041</v>
      </c>
      <c r="AP135">
        <v>2894233</v>
      </c>
      <c r="AQ135">
        <v>2655321</v>
      </c>
      <c r="AR135">
        <v>2489821</v>
      </c>
      <c r="AS135">
        <v>2573846</v>
      </c>
      <c r="AT135">
        <v>2085821</v>
      </c>
      <c r="AU135">
        <v>2615106</v>
      </c>
      <c r="AV135">
        <f t="shared" si="5"/>
        <v>-0.13973028432748849</v>
      </c>
      <c r="AW135">
        <v>9309409</v>
      </c>
      <c r="AX135">
        <v>6351865</v>
      </c>
      <c r="AY135">
        <v>1912085</v>
      </c>
      <c r="AZ135">
        <v>852662</v>
      </c>
      <c r="BA135">
        <v>545229</v>
      </c>
      <c r="BB135">
        <v>85452</v>
      </c>
      <c r="BC135">
        <v>166093</v>
      </c>
      <c r="BD135">
        <v>154284</v>
      </c>
      <c r="BE135">
        <v>230464</v>
      </c>
      <c r="BF135">
        <v>9415961</v>
      </c>
      <c r="BG135">
        <v>10114055</v>
      </c>
      <c r="BH135">
        <v>5298041</v>
      </c>
      <c r="BI135">
        <v>2894233</v>
      </c>
      <c r="BJ135">
        <v>2655321</v>
      </c>
      <c r="BK135">
        <v>2489821</v>
      </c>
      <c r="BL135">
        <v>2573846</v>
      </c>
      <c r="BM135">
        <v>2085821</v>
      </c>
      <c r="BN135">
        <v>2615106</v>
      </c>
      <c r="BO135">
        <v>4556911</v>
      </c>
      <c r="BP135">
        <v>3947167</v>
      </c>
      <c r="BQ135">
        <v>666848</v>
      </c>
      <c r="BR135">
        <v>-1086254</v>
      </c>
      <c r="BS135">
        <v>6553988</v>
      </c>
      <c r="BT135">
        <v>7520970</v>
      </c>
      <c r="BU135">
        <v>3747252</v>
      </c>
      <c r="BV135">
        <v>4700273</v>
      </c>
      <c r="BW135">
        <v>5065424</v>
      </c>
      <c r="BX135">
        <v>500647</v>
      </c>
      <c r="BY135">
        <v>784660</v>
      </c>
      <c r="BZ135">
        <v>363364</v>
      </c>
      <c r="CA135">
        <v>1384790</v>
      </c>
      <c r="CB135">
        <v>1650301</v>
      </c>
      <c r="CC135">
        <v>2502698</v>
      </c>
      <c r="CD135">
        <v>1021652</v>
      </c>
      <c r="CE135">
        <v>1334734</v>
      </c>
      <c r="CF135">
        <v>-220911</v>
      </c>
      <c r="CG135">
        <v>4056264</v>
      </c>
      <c r="CH135">
        <v>3162507</v>
      </c>
      <c r="CI135">
        <v>303484</v>
      </c>
      <c r="CJ135">
        <v>-2471044</v>
      </c>
      <c r="CK135">
        <v>4903687</v>
      </c>
      <c r="CL135">
        <v>5018272</v>
      </c>
      <c r="CM135">
        <v>2725600</v>
      </c>
      <c r="CN135">
        <v>3365539</v>
      </c>
      <c r="CO135">
        <v>5286335</v>
      </c>
      <c r="CP135" t="s">
        <v>59</v>
      </c>
      <c r="CQ135" t="s">
        <v>59</v>
      </c>
      <c r="CR135" t="s">
        <v>59</v>
      </c>
      <c r="CS135" t="s">
        <v>59</v>
      </c>
      <c r="CT135" t="s">
        <v>59</v>
      </c>
      <c r="CU135" t="s">
        <v>59</v>
      </c>
      <c r="CV135" t="s">
        <v>59</v>
      </c>
      <c r="CW135" t="s">
        <v>59</v>
      </c>
      <c r="CX135" t="s">
        <v>59</v>
      </c>
      <c r="CY135" t="s">
        <v>59</v>
      </c>
      <c r="CZ135" t="s">
        <v>59</v>
      </c>
      <c r="DA135" t="s">
        <v>59</v>
      </c>
      <c r="DB135" t="s">
        <v>59</v>
      </c>
      <c r="DC135" t="s">
        <v>59</v>
      </c>
      <c r="DD135" t="s">
        <v>59</v>
      </c>
      <c r="DE135" t="s">
        <v>59</v>
      </c>
      <c r="DF135" t="s">
        <v>59</v>
      </c>
      <c r="DG135" t="s">
        <v>59</v>
      </c>
      <c r="DH135">
        <v>4222659</v>
      </c>
      <c r="DI135">
        <v>3162507</v>
      </c>
      <c r="DJ135">
        <v>303484</v>
      </c>
      <c r="DK135">
        <v>-2471044</v>
      </c>
      <c r="DL135">
        <v>4903687</v>
      </c>
      <c r="DM135">
        <v>5018272</v>
      </c>
      <c r="DN135">
        <v>2725600</v>
      </c>
      <c r="DO135">
        <v>3365539</v>
      </c>
      <c r="DP135">
        <v>5286335</v>
      </c>
      <c r="DQ135">
        <f t="shared" si="4"/>
        <v>0</v>
      </c>
    </row>
    <row r="136" spans="2:121" x14ac:dyDescent="0.25">
      <c r="B136" t="s">
        <v>177</v>
      </c>
      <c r="C136">
        <v>31286797</v>
      </c>
      <c r="D136">
        <v>47207873</v>
      </c>
      <c r="E136">
        <v>53380523</v>
      </c>
      <c r="F136">
        <v>37984321</v>
      </c>
      <c r="G136">
        <v>26042827</v>
      </c>
      <c r="H136">
        <v>36833438</v>
      </c>
      <c r="I136">
        <v>41062045</v>
      </c>
      <c r="J136">
        <v>39851856</v>
      </c>
      <c r="K136">
        <v>51619081</v>
      </c>
      <c r="L136">
        <v>458318</v>
      </c>
      <c r="M136">
        <v>741399</v>
      </c>
      <c r="N136">
        <v>653239</v>
      </c>
      <c r="O136">
        <v>319486</v>
      </c>
      <c r="P136">
        <v>-23608</v>
      </c>
      <c r="Q136">
        <v>433114</v>
      </c>
      <c r="R136">
        <v>636889</v>
      </c>
      <c r="S136">
        <v>745107</v>
      </c>
      <c r="T136">
        <v>1620410</v>
      </c>
      <c r="U136">
        <v>661204</v>
      </c>
      <c r="V136">
        <v>990521</v>
      </c>
      <c r="W136">
        <v>939031</v>
      </c>
      <c r="X136">
        <v>533175</v>
      </c>
      <c r="Y136">
        <v>220340</v>
      </c>
      <c r="Z136">
        <v>689471</v>
      </c>
      <c r="AA136">
        <v>894991</v>
      </c>
      <c r="AB136">
        <v>996267</v>
      </c>
      <c r="AC136">
        <v>1828186</v>
      </c>
      <c r="AD136">
        <v>202886</v>
      </c>
      <c r="AE136">
        <v>249122</v>
      </c>
      <c r="AF136">
        <v>285792</v>
      </c>
      <c r="AG136">
        <v>213689</v>
      </c>
      <c r="AH136">
        <v>243948</v>
      </c>
      <c r="AI136">
        <v>256357</v>
      </c>
      <c r="AJ136">
        <v>258102</v>
      </c>
      <c r="AK136">
        <v>251160</v>
      </c>
      <c r="AL136">
        <v>207776</v>
      </c>
      <c r="AM136">
        <v>255432</v>
      </c>
      <c r="AN136">
        <v>371445</v>
      </c>
      <c r="AO136">
        <v>400109</v>
      </c>
      <c r="AP136">
        <v>399096</v>
      </c>
      <c r="AQ136">
        <v>215843</v>
      </c>
      <c r="AR136">
        <v>174416</v>
      </c>
      <c r="AS136">
        <v>192381</v>
      </c>
      <c r="AT136">
        <v>267904</v>
      </c>
      <c r="AU136">
        <v>200611</v>
      </c>
      <c r="AV136">
        <f t="shared" si="5"/>
        <v>-0.5629723174374085</v>
      </c>
      <c r="AW136">
        <v>0</v>
      </c>
      <c r="AX136">
        <v>0</v>
      </c>
      <c r="AY136">
        <v>32662</v>
      </c>
      <c r="AZ136">
        <v>3142</v>
      </c>
      <c r="BA136">
        <v>0</v>
      </c>
      <c r="BB136">
        <v>3512</v>
      </c>
      <c r="BC136">
        <v>1195</v>
      </c>
      <c r="BD136">
        <v>1196</v>
      </c>
      <c r="BE136">
        <v>0</v>
      </c>
      <c r="BF136">
        <v>255432</v>
      </c>
      <c r="BG136">
        <v>371445</v>
      </c>
      <c r="BH136">
        <v>400109</v>
      </c>
      <c r="BI136">
        <v>399096</v>
      </c>
      <c r="BJ136">
        <v>215843</v>
      </c>
      <c r="BK136">
        <v>174416</v>
      </c>
      <c r="BL136">
        <v>192381</v>
      </c>
      <c r="BM136">
        <v>267904</v>
      </c>
      <c r="BN136">
        <v>200611</v>
      </c>
      <c r="BO136">
        <v>204346</v>
      </c>
      <c r="BP136">
        <v>371445</v>
      </c>
      <c r="BQ136">
        <v>285792</v>
      </c>
      <c r="BR136">
        <v>-75420</v>
      </c>
      <c r="BS136">
        <v>-239451</v>
      </c>
      <c r="BT136">
        <v>262210</v>
      </c>
      <c r="BU136">
        <v>445703</v>
      </c>
      <c r="BV136">
        <v>478399</v>
      </c>
      <c r="BW136">
        <v>1419799</v>
      </c>
      <c r="BX136">
        <v>52546</v>
      </c>
      <c r="BY136">
        <v>122323</v>
      </c>
      <c r="BZ136">
        <v>19053</v>
      </c>
      <c r="CA136">
        <v>2095</v>
      </c>
      <c r="CB136">
        <v>-75320</v>
      </c>
      <c r="CC136">
        <v>77258</v>
      </c>
      <c r="CD136">
        <v>138610</v>
      </c>
      <c r="CE136">
        <v>114816</v>
      </c>
      <c r="CF136">
        <v>348681</v>
      </c>
      <c r="CG136">
        <v>151800</v>
      </c>
      <c r="CH136">
        <v>249122</v>
      </c>
      <c r="CI136">
        <v>266739</v>
      </c>
      <c r="CJ136">
        <v>-77515</v>
      </c>
      <c r="CK136">
        <v>-164131</v>
      </c>
      <c r="CL136">
        <v>184951</v>
      </c>
      <c r="CM136">
        <v>307093</v>
      </c>
      <c r="CN136">
        <v>363583</v>
      </c>
      <c r="CO136">
        <v>1071119</v>
      </c>
      <c r="CP136" t="s">
        <v>59</v>
      </c>
      <c r="CQ136" t="s">
        <v>59</v>
      </c>
      <c r="CR136" t="s">
        <v>59</v>
      </c>
      <c r="CS136" t="s">
        <v>59</v>
      </c>
      <c r="CT136" t="s">
        <v>59</v>
      </c>
      <c r="CU136" t="s">
        <v>59</v>
      </c>
      <c r="CV136" t="s">
        <v>59</v>
      </c>
      <c r="CW136" t="s">
        <v>59</v>
      </c>
      <c r="CX136" t="s">
        <v>59</v>
      </c>
      <c r="CY136" t="s">
        <v>59</v>
      </c>
      <c r="CZ136" t="s">
        <v>59</v>
      </c>
      <c r="DA136" t="s">
        <v>59</v>
      </c>
      <c r="DB136" t="s">
        <v>59</v>
      </c>
      <c r="DC136" t="s">
        <v>59</v>
      </c>
      <c r="DD136" t="s">
        <v>59</v>
      </c>
      <c r="DE136" t="s">
        <v>59</v>
      </c>
      <c r="DF136" t="s">
        <v>59</v>
      </c>
      <c r="DG136" t="s">
        <v>59</v>
      </c>
      <c r="DH136">
        <v>151800</v>
      </c>
      <c r="DI136">
        <v>249122</v>
      </c>
      <c r="DJ136">
        <v>266739</v>
      </c>
      <c r="DK136">
        <v>-77515</v>
      </c>
      <c r="DL136">
        <v>-164131</v>
      </c>
      <c r="DM136">
        <v>184951</v>
      </c>
      <c r="DN136">
        <v>307093</v>
      </c>
      <c r="DO136">
        <v>363583</v>
      </c>
      <c r="DP136">
        <v>1071119</v>
      </c>
      <c r="DQ136">
        <f t="shared" si="4"/>
        <v>1</v>
      </c>
    </row>
    <row r="137" spans="2:121" x14ac:dyDescent="0.25">
      <c r="B137" t="s">
        <v>39</v>
      </c>
      <c r="C137">
        <v>17135856</v>
      </c>
      <c r="D137">
        <v>21639365</v>
      </c>
      <c r="E137">
        <v>17762175</v>
      </c>
      <c r="F137">
        <v>16444458</v>
      </c>
      <c r="G137">
        <v>15916552</v>
      </c>
      <c r="H137">
        <v>15594754</v>
      </c>
      <c r="I137">
        <v>19304054</v>
      </c>
      <c r="J137">
        <v>22708389</v>
      </c>
      <c r="K137">
        <v>28668978</v>
      </c>
      <c r="L137">
        <v>618193</v>
      </c>
      <c r="M137">
        <v>1099758</v>
      </c>
      <c r="N137">
        <v>1027450</v>
      </c>
      <c r="O137">
        <v>154089</v>
      </c>
      <c r="P137">
        <v>285489</v>
      </c>
      <c r="Q137">
        <v>945789</v>
      </c>
      <c r="R137">
        <v>1939395</v>
      </c>
      <c r="S137">
        <v>2518955</v>
      </c>
      <c r="T137">
        <v>3145609</v>
      </c>
      <c r="U137">
        <v>1276547</v>
      </c>
      <c r="V137">
        <v>1781961</v>
      </c>
      <c r="W137">
        <v>1565698</v>
      </c>
      <c r="X137">
        <v>553859</v>
      </c>
      <c r="Y137">
        <v>646284</v>
      </c>
      <c r="Z137">
        <v>1293522</v>
      </c>
      <c r="AA137">
        <v>2364911</v>
      </c>
      <c r="AB137">
        <v>2994876</v>
      </c>
      <c r="AC137">
        <v>3786560</v>
      </c>
      <c r="AD137">
        <v>658354</v>
      </c>
      <c r="AE137">
        <v>682203</v>
      </c>
      <c r="AF137">
        <v>538248</v>
      </c>
      <c r="AG137">
        <v>399770</v>
      </c>
      <c r="AH137">
        <v>360795</v>
      </c>
      <c r="AI137">
        <v>347733</v>
      </c>
      <c r="AJ137">
        <v>425516</v>
      </c>
      <c r="AK137">
        <v>475921</v>
      </c>
      <c r="AL137">
        <v>640951</v>
      </c>
      <c r="AM137">
        <v>529265</v>
      </c>
      <c r="AN137">
        <v>763068</v>
      </c>
      <c r="AO137">
        <v>841326</v>
      </c>
      <c r="AP137">
        <v>550627</v>
      </c>
      <c r="AQ137">
        <v>273125</v>
      </c>
      <c r="AR137">
        <v>257119</v>
      </c>
      <c r="AS137">
        <v>308050</v>
      </c>
      <c r="AT137">
        <v>348379</v>
      </c>
      <c r="AU137">
        <v>490068</v>
      </c>
      <c r="AV137">
        <f t="shared" si="5"/>
        <v>-0.53304323979753987</v>
      </c>
      <c r="AW137">
        <v>111877</v>
      </c>
      <c r="AX137">
        <v>852754</v>
      </c>
      <c r="AY137">
        <v>274154</v>
      </c>
      <c r="AZ137">
        <v>292015</v>
      </c>
      <c r="BA137">
        <v>653027</v>
      </c>
      <c r="BB137">
        <v>224271</v>
      </c>
      <c r="BC137">
        <v>191782</v>
      </c>
      <c r="BD137">
        <v>144075</v>
      </c>
      <c r="BE137">
        <v>102600</v>
      </c>
      <c r="BF137">
        <v>529265</v>
      </c>
      <c r="BG137">
        <v>763068</v>
      </c>
      <c r="BH137">
        <v>841326</v>
      </c>
      <c r="BI137">
        <v>550627</v>
      </c>
      <c r="BJ137">
        <v>273125</v>
      </c>
      <c r="BK137">
        <v>257119</v>
      </c>
      <c r="BL137">
        <v>308050</v>
      </c>
      <c r="BM137">
        <v>348379</v>
      </c>
      <c r="BN137">
        <v>490068</v>
      </c>
      <c r="BO137">
        <v>200805</v>
      </c>
      <c r="BP137">
        <v>1189445</v>
      </c>
      <c r="BQ137">
        <v>460277</v>
      </c>
      <c r="BR137">
        <v>-104522</v>
      </c>
      <c r="BS137">
        <v>665391</v>
      </c>
      <c r="BT137">
        <v>912941</v>
      </c>
      <c r="BU137">
        <v>1823127</v>
      </c>
      <c r="BV137">
        <v>2314652</v>
      </c>
      <c r="BW137">
        <v>2758141</v>
      </c>
      <c r="BX137">
        <v>-5737</v>
      </c>
      <c r="BY137">
        <v>32346</v>
      </c>
      <c r="BZ137">
        <v>17606</v>
      </c>
      <c r="CA137">
        <v>-60343</v>
      </c>
      <c r="CB137">
        <v>174215</v>
      </c>
      <c r="CC137">
        <v>342070</v>
      </c>
      <c r="CD137">
        <v>350002</v>
      </c>
      <c r="CE137">
        <v>511349</v>
      </c>
      <c r="CF137">
        <v>586633</v>
      </c>
      <c r="CG137">
        <v>206543</v>
      </c>
      <c r="CH137">
        <v>1157099</v>
      </c>
      <c r="CI137">
        <v>442671</v>
      </c>
      <c r="CJ137">
        <v>-44179</v>
      </c>
      <c r="CK137">
        <v>491175</v>
      </c>
      <c r="CL137">
        <v>570871</v>
      </c>
      <c r="CM137">
        <v>1473125</v>
      </c>
      <c r="CN137">
        <v>1803303</v>
      </c>
      <c r="CO137">
        <v>2171508</v>
      </c>
      <c r="CP137" t="s">
        <v>59</v>
      </c>
      <c r="CQ137" t="s">
        <v>59</v>
      </c>
      <c r="CR137" t="s">
        <v>59</v>
      </c>
      <c r="CS137" t="s">
        <v>59</v>
      </c>
      <c r="CT137" t="s">
        <v>59</v>
      </c>
      <c r="CU137" t="s">
        <v>59</v>
      </c>
      <c r="CV137" t="s">
        <v>59</v>
      </c>
      <c r="CW137" t="s">
        <v>59</v>
      </c>
      <c r="CX137" t="s">
        <v>59</v>
      </c>
      <c r="CY137" t="s">
        <v>59</v>
      </c>
      <c r="CZ137" t="s">
        <v>59</v>
      </c>
      <c r="DA137" t="s">
        <v>59</v>
      </c>
      <c r="DB137" t="s">
        <v>59</v>
      </c>
      <c r="DC137" t="s">
        <v>59</v>
      </c>
      <c r="DD137" t="s">
        <v>59</v>
      </c>
      <c r="DE137" t="s">
        <v>59</v>
      </c>
      <c r="DF137" t="s">
        <v>59</v>
      </c>
      <c r="DG137" t="s">
        <v>59</v>
      </c>
      <c r="DH137">
        <v>206543</v>
      </c>
      <c r="DI137">
        <v>1157099</v>
      </c>
      <c r="DJ137">
        <v>442671</v>
      </c>
      <c r="DK137">
        <v>-44179</v>
      </c>
      <c r="DL137">
        <v>491175</v>
      </c>
      <c r="DM137">
        <v>570871</v>
      </c>
      <c r="DN137">
        <v>1473125</v>
      </c>
      <c r="DO137">
        <v>1803303</v>
      </c>
      <c r="DP137">
        <v>2171508</v>
      </c>
      <c r="DQ137">
        <f t="shared" si="4"/>
        <v>0</v>
      </c>
    </row>
    <row r="138" spans="2:121" x14ac:dyDescent="0.25">
      <c r="B138" t="s">
        <v>0</v>
      </c>
      <c r="C138">
        <v>1144628226</v>
      </c>
      <c r="D138">
        <v>1338098410</v>
      </c>
      <c r="E138">
        <v>1250272443</v>
      </c>
      <c r="F138">
        <v>1046868080</v>
      </c>
      <c r="G138">
        <v>1181066846</v>
      </c>
      <c r="H138">
        <v>1248071310</v>
      </c>
      <c r="I138">
        <v>1341052659</v>
      </c>
      <c r="J138">
        <v>1348129155</v>
      </c>
      <c r="K138">
        <v>1083059731</v>
      </c>
      <c r="L138">
        <v>58530467</v>
      </c>
      <c r="M138">
        <v>121726678</v>
      </c>
      <c r="N138">
        <v>147387075</v>
      </c>
      <c r="O138">
        <v>127480334</v>
      </c>
      <c r="P138">
        <v>179194798</v>
      </c>
      <c r="Q138">
        <v>202744280</v>
      </c>
      <c r="R138">
        <v>200865145</v>
      </c>
      <c r="S138">
        <v>199612097</v>
      </c>
      <c r="T138">
        <v>134098796</v>
      </c>
      <c r="U138">
        <v>123045345</v>
      </c>
      <c r="V138">
        <v>180501569</v>
      </c>
      <c r="W138">
        <v>199782295</v>
      </c>
      <c r="X138">
        <v>168227951</v>
      </c>
      <c r="Y138">
        <v>222475850</v>
      </c>
      <c r="Z138">
        <v>244768065</v>
      </c>
      <c r="AA138">
        <v>242806648</v>
      </c>
      <c r="AB138">
        <v>270534789</v>
      </c>
      <c r="AC138">
        <v>168847460</v>
      </c>
      <c r="AD138">
        <v>64514878</v>
      </c>
      <c r="AE138">
        <v>58774891</v>
      </c>
      <c r="AF138">
        <v>52395220</v>
      </c>
      <c r="AG138">
        <v>40747617</v>
      </c>
      <c r="AH138">
        <v>43281052</v>
      </c>
      <c r="AI138">
        <v>42023785</v>
      </c>
      <c r="AJ138">
        <v>41941503</v>
      </c>
      <c r="AK138">
        <v>70922692</v>
      </c>
      <c r="AL138">
        <v>34748664</v>
      </c>
      <c r="AM138">
        <v>46415682</v>
      </c>
      <c r="AN138">
        <v>65935284</v>
      </c>
      <c r="AO138">
        <v>93358756</v>
      </c>
      <c r="AP138">
        <v>63897291</v>
      </c>
      <c r="AQ138">
        <v>47890203</v>
      </c>
      <c r="AR138">
        <v>134850699</v>
      </c>
      <c r="AS138">
        <v>127019422</v>
      </c>
      <c r="AT138">
        <v>14112779</v>
      </c>
      <c r="AU138">
        <v>94573683</v>
      </c>
      <c r="AV138">
        <f t="shared" si="5"/>
        <v>1.1104290477666729</v>
      </c>
      <c r="AW138">
        <v>-17807274</v>
      </c>
      <c r="AX138">
        <v>47139253</v>
      </c>
      <c r="AY138">
        <v>31573224</v>
      </c>
      <c r="AZ138">
        <v>209499</v>
      </c>
      <c r="BA138">
        <v>-2473203</v>
      </c>
      <c r="BB138">
        <v>107107977</v>
      </c>
      <c r="BC138">
        <v>113277904</v>
      </c>
      <c r="BD138">
        <v>23202365</v>
      </c>
      <c r="BE138">
        <v>612818362</v>
      </c>
      <c r="BF138">
        <v>46415682</v>
      </c>
      <c r="BG138">
        <v>65935284</v>
      </c>
      <c r="BH138">
        <v>93358756</v>
      </c>
      <c r="BI138">
        <v>63897291</v>
      </c>
      <c r="BJ138">
        <v>47890203</v>
      </c>
      <c r="BK138">
        <v>134850699</v>
      </c>
      <c r="BL138">
        <v>127019422</v>
      </c>
      <c r="BM138">
        <v>14112779</v>
      </c>
      <c r="BN138">
        <v>94573683</v>
      </c>
      <c r="BO138">
        <v>-5692489</v>
      </c>
      <c r="BP138">
        <v>102930647</v>
      </c>
      <c r="BQ138">
        <v>85601542</v>
      </c>
      <c r="BR138">
        <v>63792542</v>
      </c>
      <c r="BS138">
        <v>128831392</v>
      </c>
      <c r="BT138">
        <v>175001558</v>
      </c>
      <c r="BU138">
        <v>187123627</v>
      </c>
      <c r="BV138">
        <v>208701683</v>
      </c>
      <c r="BW138">
        <v>652343474</v>
      </c>
      <c r="BX138">
        <v>-52254132</v>
      </c>
      <c r="BY138">
        <v>53702946</v>
      </c>
      <c r="BZ138">
        <v>58927612</v>
      </c>
      <c r="CA138">
        <v>31843896</v>
      </c>
      <c r="CB138">
        <v>18661441</v>
      </c>
      <c r="CC138">
        <v>36053833</v>
      </c>
      <c r="CD138">
        <v>14219484</v>
      </c>
      <c r="CE138">
        <v>44610732</v>
      </c>
      <c r="CF138">
        <v>28181047</v>
      </c>
      <c r="CG138">
        <v>46561643</v>
      </c>
      <c r="CH138">
        <v>49227701</v>
      </c>
      <c r="CI138">
        <v>26673930</v>
      </c>
      <c r="CJ138">
        <v>31948646</v>
      </c>
      <c r="CK138">
        <v>110169951</v>
      </c>
      <c r="CL138">
        <v>138947725</v>
      </c>
      <c r="CM138">
        <v>172904143</v>
      </c>
      <c r="CN138">
        <v>164090951</v>
      </c>
      <c r="CO138">
        <v>624162427</v>
      </c>
      <c r="CP138" t="s">
        <v>59</v>
      </c>
      <c r="CQ138" t="s">
        <v>59</v>
      </c>
      <c r="CR138" t="s">
        <v>59</v>
      </c>
      <c r="CS138" t="s">
        <v>59</v>
      </c>
      <c r="CT138" t="s">
        <v>59</v>
      </c>
      <c r="CU138" t="s">
        <v>59</v>
      </c>
      <c r="CV138" t="s">
        <v>59</v>
      </c>
      <c r="CW138" t="s">
        <v>59</v>
      </c>
      <c r="CX138" t="s">
        <v>59</v>
      </c>
      <c r="CY138" t="s">
        <v>59</v>
      </c>
      <c r="CZ138" t="s">
        <v>59</v>
      </c>
      <c r="DA138" t="s">
        <v>59</v>
      </c>
      <c r="DB138" t="s">
        <v>59</v>
      </c>
      <c r="DC138" t="s">
        <v>59</v>
      </c>
      <c r="DD138" t="s">
        <v>59</v>
      </c>
      <c r="DE138" t="s">
        <v>59</v>
      </c>
      <c r="DF138" t="s">
        <v>59</v>
      </c>
      <c r="DG138" t="s">
        <v>59</v>
      </c>
      <c r="DH138">
        <v>46561643</v>
      </c>
      <c r="DI138">
        <v>49227701</v>
      </c>
      <c r="DJ138">
        <v>26673930</v>
      </c>
      <c r="DK138">
        <v>31948646</v>
      </c>
      <c r="DL138">
        <v>110169951</v>
      </c>
      <c r="DM138">
        <v>138947725</v>
      </c>
      <c r="DN138">
        <v>172904143</v>
      </c>
      <c r="DO138">
        <v>164090951</v>
      </c>
      <c r="DP138">
        <v>624162427</v>
      </c>
      <c r="DQ138">
        <f t="shared" si="4"/>
        <v>0</v>
      </c>
    </row>
    <row r="139" spans="2:121" x14ac:dyDescent="0.25">
      <c r="B139" t="s">
        <v>178</v>
      </c>
      <c r="C139">
        <v>15619620</v>
      </c>
      <c r="D139">
        <v>19576713</v>
      </c>
      <c r="E139">
        <v>15699513</v>
      </c>
      <c r="F139">
        <v>14152726</v>
      </c>
      <c r="G139">
        <v>15558695</v>
      </c>
      <c r="H139">
        <v>17005001</v>
      </c>
      <c r="I139">
        <v>22025861</v>
      </c>
      <c r="J139">
        <v>23406880</v>
      </c>
      <c r="K139">
        <v>23851196</v>
      </c>
      <c r="L139">
        <v>4117374</v>
      </c>
      <c r="M139">
        <v>1543462</v>
      </c>
      <c r="N139">
        <v>-209581</v>
      </c>
      <c r="O139">
        <v>677730</v>
      </c>
      <c r="P139">
        <v>788052</v>
      </c>
      <c r="Q139">
        <v>1003186</v>
      </c>
      <c r="R139">
        <v>1829414</v>
      </c>
      <c r="S139">
        <v>1101514</v>
      </c>
      <c r="T139">
        <v>720050</v>
      </c>
      <c r="U139">
        <v>8654495</v>
      </c>
      <c r="V139">
        <v>3437983</v>
      </c>
      <c r="W139">
        <v>748503</v>
      </c>
      <c r="X139">
        <v>1582767</v>
      </c>
      <c r="Y139">
        <v>2201150</v>
      </c>
      <c r="Z139">
        <v>3312738</v>
      </c>
      <c r="AA139">
        <v>4571743</v>
      </c>
      <c r="AB139">
        <v>6228758</v>
      </c>
      <c r="AC139">
        <v>7718741</v>
      </c>
      <c r="AD139">
        <v>4537121</v>
      </c>
      <c r="AE139">
        <v>1894521</v>
      </c>
      <c r="AF139">
        <v>958084</v>
      </c>
      <c r="AG139">
        <v>905037</v>
      </c>
      <c r="AH139">
        <v>1413098</v>
      </c>
      <c r="AI139">
        <v>2309552</v>
      </c>
      <c r="AJ139">
        <v>2742329</v>
      </c>
      <c r="AK139">
        <v>5127244</v>
      </c>
      <c r="AL139">
        <v>6998691</v>
      </c>
      <c r="AM139">
        <v>1380863</v>
      </c>
      <c r="AN139">
        <v>369954</v>
      </c>
      <c r="AO139">
        <v>597442</v>
      </c>
      <c r="AP139">
        <v>636878</v>
      </c>
      <c r="AQ139">
        <v>768941</v>
      </c>
      <c r="AR139">
        <v>852181</v>
      </c>
      <c r="AS139">
        <v>771915</v>
      </c>
      <c r="AT139">
        <v>1515330</v>
      </c>
      <c r="AU139">
        <v>1463982</v>
      </c>
      <c r="AV139">
        <f t="shared" si="5"/>
        <v>0.338060036616118</v>
      </c>
      <c r="AW139">
        <v>7416</v>
      </c>
      <c r="AX139">
        <v>995494</v>
      </c>
      <c r="AY139">
        <v>1242515</v>
      </c>
      <c r="AZ139">
        <v>68087</v>
      </c>
      <c r="BA139">
        <v>155137</v>
      </c>
      <c r="BB139">
        <v>1171</v>
      </c>
      <c r="BC139">
        <v>4780</v>
      </c>
      <c r="BD139">
        <v>1124238</v>
      </c>
      <c r="BE139">
        <v>1343376</v>
      </c>
      <c r="BF139">
        <v>1380863</v>
      </c>
      <c r="BG139">
        <v>369954</v>
      </c>
      <c r="BH139">
        <v>597442</v>
      </c>
      <c r="BI139">
        <v>636878</v>
      </c>
      <c r="BJ139">
        <v>768941</v>
      </c>
      <c r="BK139">
        <v>852181</v>
      </c>
      <c r="BL139">
        <v>771915</v>
      </c>
      <c r="BM139">
        <v>1515330</v>
      </c>
      <c r="BN139">
        <v>1463982</v>
      </c>
      <c r="BO139">
        <v>2743927</v>
      </c>
      <c r="BP139">
        <v>2169997</v>
      </c>
      <c r="BQ139">
        <v>435493</v>
      </c>
      <c r="BR139">
        <v>107892</v>
      </c>
      <c r="BS139">
        <v>173124</v>
      </c>
      <c r="BT139">
        <v>152175</v>
      </c>
      <c r="BU139">
        <v>1061084</v>
      </c>
      <c r="BV139">
        <v>710423</v>
      </c>
      <c r="BW139">
        <v>600638</v>
      </c>
      <c r="BX139" t="s">
        <v>59</v>
      </c>
      <c r="BY139" t="s">
        <v>59</v>
      </c>
      <c r="BZ139" t="s">
        <v>59</v>
      </c>
      <c r="CA139">
        <v>-1283183</v>
      </c>
      <c r="CB139">
        <v>149516</v>
      </c>
      <c r="CC139">
        <v>-24582</v>
      </c>
      <c r="CD139">
        <v>574754</v>
      </c>
      <c r="CE139">
        <v>228436</v>
      </c>
      <c r="CF139">
        <v>213746</v>
      </c>
      <c r="CG139" t="s">
        <v>59</v>
      </c>
      <c r="CH139" t="s">
        <v>59</v>
      </c>
      <c r="CI139" t="s">
        <v>59</v>
      </c>
      <c r="CJ139">
        <v>1391075</v>
      </c>
      <c r="CK139">
        <v>23608</v>
      </c>
      <c r="CL139">
        <v>176757</v>
      </c>
      <c r="CM139">
        <v>486330</v>
      </c>
      <c r="CN139">
        <v>481987</v>
      </c>
      <c r="CO139">
        <v>386892</v>
      </c>
      <c r="CP139" t="s">
        <v>59</v>
      </c>
      <c r="CQ139" t="s">
        <v>59</v>
      </c>
      <c r="CR139" t="s">
        <v>59</v>
      </c>
      <c r="CS139" t="s">
        <v>59</v>
      </c>
      <c r="CT139" t="s">
        <v>59</v>
      </c>
      <c r="CU139" t="s">
        <v>59</v>
      </c>
      <c r="CV139" t="s">
        <v>59</v>
      </c>
      <c r="CW139" t="s">
        <v>59</v>
      </c>
      <c r="CX139" t="s">
        <v>59</v>
      </c>
      <c r="CY139" t="s">
        <v>59</v>
      </c>
      <c r="CZ139" t="s">
        <v>59</v>
      </c>
      <c r="DA139" t="s">
        <v>59</v>
      </c>
      <c r="DB139" t="s">
        <v>59</v>
      </c>
      <c r="DC139" t="s">
        <v>59</v>
      </c>
      <c r="DD139" t="s">
        <v>59</v>
      </c>
      <c r="DE139" t="s">
        <v>59</v>
      </c>
      <c r="DF139" t="s">
        <v>59</v>
      </c>
      <c r="DG139" t="s">
        <v>59</v>
      </c>
      <c r="DH139">
        <v>2743927</v>
      </c>
      <c r="DI139">
        <v>2169997</v>
      </c>
      <c r="DJ139">
        <v>435493</v>
      </c>
      <c r="DK139">
        <v>1391075</v>
      </c>
      <c r="DL139">
        <v>23608</v>
      </c>
      <c r="DM139">
        <v>176757</v>
      </c>
      <c r="DN139">
        <v>486330</v>
      </c>
      <c r="DO139">
        <v>481987</v>
      </c>
      <c r="DP139">
        <v>386892</v>
      </c>
      <c r="DQ139">
        <f t="shared" si="4"/>
        <v>0</v>
      </c>
    </row>
    <row r="140" spans="2:121" x14ac:dyDescent="0.25">
      <c r="B140" t="s">
        <v>58</v>
      </c>
      <c r="C140">
        <v>21638757</v>
      </c>
      <c r="D140">
        <v>23809798</v>
      </c>
      <c r="E140">
        <v>25945841</v>
      </c>
      <c r="F140">
        <v>22074943</v>
      </c>
      <c r="G140">
        <v>24280108</v>
      </c>
      <c r="H140">
        <v>29461132</v>
      </c>
      <c r="I140">
        <v>29170255</v>
      </c>
      <c r="J140">
        <v>19694502</v>
      </c>
      <c r="K140">
        <v>16931316</v>
      </c>
      <c r="L140">
        <v>-112390</v>
      </c>
      <c r="M140">
        <v>155142</v>
      </c>
      <c r="N140">
        <v>503538</v>
      </c>
      <c r="O140">
        <v>261874</v>
      </c>
      <c r="P140">
        <v>933072</v>
      </c>
      <c r="Q140">
        <v>2542498</v>
      </c>
      <c r="R140">
        <v>1843753</v>
      </c>
      <c r="S140">
        <v>480791</v>
      </c>
      <c r="T140">
        <v>435851</v>
      </c>
      <c r="U140">
        <v>583845</v>
      </c>
      <c r="V140">
        <v>756317</v>
      </c>
      <c r="W140">
        <v>1035656</v>
      </c>
      <c r="X140">
        <v>615928</v>
      </c>
      <c r="Y140">
        <v>1287190</v>
      </c>
      <c r="Z140">
        <v>2911230</v>
      </c>
      <c r="AA140">
        <v>2160405</v>
      </c>
      <c r="AB140">
        <v>751087</v>
      </c>
      <c r="AC140">
        <v>803638</v>
      </c>
      <c r="AD140">
        <v>696235</v>
      </c>
      <c r="AE140">
        <v>601175</v>
      </c>
      <c r="AF140">
        <v>532118</v>
      </c>
      <c r="AG140">
        <v>354054</v>
      </c>
      <c r="AH140">
        <v>354118</v>
      </c>
      <c r="AI140">
        <v>368732</v>
      </c>
      <c r="AJ140">
        <v>316652</v>
      </c>
      <c r="AK140">
        <v>270296</v>
      </c>
      <c r="AL140">
        <v>367787</v>
      </c>
      <c r="AM140">
        <v>230619</v>
      </c>
      <c r="AN140">
        <v>159617</v>
      </c>
      <c r="AO140">
        <v>202776</v>
      </c>
      <c r="AP140">
        <v>199024</v>
      </c>
      <c r="AQ140">
        <v>112418</v>
      </c>
      <c r="AR140">
        <v>30435</v>
      </c>
      <c r="AS140">
        <v>45407</v>
      </c>
      <c r="AT140">
        <v>307372</v>
      </c>
      <c r="AU140">
        <v>306887</v>
      </c>
      <c r="AV140">
        <f t="shared" si="5"/>
        <v>-0.84707874427204755</v>
      </c>
      <c r="AW140">
        <v>-794029</v>
      </c>
      <c r="AX140">
        <v>440066</v>
      </c>
      <c r="AY140">
        <v>3654056</v>
      </c>
      <c r="AZ140">
        <v>-499656</v>
      </c>
      <c r="BA140">
        <v>0</v>
      </c>
      <c r="BB140">
        <v>0</v>
      </c>
      <c r="BC140">
        <v>5975</v>
      </c>
      <c r="BD140">
        <v>1196</v>
      </c>
      <c r="BE140">
        <v>1194</v>
      </c>
      <c r="BF140">
        <v>230619</v>
      </c>
      <c r="BG140">
        <v>159617</v>
      </c>
      <c r="BH140">
        <v>202776</v>
      </c>
      <c r="BI140">
        <v>199024</v>
      </c>
      <c r="BJ140">
        <v>112418</v>
      </c>
      <c r="BK140">
        <v>30435</v>
      </c>
      <c r="BL140">
        <v>45407</v>
      </c>
      <c r="BM140">
        <v>307372</v>
      </c>
      <c r="BN140">
        <v>306887</v>
      </c>
      <c r="BO140">
        <v>-1137038</v>
      </c>
      <c r="BP140">
        <v>435591</v>
      </c>
      <c r="BQ140">
        <v>3954818</v>
      </c>
      <c r="BR140">
        <v>-436806</v>
      </c>
      <c r="BS140">
        <v>820654</v>
      </c>
      <c r="BT140">
        <v>2512062</v>
      </c>
      <c r="BU140">
        <v>1804321</v>
      </c>
      <c r="BV140">
        <v>173420</v>
      </c>
      <c r="BW140">
        <v>130158</v>
      </c>
      <c r="BX140">
        <v>-319655</v>
      </c>
      <c r="BY140">
        <v>32818</v>
      </c>
      <c r="BZ140">
        <v>967610</v>
      </c>
      <c r="CA140">
        <v>-9427</v>
      </c>
      <c r="CB140">
        <v>203477</v>
      </c>
      <c r="CC140">
        <v>710541</v>
      </c>
      <c r="CD140">
        <v>444508</v>
      </c>
      <c r="CE140">
        <v>-4784</v>
      </c>
      <c r="CF140">
        <v>19106</v>
      </c>
      <c r="CG140">
        <v>-817383</v>
      </c>
      <c r="CH140">
        <v>402772</v>
      </c>
      <c r="CI140">
        <v>2987208</v>
      </c>
      <c r="CJ140">
        <v>-427379</v>
      </c>
      <c r="CK140">
        <v>617177</v>
      </c>
      <c r="CL140">
        <v>1801521</v>
      </c>
      <c r="CM140">
        <v>1359813</v>
      </c>
      <c r="CN140">
        <v>178204</v>
      </c>
      <c r="CO140">
        <v>111052</v>
      </c>
      <c r="CP140" t="s">
        <v>59</v>
      </c>
      <c r="CQ140" t="s">
        <v>59</v>
      </c>
      <c r="CR140" t="s">
        <v>59</v>
      </c>
      <c r="CS140" t="s">
        <v>59</v>
      </c>
      <c r="CT140" t="s">
        <v>59</v>
      </c>
      <c r="CU140" t="s">
        <v>59</v>
      </c>
      <c r="CV140" t="s">
        <v>59</v>
      </c>
      <c r="CW140" t="s">
        <v>59</v>
      </c>
      <c r="CX140" t="s">
        <v>59</v>
      </c>
      <c r="CY140" t="s">
        <v>59</v>
      </c>
      <c r="CZ140" t="s">
        <v>59</v>
      </c>
      <c r="DA140" t="s">
        <v>59</v>
      </c>
      <c r="DB140" t="s">
        <v>59</v>
      </c>
      <c r="DC140" t="s">
        <v>59</v>
      </c>
      <c r="DD140" t="s">
        <v>59</v>
      </c>
      <c r="DE140" t="s">
        <v>59</v>
      </c>
      <c r="DF140" t="s">
        <v>59</v>
      </c>
      <c r="DG140" t="s">
        <v>59</v>
      </c>
      <c r="DH140">
        <v>-817383</v>
      </c>
      <c r="DI140">
        <v>402772</v>
      </c>
      <c r="DJ140">
        <v>2987208</v>
      </c>
      <c r="DK140">
        <v>-427379</v>
      </c>
      <c r="DL140">
        <v>617177</v>
      </c>
      <c r="DM140">
        <v>1801521</v>
      </c>
      <c r="DN140">
        <v>1359813</v>
      </c>
      <c r="DO140">
        <v>178204</v>
      </c>
      <c r="DP140">
        <v>111052</v>
      </c>
      <c r="DQ140">
        <f t="shared" si="4"/>
        <v>0</v>
      </c>
    </row>
    <row r="141" spans="2:121" x14ac:dyDescent="0.25">
      <c r="B141" t="s">
        <v>179</v>
      </c>
      <c r="C141">
        <v>229497679</v>
      </c>
      <c r="D141">
        <v>244174926</v>
      </c>
      <c r="E141">
        <v>239337312</v>
      </c>
      <c r="F141">
        <v>210751475</v>
      </c>
      <c r="G141">
        <v>188496841</v>
      </c>
      <c r="H141">
        <v>213488443</v>
      </c>
      <c r="I141">
        <v>235836798</v>
      </c>
      <c r="J141">
        <v>228935032</v>
      </c>
      <c r="K141">
        <v>240887638</v>
      </c>
      <c r="L141">
        <v>726054</v>
      </c>
      <c r="M141">
        <v>2130488</v>
      </c>
      <c r="N141">
        <v>122710</v>
      </c>
      <c r="O141">
        <v>5551847</v>
      </c>
      <c r="P141">
        <v>2738587</v>
      </c>
      <c r="Q141">
        <v>5503434</v>
      </c>
      <c r="R141">
        <v>7705166</v>
      </c>
      <c r="S141">
        <v>3747152</v>
      </c>
      <c r="T141">
        <v>3524359</v>
      </c>
      <c r="U141">
        <v>4526471</v>
      </c>
      <c r="V141">
        <v>6186241</v>
      </c>
      <c r="W141">
        <v>3725549</v>
      </c>
      <c r="X141">
        <v>8714447</v>
      </c>
      <c r="Y141">
        <v>7399963</v>
      </c>
      <c r="Z141">
        <v>9607218</v>
      </c>
      <c r="AA141">
        <v>11505023</v>
      </c>
      <c r="AB141">
        <v>7542061</v>
      </c>
      <c r="AC141">
        <v>9857002</v>
      </c>
      <c r="AD141">
        <v>3800417</v>
      </c>
      <c r="AE141">
        <v>4055753</v>
      </c>
      <c r="AF141">
        <v>3602839</v>
      </c>
      <c r="AG141">
        <v>3162600</v>
      </c>
      <c r="AH141">
        <v>4661376</v>
      </c>
      <c r="AI141">
        <v>4103784</v>
      </c>
      <c r="AJ141">
        <v>3799857</v>
      </c>
      <c r="AK141">
        <v>3794909</v>
      </c>
      <c r="AL141">
        <v>6332643</v>
      </c>
      <c r="AM141">
        <v>16284150</v>
      </c>
      <c r="AN141">
        <v>20036630</v>
      </c>
      <c r="AO141">
        <v>30116190</v>
      </c>
      <c r="AP141">
        <v>24488390</v>
      </c>
      <c r="AQ141">
        <v>22269220</v>
      </c>
      <c r="AR141">
        <v>21846614</v>
      </c>
      <c r="AS141">
        <v>22606214</v>
      </c>
      <c r="AT141">
        <v>12421396</v>
      </c>
      <c r="AU141">
        <v>15752449</v>
      </c>
      <c r="AV141">
        <f t="shared" si="5"/>
        <v>-0.10787871313712334</v>
      </c>
      <c r="AW141">
        <v>639514</v>
      </c>
      <c r="AX141">
        <v>2207263</v>
      </c>
      <c r="AY141">
        <v>160257922</v>
      </c>
      <c r="AZ141">
        <v>535656</v>
      </c>
      <c r="BA141">
        <v>98219</v>
      </c>
      <c r="BB141">
        <v>73116</v>
      </c>
      <c r="BC141">
        <v>728576</v>
      </c>
      <c r="BD141">
        <v>817688</v>
      </c>
      <c r="BE141">
        <v>707551</v>
      </c>
      <c r="BF141">
        <v>16284150</v>
      </c>
      <c r="BG141">
        <v>20036630</v>
      </c>
      <c r="BH141">
        <v>30116190</v>
      </c>
      <c r="BI141">
        <v>24488390</v>
      </c>
      <c r="BJ141">
        <v>22269220</v>
      </c>
      <c r="BK141">
        <v>21846614</v>
      </c>
      <c r="BL141">
        <v>22606214</v>
      </c>
      <c r="BM141">
        <v>12421396</v>
      </c>
      <c r="BN141">
        <v>15752449</v>
      </c>
      <c r="BO141">
        <v>-14918581</v>
      </c>
      <c r="BP141">
        <v>-15698879</v>
      </c>
      <c r="BQ141">
        <v>130264441</v>
      </c>
      <c r="BR141">
        <v>-18400887</v>
      </c>
      <c r="BS141">
        <v>-19432414</v>
      </c>
      <c r="BT141">
        <v>-16270064</v>
      </c>
      <c r="BU141">
        <v>-14172473</v>
      </c>
      <c r="BV141">
        <v>-7856556</v>
      </c>
      <c r="BW141">
        <v>-11520538</v>
      </c>
      <c r="BX141">
        <v>6637163</v>
      </c>
      <c r="BY141">
        <v>3336732</v>
      </c>
      <c r="BZ141">
        <v>-1158702</v>
      </c>
      <c r="CA141">
        <v>2327870</v>
      </c>
      <c r="CB141">
        <v>-2963914</v>
      </c>
      <c r="CC141">
        <v>-927297</v>
      </c>
      <c r="CD141">
        <v>-180946</v>
      </c>
      <c r="CE141">
        <v>3446634</v>
      </c>
      <c r="CF141">
        <v>1552715</v>
      </c>
      <c r="CG141">
        <v>-21555744</v>
      </c>
      <c r="CH141">
        <v>-19035610</v>
      </c>
      <c r="CI141">
        <v>131423143</v>
      </c>
      <c r="CJ141">
        <v>-20728757</v>
      </c>
      <c r="CK141">
        <v>-16468500</v>
      </c>
      <c r="CL141">
        <v>-15342766</v>
      </c>
      <c r="CM141">
        <v>-13991527</v>
      </c>
      <c r="CN141">
        <v>-11303190</v>
      </c>
      <c r="CO141">
        <v>-13073254</v>
      </c>
      <c r="CP141" t="s">
        <v>59</v>
      </c>
      <c r="CQ141" t="s">
        <v>59</v>
      </c>
      <c r="CR141" t="s">
        <v>59</v>
      </c>
      <c r="CS141" t="s">
        <v>59</v>
      </c>
      <c r="CT141" t="s">
        <v>59</v>
      </c>
      <c r="CU141" t="s">
        <v>59</v>
      </c>
      <c r="CV141" t="s">
        <v>59</v>
      </c>
      <c r="CW141" t="s">
        <v>59</v>
      </c>
      <c r="CX141" t="s">
        <v>59</v>
      </c>
      <c r="CY141" t="s">
        <v>59</v>
      </c>
      <c r="CZ141" t="s">
        <v>59</v>
      </c>
      <c r="DA141" t="s">
        <v>59</v>
      </c>
      <c r="DB141" t="s">
        <v>59</v>
      </c>
      <c r="DC141" t="s">
        <v>59</v>
      </c>
      <c r="DD141" t="s">
        <v>59</v>
      </c>
      <c r="DE141" t="s">
        <v>59</v>
      </c>
      <c r="DF141" t="s">
        <v>59</v>
      </c>
      <c r="DG141" t="s">
        <v>59</v>
      </c>
      <c r="DH141">
        <v>-21555744</v>
      </c>
      <c r="DI141">
        <v>-19035610</v>
      </c>
      <c r="DJ141">
        <v>131423143</v>
      </c>
      <c r="DK141">
        <v>-20728757</v>
      </c>
      <c r="DL141">
        <v>-16468500</v>
      </c>
      <c r="DM141">
        <v>-15342766</v>
      </c>
      <c r="DN141">
        <v>-13991527</v>
      </c>
      <c r="DO141">
        <v>-11303190</v>
      </c>
      <c r="DP141">
        <v>-13073254</v>
      </c>
      <c r="DQ141">
        <f t="shared" si="4"/>
        <v>1</v>
      </c>
    </row>
    <row r="142" spans="2:121" x14ac:dyDescent="0.25">
      <c r="B142" t="s">
        <v>180</v>
      </c>
      <c r="C142">
        <v>29707496</v>
      </c>
      <c r="D142">
        <v>39981843</v>
      </c>
      <c r="E142">
        <v>30023142</v>
      </c>
      <c r="F142">
        <v>22859518</v>
      </c>
      <c r="G142">
        <v>27635795</v>
      </c>
      <c r="H142">
        <v>29598090</v>
      </c>
      <c r="I142">
        <v>38910004</v>
      </c>
      <c r="J142">
        <v>49150741</v>
      </c>
      <c r="K142">
        <v>59627991</v>
      </c>
      <c r="L142">
        <v>1310732</v>
      </c>
      <c r="M142">
        <v>1621531</v>
      </c>
      <c r="N142">
        <v>704954</v>
      </c>
      <c r="O142">
        <v>-550983</v>
      </c>
      <c r="P142">
        <v>1316419</v>
      </c>
      <c r="Q142">
        <v>1068739</v>
      </c>
      <c r="R142">
        <v>604627</v>
      </c>
      <c r="S142">
        <v>1571542</v>
      </c>
      <c r="T142">
        <v>2385836</v>
      </c>
      <c r="U142">
        <v>1658120</v>
      </c>
      <c r="V142">
        <v>2219722</v>
      </c>
      <c r="W142">
        <v>1460262</v>
      </c>
      <c r="X142">
        <v>136175</v>
      </c>
      <c r="Y142">
        <v>2148315</v>
      </c>
      <c r="Z142">
        <v>1781622</v>
      </c>
      <c r="AA142">
        <v>1370567</v>
      </c>
      <c r="AB142">
        <v>3074912</v>
      </c>
      <c r="AC142">
        <v>4167451</v>
      </c>
      <c r="AD142">
        <v>347388</v>
      </c>
      <c r="AE142">
        <v>598191</v>
      </c>
      <c r="AF142">
        <v>755308</v>
      </c>
      <c r="AG142">
        <v>687158</v>
      </c>
      <c r="AH142">
        <v>831896</v>
      </c>
      <c r="AI142">
        <v>712883</v>
      </c>
      <c r="AJ142">
        <v>765940</v>
      </c>
      <c r="AK142">
        <v>1503370</v>
      </c>
      <c r="AL142">
        <v>1781615</v>
      </c>
      <c r="AM142">
        <v>516703</v>
      </c>
      <c r="AN142">
        <v>677254</v>
      </c>
      <c r="AO142">
        <v>574306</v>
      </c>
      <c r="AP142">
        <v>440996</v>
      </c>
      <c r="AQ142">
        <v>348497</v>
      </c>
      <c r="AR142">
        <v>366391</v>
      </c>
      <c r="AS142">
        <v>466017</v>
      </c>
      <c r="AT142">
        <v>619527</v>
      </c>
      <c r="AU142">
        <v>724826</v>
      </c>
      <c r="AV142">
        <f t="shared" si="5"/>
        <v>-0.16917387005777831</v>
      </c>
      <c r="AW142">
        <v>24813</v>
      </c>
      <c r="AX142">
        <v>0</v>
      </c>
      <c r="AY142">
        <v>0</v>
      </c>
      <c r="AZ142">
        <v>125700</v>
      </c>
      <c r="BA142">
        <v>0</v>
      </c>
      <c r="BB142">
        <v>0</v>
      </c>
      <c r="BC142">
        <v>0</v>
      </c>
      <c r="BD142">
        <v>0</v>
      </c>
      <c r="BE142">
        <v>-38212</v>
      </c>
      <c r="BF142">
        <v>516703</v>
      </c>
      <c r="BG142">
        <v>677254</v>
      </c>
      <c r="BH142">
        <v>574306</v>
      </c>
      <c r="BI142">
        <v>440996</v>
      </c>
      <c r="BJ142">
        <v>348497</v>
      </c>
      <c r="BK142">
        <v>366391</v>
      </c>
      <c r="BL142">
        <v>466017</v>
      </c>
      <c r="BM142">
        <v>619527</v>
      </c>
      <c r="BN142">
        <v>724826</v>
      </c>
      <c r="BO142">
        <v>820302</v>
      </c>
      <c r="BP142">
        <v>945769</v>
      </c>
      <c r="BQ142">
        <v>130648</v>
      </c>
      <c r="BR142">
        <v>-866280</v>
      </c>
      <c r="BS142">
        <v>966798</v>
      </c>
      <c r="BT142">
        <v>701177</v>
      </c>
      <c r="BU142">
        <v>138610</v>
      </c>
      <c r="BV142">
        <v>952015</v>
      </c>
      <c r="BW142">
        <v>1622798</v>
      </c>
      <c r="BX142">
        <v>329872</v>
      </c>
      <c r="BY142">
        <v>331168</v>
      </c>
      <c r="BZ142">
        <v>70768</v>
      </c>
      <c r="CA142">
        <v>-211594</v>
      </c>
      <c r="CB142">
        <v>192235</v>
      </c>
      <c r="CC142">
        <v>175587</v>
      </c>
      <c r="CD142">
        <v>63330</v>
      </c>
      <c r="CE142">
        <v>357603</v>
      </c>
      <c r="CF142">
        <v>419133</v>
      </c>
      <c r="CG142">
        <v>490430</v>
      </c>
      <c r="CH142">
        <v>614600</v>
      </c>
      <c r="CI142">
        <v>59880</v>
      </c>
      <c r="CJ142">
        <v>-654685</v>
      </c>
      <c r="CK142">
        <v>774562</v>
      </c>
      <c r="CL142">
        <v>525590</v>
      </c>
      <c r="CM142">
        <v>75280</v>
      </c>
      <c r="CN142">
        <v>594411</v>
      </c>
      <c r="CO142">
        <v>1203665</v>
      </c>
      <c r="CP142" t="s">
        <v>59</v>
      </c>
      <c r="CQ142" t="s">
        <v>59</v>
      </c>
      <c r="CR142" t="s">
        <v>59</v>
      </c>
      <c r="CS142" t="s">
        <v>59</v>
      </c>
      <c r="CT142" t="s">
        <v>59</v>
      </c>
      <c r="CU142" t="s">
        <v>59</v>
      </c>
      <c r="CV142" t="s">
        <v>59</v>
      </c>
      <c r="CW142" t="s">
        <v>59</v>
      </c>
      <c r="CX142" t="s">
        <v>59</v>
      </c>
      <c r="CY142" t="s">
        <v>59</v>
      </c>
      <c r="CZ142" t="s">
        <v>59</v>
      </c>
      <c r="DA142" t="s">
        <v>59</v>
      </c>
      <c r="DB142" t="s">
        <v>59</v>
      </c>
      <c r="DC142" t="s">
        <v>59</v>
      </c>
      <c r="DD142" t="s">
        <v>59</v>
      </c>
      <c r="DE142" t="s">
        <v>59</v>
      </c>
      <c r="DF142" t="s">
        <v>59</v>
      </c>
      <c r="DG142" t="s">
        <v>59</v>
      </c>
      <c r="DH142">
        <v>490430</v>
      </c>
      <c r="DI142">
        <v>614600</v>
      </c>
      <c r="DJ142">
        <v>59880</v>
      </c>
      <c r="DK142">
        <v>-654685</v>
      </c>
      <c r="DL142">
        <v>774562</v>
      </c>
      <c r="DM142">
        <v>525590</v>
      </c>
      <c r="DN142">
        <v>75280</v>
      </c>
      <c r="DO142">
        <v>594411</v>
      </c>
      <c r="DP142">
        <v>1203665</v>
      </c>
      <c r="DQ142">
        <f t="shared" si="4"/>
        <v>0</v>
      </c>
    </row>
    <row r="143" spans="2:121" x14ac:dyDescent="0.25">
      <c r="B143" t="s">
        <v>181</v>
      </c>
      <c r="C143">
        <v>178473711</v>
      </c>
      <c r="D143">
        <v>197278925</v>
      </c>
      <c r="E143">
        <v>237552509</v>
      </c>
      <c r="F143">
        <v>220238250</v>
      </c>
      <c r="G143">
        <v>203784575</v>
      </c>
      <c r="H143">
        <v>209192937</v>
      </c>
      <c r="I143">
        <v>231574314</v>
      </c>
      <c r="J143">
        <v>286089603</v>
      </c>
      <c r="K143">
        <v>305600651</v>
      </c>
      <c r="L143">
        <v>9761951</v>
      </c>
      <c r="M143">
        <v>12216268</v>
      </c>
      <c r="N143">
        <v>6258344</v>
      </c>
      <c r="O143">
        <v>-2151912</v>
      </c>
      <c r="P143">
        <v>5842255</v>
      </c>
      <c r="Q143">
        <v>7185158</v>
      </c>
      <c r="R143">
        <v>2382811</v>
      </c>
      <c r="S143">
        <v>5111332</v>
      </c>
      <c r="T143">
        <v>6374064</v>
      </c>
      <c r="U143">
        <v>17259236</v>
      </c>
      <c r="V143">
        <v>20912124</v>
      </c>
      <c r="W143">
        <v>15265186</v>
      </c>
      <c r="X143">
        <v>4653782</v>
      </c>
      <c r="Y143">
        <v>8776559</v>
      </c>
      <c r="Z143">
        <v>10486895</v>
      </c>
      <c r="AA143">
        <v>6441734</v>
      </c>
      <c r="AB143">
        <v>9770157</v>
      </c>
      <c r="AC143">
        <v>11270712</v>
      </c>
      <c r="AD143">
        <v>7497285</v>
      </c>
      <c r="AE143">
        <v>8695856</v>
      </c>
      <c r="AF143">
        <v>9006842</v>
      </c>
      <c r="AG143">
        <v>6805694</v>
      </c>
      <c r="AH143">
        <v>2934304</v>
      </c>
      <c r="AI143">
        <v>3301737</v>
      </c>
      <c r="AJ143">
        <v>4058923</v>
      </c>
      <c r="AK143">
        <v>4658825</v>
      </c>
      <c r="AL143">
        <v>4896648</v>
      </c>
      <c r="AM143">
        <v>695913</v>
      </c>
      <c r="AN143">
        <v>696779</v>
      </c>
      <c r="AO143">
        <v>1097929</v>
      </c>
      <c r="AP143">
        <v>1488905</v>
      </c>
      <c r="AQ143">
        <v>879947</v>
      </c>
      <c r="AR143">
        <v>390948</v>
      </c>
      <c r="AS143">
        <v>637864</v>
      </c>
      <c r="AT143">
        <v>731262</v>
      </c>
      <c r="AU143">
        <v>865628</v>
      </c>
      <c r="AV143">
        <f t="shared" si="5"/>
        <v>-0.73742582636232668</v>
      </c>
      <c r="AW143">
        <v>165132</v>
      </c>
      <c r="AX143">
        <v>192819</v>
      </c>
      <c r="AY143">
        <v>923025</v>
      </c>
      <c r="AZ143">
        <v>48358</v>
      </c>
      <c r="BA143">
        <v>83641</v>
      </c>
      <c r="BB143">
        <v>2369</v>
      </c>
      <c r="BC143">
        <v>4589</v>
      </c>
      <c r="BD143">
        <v>1250</v>
      </c>
      <c r="BE143">
        <v>2340</v>
      </c>
      <c r="BF143">
        <v>695913</v>
      </c>
      <c r="BG143">
        <v>696779</v>
      </c>
      <c r="BH143">
        <v>1097929</v>
      </c>
      <c r="BI143">
        <v>1488905</v>
      </c>
      <c r="BJ143">
        <v>879947</v>
      </c>
      <c r="BK143">
        <v>390948</v>
      </c>
      <c r="BL143">
        <v>637864</v>
      </c>
      <c r="BM143">
        <v>731262</v>
      </c>
      <c r="BN143">
        <v>865628</v>
      </c>
      <c r="BO143">
        <v>9231170</v>
      </c>
      <c r="BP143">
        <v>11712309</v>
      </c>
      <c r="BQ143">
        <v>6083440</v>
      </c>
      <c r="BR143">
        <v>-3592459</v>
      </c>
      <c r="BS143">
        <v>5047094</v>
      </c>
      <c r="BT143">
        <v>6796579</v>
      </c>
      <c r="BU143">
        <v>1749536</v>
      </c>
      <c r="BV143">
        <v>4381320</v>
      </c>
      <c r="BW143">
        <v>5510776</v>
      </c>
      <c r="BX143">
        <v>3444180</v>
      </c>
      <c r="BY143">
        <v>4015607</v>
      </c>
      <c r="BZ143">
        <v>-329232</v>
      </c>
      <c r="CA143">
        <v>-1206394</v>
      </c>
      <c r="CB143">
        <v>1593759</v>
      </c>
      <c r="CC143">
        <v>2064918</v>
      </c>
      <c r="CD143">
        <v>690636</v>
      </c>
      <c r="CE143">
        <v>1285021</v>
      </c>
      <c r="CF143">
        <v>1527717</v>
      </c>
      <c r="CG143">
        <v>5786990</v>
      </c>
      <c r="CH143">
        <v>7696702</v>
      </c>
      <c r="CI143">
        <v>6412671</v>
      </c>
      <c r="CJ143">
        <v>-2386065</v>
      </c>
      <c r="CK143">
        <v>3453335</v>
      </c>
      <c r="CL143">
        <v>4731660</v>
      </c>
      <c r="CM143">
        <v>1058899</v>
      </c>
      <c r="CN143">
        <v>3096300</v>
      </c>
      <c r="CO143">
        <v>3983059</v>
      </c>
      <c r="CP143" t="s">
        <v>59</v>
      </c>
      <c r="CQ143" t="s">
        <v>59</v>
      </c>
      <c r="CR143" t="s">
        <v>59</v>
      </c>
      <c r="CS143" t="s">
        <v>59</v>
      </c>
      <c r="CT143" t="s">
        <v>59</v>
      </c>
      <c r="CU143" t="s">
        <v>59</v>
      </c>
      <c r="CV143" t="s">
        <v>59</v>
      </c>
      <c r="CW143" t="s">
        <v>59</v>
      </c>
      <c r="CX143" t="s">
        <v>59</v>
      </c>
      <c r="CY143" t="s">
        <v>59</v>
      </c>
      <c r="CZ143" t="s">
        <v>59</v>
      </c>
      <c r="DA143" t="s">
        <v>59</v>
      </c>
      <c r="DB143" t="s">
        <v>59</v>
      </c>
      <c r="DC143" t="s">
        <v>59</v>
      </c>
      <c r="DD143" t="s">
        <v>59</v>
      </c>
      <c r="DE143" t="s">
        <v>59</v>
      </c>
      <c r="DF143" t="s">
        <v>59</v>
      </c>
      <c r="DG143" t="s">
        <v>59</v>
      </c>
      <c r="DH143">
        <v>5786990</v>
      </c>
      <c r="DI143">
        <v>7696702</v>
      </c>
      <c r="DJ143">
        <v>6412671</v>
      </c>
      <c r="DK143">
        <v>-2386065</v>
      </c>
      <c r="DL143">
        <v>3453335</v>
      </c>
      <c r="DM143">
        <v>4731660</v>
      </c>
      <c r="DN143">
        <v>1058899</v>
      </c>
      <c r="DO143">
        <v>3096300</v>
      </c>
      <c r="DP143">
        <v>3983059</v>
      </c>
      <c r="DQ143">
        <f t="shared" si="4"/>
        <v>0</v>
      </c>
    </row>
    <row r="144" spans="2:121" x14ac:dyDescent="0.25">
      <c r="B144" t="s">
        <v>24</v>
      </c>
      <c r="C144">
        <v>231395021</v>
      </c>
      <c r="D144">
        <v>495025101</v>
      </c>
      <c r="E144">
        <v>461230522</v>
      </c>
      <c r="F144">
        <v>344845492</v>
      </c>
      <c r="G144">
        <v>221313238</v>
      </c>
      <c r="H144">
        <v>208329506</v>
      </c>
      <c r="I144">
        <v>255924654</v>
      </c>
      <c r="J144">
        <v>258421447</v>
      </c>
      <c r="K144">
        <v>283192920</v>
      </c>
      <c r="L144">
        <v>8245923</v>
      </c>
      <c r="M144">
        <v>12700152</v>
      </c>
      <c r="N144">
        <v>9623065</v>
      </c>
      <c r="O144">
        <v>-1363098</v>
      </c>
      <c r="P144">
        <v>-1235244</v>
      </c>
      <c r="Q144">
        <v>-2943838</v>
      </c>
      <c r="R144">
        <v>3384952</v>
      </c>
      <c r="S144">
        <v>3078723</v>
      </c>
      <c r="T144">
        <v>3670682</v>
      </c>
      <c r="U144">
        <v>10477730</v>
      </c>
      <c r="V144">
        <v>19120801</v>
      </c>
      <c r="W144">
        <v>15197953</v>
      </c>
      <c r="X144">
        <v>4342518</v>
      </c>
      <c r="Y144">
        <v>2716638</v>
      </c>
      <c r="Z144">
        <v>134789</v>
      </c>
      <c r="AA144">
        <v>6988056</v>
      </c>
      <c r="AB144">
        <v>7078583</v>
      </c>
      <c r="AC144">
        <v>7696241</v>
      </c>
      <c r="AD144">
        <v>2231807</v>
      </c>
      <c r="AE144">
        <v>6420649</v>
      </c>
      <c r="AF144">
        <v>5574888</v>
      </c>
      <c r="AG144">
        <v>5705616</v>
      </c>
      <c r="AH144">
        <v>3951882</v>
      </c>
      <c r="AI144">
        <v>3078627</v>
      </c>
      <c r="AJ144">
        <v>3603104</v>
      </c>
      <c r="AK144">
        <v>3999860</v>
      </c>
      <c r="AL144">
        <v>4025559</v>
      </c>
      <c r="AM144">
        <v>1127378</v>
      </c>
      <c r="AN144">
        <v>4168202</v>
      </c>
      <c r="AO144">
        <v>3936251</v>
      </c>
      <c r="AP144">
        <v>2353365</v>
      </c>
      <c r="AQ144">
        <v>1765758</v>
      </c>
      <c r="AR144">
        <v>653557</v>
      </c>
      <c r="AS144">
        <v>637675</v>
      </c>
      <c r="AT144">
        <v>312950</v>
      </c>
      <c r="AU144">
        <v>365740</v>
      </c>
      <c r="AV144">
        <f t="shared" si="5"/>
        <v>-0.72228829782035509</v>
      </c>
      <c r="AW144">
        <v>-2869</v>
      </c>
      <c r="AX144">
        <v>63221</v>
      </c>
      <c r="AY144">
        <v>5036641</v>
      </c>
      <c r="AZ144">
        <v>58188</v>
      </c>
      <c r="BA144">
        <v>-9313223</v>
      </c>
      <c r="BB144">
        <v>-107605</v>
      </c>
      <c r="BC144">
        <v>75514</v>
      </c>
      <c r="BD144">
        <v>159428</v>
      </c>
      <c r="BE144">
        <v>360912</v>
      </c>
      <c r="BF144">
        <v>1127378</v>
      </c>
      <c r="BG144">
        <v>4168202</v>
      </c>
      <c r="BH144">
        <v>3936251</v>
      </c>
      <c r="BI144">
        <v>2353365</v>
      </c>
      <c r="BJ144">
        <v>1765758</v>
      </c>
      <c r="BK144">
        <v>653557</v>
      </c>
      <c r="BL144">
        <v>637675</v>
      </c>
      <c r="BM144">
        <v>312950</v>
      </c>
      <c r="BN144">
        <v>365740</v>
      </c>
      <c r="BO144">
        <v>7115676</v>
      </c>
      <c r="BP144">
        <v>8595171</v>
      </c>
      <c r="BQ144">
        <v>10723454</v>
      </c>
      <c r="BR144">
        <v>-3658275</v>
      </c>
      <c r="BS144">
        <v>-12314225</v>
      </c>
      <c r="BT144">
        <v>-3705000</v>
      </c>
      <c r="BU144">
        <v>2822791</v>
      </c>
      <c r="BV144">
        <v>2925200</v>
      </c>
      <c r="BW144">
        <v>3665854</v>
      </c>
      <c r="BX144">
        <v>-701384</v>
      </c>
      <c r="BY144">
        <v>2253917</v>
      </c>
      <c r="BZ144">
        <v>1937943</v>
      </c>
      <c r="CA144">
        <v>-757516</v>
      </c>
      <c r="CB144">
        <v>-2877365</v>
      </c>
      <c r="CC144">
        <v>-784948</v>
      </c>
      <c r="CD144">
        <v>1485112</v>
      </c>
      <c r="CE144">
        <v>1112450</v>
      </c>
      <c r="CF144">
        <v>1194993</v>
      </c>
      <c r="CG144">
        <v>7817060</v>
      </c>
      <c r="CH144">
        <v>6341254</v>
      </c>
      <c r="CI144">
        <v>8785511</v>
      </c>
      <c r="CJ144">
        <v>-2900759</v>
      </c>
      <c r="CK144">
        <v>-9436860</v>
      </c>
      <c r="CL144">
        <v>-2920052</v>
      </c>
      <c r="CM144">
        <v>1337679</v>
      </c>
      <c r="CN144">
        <v>1812750</v>
      </c>
      <c r="CO144">
        <v>2470860</v>
      </c>
      <c r="CP144" t="s">
        <v>59</v>
      </c>
      <c r="CQ144" t="s">
        <v>59</v>
      </c>
      <c r="CR144" t="s">
        <v>59</v>
      </c>
      <c r="CS144" t="s">
        <v>59</v>
      </c>
      <c r="CT144" t="s">
        <v>59</v>
      </c>
      <c r="CU144" t="s">
        <v>59</v>
      </c>
      <c r="CV144" t="s">
        <v>59</v>
      </c>
      <c r="CW144" t="s">
        <v>59</v>
      </c>
      <c r="CX144" t="s">
        <v>59</v>
      </c>
      <c r="CY144" t="s">
        <v>59</v>
      </c>
      <c r="CZ144" t="s">
        <v>59</v>
      </c>
      <c r="DA144" t="s">
        <v>59</v>
      </c>
      <c r="DB144" t="s">
        <v>59</v>
      </c>
      <c r="DC144" t="s">
        <v>59</v>
      </c>
      <c r="DD144" t="s">
        <v>59</v>
      </c>
      <c r="DE144" t="s">
        <v>59</v>
      </c>
      <c r="DF144" t="s">
        <v>59</v>
      </c>
      <c r="DG144" t="s">
        <v>59</v>
      </c>
      <c r="DH144">
        <v>7817060</v>
      </c>
      <c r="DI144">
        <v>6341254</v>
      </c>
      <c r="DJ144">
        <v>8785511</v>
      </c>
      <c r="DK144">
        <v>-2900759</v>
      </c>
      <c r="DL144">
        <v>-9436860</v>
      </c>
      <c r="DM144">
        <v>-2920052</v>
      </c>
      <c r="DN144">
        <v>1337679</v>
      </c>
      <c r="DO144">
        <v>1812750</v>
      </c>
      <c r="DP144">
        <v>2470860</v>
      </c>
      <c r="DQ144">
        <f t="shared" si="4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144"/>
  <sheetViews>
    <sheetView workbookViewId="0">
      <selection sqref="A1:A1048576"/>
    </sheetView>
  </sheetViews>
  <sheetFormatPr baseColWidth="10" defaultRowHeight="15" x14ac:dyDescent="0.25"/>
  <cols>
    <col min="2" max="2" width="29.28515625" customWidth="1"/>
  </cols>
  <sheetData>
    <row r="1" spans="2:64" x14ac:dyDescent="0.25">
      <c r="C1" s="1" t="s">
        <v>104</v>
      </c>
      <c r="D1" s="1"/>
      <c r="E1" s="1"/>
      <c r="F1" s="1"/>
      <c r="G1" s="1"/>
      <c r="H1" s="1"/>
      <c r="I1" s="1"/>
      <c r="J1" s="1"/>
      <c r="K1" s="1"/>
      <c r="L1" s="2" t="s">
        <v>105</v>
      </c>
      <c r="M1" s="2"/>
      <c r="N1" s="2"/>
      <c r="O1" s="2"/>
      <c r="P1" s="2"/>
      <c r="Q1" s="2"/>
      <c r="R1" s="2"/>
      <c r="S1" s="2"/>
      <c r="T1" s="2"/>
      <c r="U1" s="1" t="s">
        <v>106</v>
      </c>
      <c r="V1" s="1"/>
      <c r="W1" s="1"/>
      <c r="X1" s="1"/>
      <c r="Y1" s="1"/>
      <c r="Z1" s="1"/>
      <c r="AA1" s="1"/>
      <c r="AB1" s="1"/>
      <c r="AC1" s="1"/>
      <c r="AD1" s="2" t="s">
        <v>107</v>
      </c>
      <c r="AE1" s="2"/>
      <c r="AF1" s="2"/>
      <c r="AG1" s="2"/>
      <c r="AH1" s="2"/>
      <c r="AI1" s="2"/>
      <c r="AJ1" s="2"/>
      <c r="AK1" s="2"/>
      <c r="AL1" s="2"/>
      <c r="AM1" s="3" t="s">
        <v>108</v>
      </c>
      <c r="AN1" s="1"/>
      <c r="AO1" s="1"/>
      <c r="AP1" s="1"/>
      <c r="AQ1" s="1"/>
      <c r="AR1" s="1"/>
      <c r="AS1" s="1"/>
      <c r="AT1" s="1"/>
      <c r="AU1" s="1"/>
      <c r="AV1" s="4" t="s">
        <v>109</v>
      </c>
      <c r="AW1" s="5"/>
      <c r="AX1" s="5"/>
      <c r="AY1" s="5"/>
      <c r="AZ1" s="5"/>
      <c r="BA1" s="5"/>
      <c r="BB1" s="5"/>
      <c r="BC1" s="5"/>
      <c r="BD1" s="5"/>
      <c r="BE1" s="3" t="s">
        <v>110</v>
      </c>
      <c r="BF1" s="1"/>
      <c r="BG1" s="1"/>
      <c r="BH1" s="1"/>
      <c r="BI1" s="1"/>
      <c r="BJ1" s="1"/>
      <c r="BK1" s="1"/>
      <c r="BL1" s="1"/>
    </row>
    <row r="2" spans="2:64" x14ac:dyDescent="0.25"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1" t="s">
        <v>101</v>
      </c>
      <c r="J2" s="1" t="s">
        <v>102</v>
      </c>
      <c r="K2" s="1" t="s">
        <v>103</v>
      </c>
      <c r="L2" s="2" t="s">
        <v>95</v>
      </c>
      <c r="M2" s="2" t="s">
        <v>96</v>
      </c>
      <c r="N2" s="2" t="s">
        <v>97</v>
      </c>
      <c r="O2" s="2" t="s">
        <v>98</v>
      </c>
      <c r="P2" s="2" t="s">
        <v>99</v>
      </c>
      <c r="Q2" s="2" t="s">
        <v>100</v>
      </c>
      <c r="R2" s="2" t="s">
        <v>101</v>
      </c>
      <c r="S2" s="2" t="s">
        <v>102</v>
      </c>
      <c r="T2" s="2" t="s">
        <v>103</v>
      </c>
      <c r="U2" s="1" t="s">
        <v>95</v>
      </c>
      <c r="V2" s="1" t="s">
        <v>96</v>
      </c>
      <c r="W2" s="1" t="s">
        <v>97</v>
      </c>
      <c r="X2" s="1" t="s">
        <v>98</v>
      </c>
      <c r="Y2" s="1" t="s">
        <v>99</v>
      </c>
      <c r="Z2" s="1" t="s">
        <v>100</v>
      </c>
      <c r="AA2" s="1" t="s">
        <v>101</v>
      </c>
      <c r="AB2" s="1" t="s">
        <v>102</v>
      </c>
      <c r="AC2" s="1" t="s">
        <v>103</v>
      </c>
      <c r="AD2" s="2" t="s">
        <v>95</v>
      </c>
      <c r="AE2" s="2" t="s">
        <v>96</v>
      </c>
      <c r="AF2" s="2" t="s">
        <v>97</v>
      </c>
      <c r="AG2" s="2" t="s">
        <v>98</v>
      </c>
      <c r="AH2" s="2" t="s">
        <v>99</v>
      </c>
      <c r="AI2" s="2" t="s">
        <v>100</v>
      </c>
      <c r="AJ2" s="2" t="s">
        <v>101</v>
      </c>
      <c r="AK2" s="2" t="s">
        <v>102</v>
      </c>
      <c r="AL2" s="2" t="s">
        <v>103</v>
      </c>
      <c r="AM2" s="1"/>
      <c r="AN2" s="1" t="s">
        <v>96</v>
      </c>
      <c r="AO2" s="1" t="s">
        <v>97</v>
      </c>
      <c r="AP2" s="1" t="s">
        <v>98</v>
      </c>
      <c r="AQ2" s="1" t="s">
        <v>99</v>
      </c>
      <c r="AR2" s="1" t="s">
        <v>100</v>
      </c>
      <c r="AS2" s="1" t="s">
        <v>101</v>
      </c>
      <c r="AT2" s="1" t="s">
        <v>102</v>
      </c>
      <c r="AU2" s="1" t="s">
        <v>103</v>
      </c>
      <c r="AV2" s="5" t="s">
        <v>95</v>
      </c>
      <c r="AW2" s="5" t="s">
        <v>96</v>
      </c>
      <c r="AX2" s="5" t="s">
        <v>97</v>
      </c>
      <c r="AY2" s="5" t="s">
        <v>98</v>
      </c>
      <c r="AZ2" s="5" t="s">
        <v>99</v>
      </c>
      <c r="BA2" s="5" t="s">
        <v>100</v>
      </c>
      <c r="BB2" s="5" t="s">
        <v>101</v>
      </c>
      <c r="BC2" s="5" t="s">
        <v>102</v>
      </c>
      <c r="BD2" s="5" t="s">
        <v>103</v>
      </c>
      <c r="BE2" s="1" t="s">
        <v>96</v>
      </c>
      <c r="BF2" s="1" t="s">
        <v>97</v>
      </c>
      <c r="BG2" s="1" t="s">
        <v>98</v>
      </c>
      <c r="BH2" s="1" t="s">
        <v>99</v>
      </c>
      <c r="BI2" s="1" t="s">
        <v>100</v>
      </c>
      <c r="BJ2" s="1" t="s">
        <v>101</v>
      </c>
      <c r="BK2" s="1" t="s">
        <v>102</v>
      </c>
      <c r="BL2" s="1" t="s">
        <v>103</v>
      </c>
    </row>
    <row r="3" spans="2:64" x14ac:dyDescent="0.25">
      <c r="B3" t="s">
        <v>50</v>
      </c>
      <c r="C3">
        <v>2.76</v>
      </c>
      <c r="D3">
        <v>1.56</v>
      </c>
      <c r="E3">
        <v>1.28</v>
      </c>
      <c r="F3">
        <v>1.29</v>
      </c>
      <c r="G3">
        <v>1.58</v>
      </c>
      <c r="H3">
        <v>1.52</v>
      </c>
      <c r="I3">
        <v>1.3</v>
      </c>
      <c r="J3">
        <v>1.61</v>
      </c>
      <c r="K3">
        <v>2.44</v>
      </c>
      <c r="L3">
        <v>2.12</v>
      </c>
      <c r="M3">
        <v>1.04</v>
      </c>
      <c r="N3">
        <v>0.68</v>
      </c>
      <c r="O3">
        <v>0.52</v>
      </c>
      <c r="P3">
        <v>1</v>
      </c>
      <c r="Q3">
        <v>1.05</v>
      </c>
      <c r="R3">
        <v>0.53</v>
      </c>
      <c r="S3">
        <v>0.69</v>
      </c>
      <c r="T3">
        <v>1.62</v>
      </c>
      <c r="U3" t="s">
        <v>111</v>
      </c>
      <c r="V3">
        <v>71.69</v>
      </c>
      <c r="W3">
        <v>41.72</v>
      </c>
      <c r="X3">
        <v>53.11</v>
      </c>
      <c r="Y3" t="s">
        <v>111</v>
      </c>
      <c r="Z3">
        <v>87.21</v>
      </c>
      <c r="AA3">
        <v>44.7</v>
      </c>
      <c r="AB3">
        <v>75.55</v>
      </c>
      <c r="AC3" t="s">
        <v>111</v>
      </c>
      <c r="AD3">
        <v>33.93</v>
      </c>
      <c r="AE3">
        <v>108.81</v>
      </c>
      <c r="AF3">
        <v>203.95</v>
      </c>
      <c r="AG3">
        <v>162.13999999999999</v>
      </c>
      <c r="AH3">
        <v>75.37</v>
      </c>
      <c r="AI3">
        <v>55.98</v>
      </c>
      <c r="AJ3">
        <v>161</v>
      </c>
      <c r="AK3">
        <v>98.54</v>
      </c>
      <c r="AL3">
        <v>32.479999999999997</v>
      </c>
    </row>
    <row r="4" spans="2:64" x14ac:dyDescent="0.25">
      <c r="B4" t="s">
        <v>34</v>
      </c>
      <c r="C4">
        <v>1.47</v>
      </c>
      <c r="D4">
        <v>1.41</v>
      </c>
      <c r="E4">
        <v>1.32</v>
      </c>
      <c r="F4">
        <v>1.2</v>
      </c>
      <c r="G4">
        <v>1.23</v>
      </c>
      <c r="H4">
        <v>1.3</v>
      </c>
      <c r="I4">
        <v>1.29</v>
      </c>
      <c r="J4">
        <v>1.21</v>
      </c>
      <c r="K4">
        <v>1.03</v>
      </c>
      <c r="L4">
        <v>1.21</v>
      </c>
      <c r="M4">
        <v>1.1299999999999999</v>
      </c>
      <c r="N4">
        <v>1.19</v>
      </c>
      <c r="O4">
        <v>1.1100000000000001</v>
      </c>
      <c r="P4">
        <v>1.1399999999999999</v>
      </c>
      <c r="Q4">
        <v>1.19</v>
      </c>
      <c r="R4">
        <v>1.1299999999999999</v>
      </c>
      <c r="S4">
        <v>1.1100000000000001</v>
      </c>
      <c r="T4">
        <v>0.98</v>
      </c>
      <c r="U4">
        <v>52.25</v>
      </c>
      <c r="V4">
        <v>50.62</v>
      </c>
      <c r="W4">
        <v>37.799999999999997</v>
      </c>
      <c r="X4">
        <v>24.77</v>
      </c>
      <c r="Y4">
        <v>28.89</v>
      </c>
      <c r="Z4">
        <v>34.049999999999997</v>
      </c>
      <c r="AA4">
        <v>6.04</v>
      </c>
      <c r="AB4">
        <v>0.72</v>
      </c>
      <c r="AC4" t="s">
        <v>111</v>
      </c>
      <c r="AD4">
        <v>72.349999999999994</v>
      </c>
      <c r="AE4">
        <v>56.1</v>
      </c>
      <c r="AF4">
        <v>97.27</v>
      </c>
      <c r="AG4">
        <v>176.41</v>
      </c>
      <c r="AH4">
        <v>155.72</v>
      </c>
      <c r="AI4">
        <v>159.66</v>
      </c>
      <c r="AJ4" t="s">
        <v>111</v>
      </c>
      <c r="AK4" t="s">
        <v>111</v>
      </c>
      <c r="AL4" t="s">
        <v>111</v>
      </c>
    </row>
    <row r="5" spans="2:64" x14ac:dyDescent="0.25">
      <c r="B5" t="s">
        <v>37</v>
      </c>
      <c r="C5">
        <v>1.05</v>
      </c>
      <c r="D5">
        <v>1.07</v>
      </c>
      <c r="E5">
        <v>1.04</v>
      </c>
      <c r="F5">
        <v>1.06</v>
      </c>
      <c r="G5">
        <v>1.07</v>
      </c>
      <c r="H5">
        <v>1.07</v>
      </c>
      <c r="I5">
        <v>1.07</v>
      </c>
      <c r="J5">
        <v>1.05</v>
      </c>
      <c r="K5">
        <v>1.03</v>
      </c>
      <c r="L5">
        <v>0.48</v>
      </c>
      <c r="M5">
        <v>0.37</v>
      </c>
      <c r="N5">
        <v>0.64</v>
      </c>
      <c r="O5">
        <v>0.3</v>
      </c>
      <c r="P5">
        <v>0.45</v>
      </c>
      <c r="Q5">
        <v>0.56000000000000005</v>
      </c>
      <c r="R5">
        <v>0.55000000000000004</v>
      </c>
      <c r="S5">
        <v>0.44</v>
      </c>
      <c r="T5">
        <v>0.72</v>
      </c>
      <c r="U5">
        <v>4.17</v>
      </c>
      <c r="V5">
        <v>5.44</v>
      </c>
      <c r="W5">
        <v>3.45</v>
      </c>
      <c r="X5">
        <v>4.93</v>
      </c>
      <c r="Y5">
        <v>5.86</v>
      </c>
      <c r="Z5">
        <v>6.44</v>
      </c>
      <c r="AA5">
        <v>5.86</v>
      </c>
      <c r="AB5">
        <v>5.35</v>
      </c>
      <c r="AC5">
        <v>3.13</v>
      </c>
      <c r="AD5" t="s">
        <v>111</v>
      </c>
      <c r="AE5">
        <v>998.05</v>
      </c>
      <c r="AF5" t="s">
        <v>111</v>
      </c>
      <c r="AG5" t="s">
        <v>111</v>
      </c>
      <c r="AH5">
        <v>984.65</v>
      </c>
      <c r="AI5">
        <v>813.71</v>
      </c>
      <c r="AJ5" t="s">
        <v>111</v>
      </c>
      <c r="AK5" t="s">
        <v>111</v>
      </c>
      <c r="AL5" t="s">
        <v>111</v>
      </c>
    </row>
    <row r="6" spans="2:64" x14ac:dyDescent="0.25">
      <c r="B6" t="s">
        <v>20</v>
      </c>
      <c r="C6">
        <v>1.25</v>
      </c>
      <c r="D6">
        <v>1.23</v>
      </c>
      <c r="E6">
        <v>0.68</v>
      </c>
      <c r="F6">
        <v>0.81</v>
      </c>
      <c r="G6">
        <v>0.8</v>
      </c>
      <c r="H6">
        <v>1</v>
      </c>
      <c r="I6">
        <v>0.86</v>
      </c>
      <c r="J6">
        <v>0.76</v>
      </c>
      <c r="K6">
        <v>0.69</v>
      </c>
      <c r="L6">
        <v>1.1499999999999999</v>
      </c>
      <c r="M6">
        <v>1.1299999999999999</v>
      </c>
      <c r="N6">
        <v>0.62</v>
      </c>
      <c r="O6">
        <v>0.69</v>
      </c>
      <c r="P6">
        <v>0.71</v>
      </c>
      <c r="Q6">
        <v>0.91</v>
      </c>
      <c r="R6">
        <v>0.79</v>
      </c>
      <c r="S6">
        <v>0.7</v>
      </c>
      <c r="T6">
        <v>0.64</v>
      </c>
      <c r="U6">
        <v>86.06</v>
      </c>
      <c r="V6" t="s">
        <v>111</v>
      </c>
      <c r="W6">
        <v>52.72</v>
      </c>
      <c r="X6">
        <v>35.01</v>
      </c>
      <c r="Y6" t="s">
        <v>111</v>
      </c>
      <c r="Z6" t="s">
        <v>111</v>
      </c>
      <c r="AA6" t="s">
        <v>111</v>
      </c>
      <c r="AB6">
        <v>82.76</v>
      </c>
      <c r="AC6">
        <v>79.89</v>
      </c>
      <c r="AD6">
        <v>91.38</v>
      </c>
      <c r="AE6">
        <v>55.04</v>
      </c>
      <c r="AF6">
        <v>165.69</v>
      </c>
      <c r="AG6">
        <v>260.95</v>
      </c>
      <c r="AH6">
        <v>84.55</v>
      </c>
      <c r="AI6">
        <v>71.16</v>
      </c>
      <c r="AJ6">
        <v>85.36</v>
      </c>
      <c r="AK6">
        <v>108.84</v>
      </c>
      <c r="AL6">
        <v>114.57</v>
      </c>
    </row>
    <row r="7" spans="2:64" x14ac:dyDescent="0.25">
      <c r="B7" t="s">
        <v>11</v>
      </c>
      <c r="C7">
        <v>0.8</v>
      </c>
      <c r="D7">
        <v>0.77</v>
      </c>
      <c r="E7">
        <v>1.1499999999999999</v>
      </c>
      <c r="F7">
        <v>1.1200000000000001</v>
      </c>
      <c r="G7">
        <v>1.1299999999999999</v>
      </c>
      <c r="H7">
        <v>1.0900000000000001</v>
      </c>
      <c r="I7">
        <v>1.19</v>
      </c>
      <c r="J7">
        <v>1.29</v>
      </c>
      <c r="K7">
        <v>1.25</v>
      </c>
      <c r="L7">
        <v>0.56999999999999995</v>
      </c>
      <c r="M7">
        <v>0.53</v>
      </c>
      <c r="N7">
        <v>0.94</v>
      </c>
      <c r="O7">
        <v>0.9</v>
      </c>
      <c r="P7">
        <v>0.96</v>
      </c>
      <c r="Q7">
        <v>0.88</v>
      </c>
      <c r="R7">
        <v>1</v>
      </c>
      <c r="S7">
        <v>1.01</v>
      </c>
      <c r="T7">
        <v>0.98</v>
      </c>
      <c r="U7">
        <v>34.28</v>
      </c>
      <c r="V7">
        <v>10.19</v>
      </c>
      <c r="W7">
        <v>61.15</v>
      </c>
      <c r="X7">
        <v>38.229999999999997</v>
      </c>
      <c r="Y7">
        <v>46.87</v>
      </c>
      <c r="Z7">
        <v>40.520000000000003</v>
      </c>
      <c r="AA7">
        <v>77.98</v>
      </c>
      <c r="AB7" t="s">
        <v>111</v>
      </c>
      <c r="AC7" t="s">
        <v>111</v>
      </c>
      <c r="AD7">
        <v>170.75</v>
      </c>
      <c r="AE7">
        <v>657.15</v>
      </c>
      <c r="AF7">
        <v>97.55</v>
      </c>
      <c r="AG7">
        <v>178.88</v>
      </c>
      <c r="AH7">
        <v>152.47999999999999</v>
      </c>
      <c r="AI7">
        <v>186.04</v>
      </c>
      <c r="AJ7">
        <v>93.15</v>
      </c>
      <c r="AK7">
        <v>52.79</v>
      </c>
      <c r="AL7">
        <v>57.97</v>
      </c>
    </row>
    <row r="8" spans="2:64" x14ac:dyDescent="0.25">
      <c r="B8" t="s">
        <v>112</v>
      </c>
      <c r="C8">
        <v>1.2</v>
      </c>
      <c r="D8">
        <v>0.97</v>
      </c>
      <c r="E8">
        <v>1.28</v>
      </c>
      <c r="F8">
        <v>0.81</v>
      </c>
      <c r="G8">
        <v>0.82</v>
      </c>
      <c r="H8">
        <v>0.97</v>
      </c>
      <c r="I8">
        <v>1.04</v>
      </c>
      <c r="J8">
        <v>1.1200000000000001</v>
      </c>
      <c r="K8">
        <v>1.37</v>
      </c>
      <c r="L8">
        <v>0.96</v>
      </c>
      <c r="M8">
        <v>0.62</v>
      </c>
      <c r="N8">
        <v>1.02</v>
      </c>
      <c r="O8">
        <v>0.6</v>
      </c>
      <c r="P8">
        <v>0.64</v>
      </c>
      <c r="Q8">
        <v>0.83</v>
      </c>
      <c r="R8">
        <v>0.81</v>
      </c>
      <c r="S8">
        <v>0.98</v>
      </c>
      <c r="T8">
        <v>1.02</v>
      </c>
      <c r="U8">
        <v>7.94</v>
      </c>
      <c r="V8">
        <v>14.61</v>
      </c>
      <c r="W8">
        <v>6.98</v>
      </c>
      <c r="X8">
        <v>3.01</v>
      </c>
      <c r="Y8">
        <v>10.86</v>
      </c>
      <c r="Z8">
        <v>16.829999999999998</v>
      </c>
      <c r="AA8">
        <v>17.989999999999998</v>
      </c>
      <c r="AB8">
        <v>22.53</v>
      </c>
      <c r="AC8">
        <v>66.22</v>
      </c>
      <c r="AD8">
        <v>556.59</v>
      </c>
      <c r="AE8">
        <v>163.91</v>
      </c>
      <c r="AF8">
        <v>812.27</v>
      </c>
      <c r="AG8" t="s">
        <v>111</v>
      </c>
      <c r="AH8">
        <v>504.29</v>
      </c>
      <c r="AI8">
        <v>269.13</v>
      </c>
      <c r="AJ8">
        <v>269.49</v>
      </c>
      <c r="AK8">
        <v>251.91</v>
      </c>
      <c r="AL8">
        <v>26.83</v>
      </c>
    </row>
    <row r="9" spans="2:64" x14ac:dyDescent="0.25">
      <c r="B9" t="s">
        <v>26</v>
      </c>
      <c r="C9">
        <v>1.48</v>
      </c>
      <c r="D9">
        <v>1.18</v>
      </c>
      <c r="E9">
        <v>1.75</v>
      </c>
      <c r="F9">
        <v>1.07</v>
      </c>
      <c r="G9">
        <v>1.1000000000000001</v>
      </c>
      <c r="H9">
        <v>1.1599999999999999</v>
      </c>
      <c r="I9">
        <v>1.29</v>
      </c>
      <c r="J9">
        <v>2.36</v>
      </c>
      <c r="K9">
        <v>1.99</v>
      </c>
      <c r="L9">
        <v>0.67</v>
      </c>
      <c r="M9">
        <v>0.44</v>
      </c>
      <c r="N9">
        <v>0.75</v>
      </c>
      <c r="O9">
        <v>0.54</v>
      </c>
      <c r="P9">
        <v>0.56999999999999995</v>
      </c>
      <c r="Q9">
        <v>0.53</v>
      </c>
      <c r="R9">
        <v>0.72</v>
      </c>
      <c r="S9">
        <v>1.19</v>
      </c>
      <c r="T9">
        <v>1.03</v>
      </c>
      <c r="U9">
        <v>77.14</v>
      </c>
      <c r="V9">
        <v>47.24</v>
      </c>
      <c r="W9">
        <v>55.41</v>
      </c>
      <c r="X9">
        <v>59.64</v>
      </c>
      <c r="Y9">
        <v>73.52</v>
      </c>
      <c r="Z9">
        <v>59.67</v>
      </c>
      <c r="AA9">
        <v>78.12</v>
      </c>
      <c r="AB9" t="s">
        <v>111</v>
      </c>
      <c r="AC9">
        <v>90.11</v>
      </c>
      <c r="AD9">
        <v>107.02</v>
      </c>
      <c r="AE9">
        <v>160.01</v>
      </c>
      <c r="AF9">
        <v>140.88</v>
      </c>
      <c r="AG9">
        <v>143.25</v>
      </c>
      <c r="AH9">
        <v>111.17</v>
      </c>
      <c r="AI9">
        <v>140.21</v>
      </c>
      <c r="AJ9">
        <v>103.24</v>
      </c>
      <c r="AK9">
        <v>66.34</v>
      </c>
      <c r="AL9">
        <v>79.56</v>
      </c>
    </row>
    <row r="10" spans="2:64" x14ac:dyDescent="0.25">
      <c r="B10" t="s">
        <v>1</v>
      </c>
      <c r="C10">
        <v>5.92</v>
      </c>
      <c r="D10">
        <v>7.24</v>
      </c>
      <c r="E10">
        <v>2.77</v>
      </c>
      <c r="F10">
        <v>6.6</v>
      </c>
      <c r="G10">
        <v>4.93</v>
      </c>
      <c r="H10">
        <v>6.1</v>
      </c>
      <c r="I10">
        <v>4.7699999999999996</v>
      </c>
      <c r="J10">
        <v>1.91</v>
      </c>
      <c r="K10">
        <v>1.98</v>
      </c>
      <c r="L10">
        <v>5.4</v>
      </c>
      <c r="M10">
        <v>6.63</v>
      </c>
      <c r="N10">
        <v>2.5099999999999998</v>
      </c>
      <c r="O10">
        <v>6.05</v>
      </c>
      <c r="P10">
        <v>4.58</v>
      </c>
      <c r="Q10">
        <v>5.5</v>
      </c>
      <c r="R10">
        <v>4.26</v>
      </c>
      <c r="S10">
        <v>1.71</v>
      </c>
      <c r="T10">
        <v>1.78</v>
      </c>
      <c r="U10">
        <v>4.16</v>
      </c>
      <c r="V10">
        <v>9.19</v>
      </c>
      <c r="W10">
        <v>11.74</v>
      </c>
      <c r="X10">
        <v>11.01</v>
      </c>
      <c r="Y10">
        <v>3.53</v>
      </c>
      <c r="Z10">
        <v>2.79</v>
      </c>
      <c r="AA10">
        <v>3.99</v>
      </c>
      <c r="AB10">
        <v>1.01</v>
      </c>
      <c r="AC10" t="s">
        <v>111</v>
      </c>
      <c r="AD10" t="s">
        <v>111</v>
      </c>
      <c r="AE10">
        <v>997.07</v>
      </c>
      <c r="AF10">
        <v>797.35</v>
      </c>
      <c r="AG10">
        <v>841.62</v>
      </c>
      <c r="AH10" t="s">
        <v>111</v>
      </c>
      <c r="AI10" t="s">
        <v>111</v>
      </c>
      <c r="AJ10" t="s">
        <v>111</v>
      </c>
      <c r="AK10" t="s">
        <v>111</v>
      </c>
      <c r="AL10" t="s">
        <v>111</v>
      </c>
    </row>
    <row r="11" spans="2:64" x14ac:dyDescent="0.25">
      <c r="B11" t="s">
        <v>57</v>
      </c>
      <c r="C11">
        <v>1.24</v>
      </c>
      <c r="D11">
        <v>1.2</v>
      </c>
      <c r="E11">
        <v>1.1000000000000001</v>
      </c>
      <c r="F11">
        <v>0.98</v>
      </c>
      <c r="G11">
        <v>0.84</v>
      </c>
      <c r="H11">
        <v>1</v>
      </c>
      <c r="I11">
        <v>1.03</v>
      </c>
      <c r="J11">
        <v>0.94</v>
      </c>
      <c r="K11">
        <v>1</v>
      </c>
      <c r="L11">
        <v>0.9</v>
      </c>
      <c r="M11">
        <v>0.87</v>
      </c>
      <c r="N11">
        <v>0.75</v>
      </c>
      <c r="O11">
        <v>0.72</v>
      </c>
      <c r="P11">
        <v>0.6</v>
      </c>
      <c r="Q11">
        <v>0.71</v>
      </c>
      <c r="R11">
        <v>0.72</v>
      </c>
      <c r="S11">
        <v>0.66</v>
      </c>
      <c r="T11">
        <v>0.78</v>
      </c>
      <c r="U11">
        <v>72.25</v>
      </c>
      <c r="V11">
        <v>72.31</v>
      </c>
      <c r="W11">
        <v>71.39</v>
      </c>
      <c r="X11">
        <v>56.35</v>
      </c>
      <c r="Y11">
        <v>33.71</v>
      </c>
      <c r="Z11">
        <v>34.520000000000003</v>
      </c>
      <c r="AA11">
        <v>38.85</v>
      </c>
      <c r="AB11">
        <v>32.54</v>
      </c>
      <c r="AC11">
        <v>33.549999999999997</v>
      </c>
      <c r="AD11">
        <v>96.18</v>
      </c>
      <c r="AE11">
        <v>96.33</v>
      </c>
      <c r="AF11">
        <v>97.77</v>
      </c>
      <c r="AG11">
        <v>126</v>
      </c>
      <c r="AH11">
        <v>177.72</v>
      </c>
      <c r="AI11">
        <v>219.31</v>
      </c>
      <c r="AJ11">
        <v>198.36</v>
      </c>
      <c r="AK11">
        <v>233.87</v>
      </c>
      <c r="AL11">
        <v>216.11</v>
      </c>
    </row>
    <row r="12" spans="2:64" x14ac:dyDescent="0.25">
      <c r="B12" t="s">
        <v>236</v>
      </c>
      <c r="C12">
        <v>2.25</v>
      </c>
      <c r="D12">
        <v>1.48</v>
      </c>
      <c r="E12">
        <v>2.14</v>
      </c>
      <c r="F12">
        <v>3</v>
      </c>
      <c r="G12">
        <v>1.92</v>
      </c>
      <c r="H12">
        <v>2.56</v>
      </c>
      <c r="I12">
        <v>2.73</v>
      </c>
      <c r="J12">
        <v>1.58</v>
      </c>
      <c r="K12">
        <v>1.6</v>
      </c>
      <c r="L12">
        <v>1.97</v>
      </c>
      <c r="M12">
        <v>1.27</v>
      </c>
      <c r="N12">
        <v>1.87</v>
      </c>
      <c r="O12">
        <v>2.76</v>
      </c>
      <c r="P12">
        <v>1.65</v>
      </c>
      <c r="Q12">
        <v>2.2400000000000002</v>
      </c>
      <c r="R12">
        <v>2.46</v>
      </c>
      <c r="S12">
        <v>1.31</v>
      </c>
      <c r="T12">
        <v>1.31</v>
      </c>
      <c r="U12" t="s">
        <v>111</v>
      </c>
      <c r="V12">
        <v>8.0500000000000007</v>
      </c>
      <c r="W12">
        <v>13.3</v>
      </c>
      <c r="X12">
        <v>8.4499999999999993</v>
      </c>
      <c r="Y12" t="s">
        <v>111</v>
      </c>
      <c r="Z12" t="s">
        <v>111</v>
      </c>
      <c r="AA12">
        <v>1.17</v>
      </c>
      <c r="AB12">
        <v>9.6199999999999992</v>
      </c>
      <c r="AC12">
        <v>26.59</v>
      </c>
      <c r="AD12">
        <v>39.82</v>
      </c>
      <c r="AE12" t="s">
        <v>111</v>
      </c>
      <c r="AF12">
        <v>655.21</v>
      </c>
      <c r="AG12" t="s">
        <v>111</v>
      </c>
      <c r="AH12" t="s">
        <v>111</v>
      </c>
      <c r="AI12" t="s">
        <v>111</v>
      </c>
      <c r="AJ12" t="s">
        <v>111</v>
      </c>
      <c r="AK12">
        <v>869.7</v>
      </c>
      <c r="AL12">
        <v>300.3</v>
      </c>
    </row>
    <row r="13" spans="2:64" x14ac:dyDescent="0.25">
      <c r="B13" t="s">
        <v>113</v>
      </c>
      <c r="C13">
        <v>1.02</v>
      </c>
      <c r="D13">
        <v>1.1299999999999999</v>
      </c>
      <c r="E13">
        <v>0.89</v>
      </c>
      <c r="F13">
        <v>1.1599999999999999</v>
      </c>
      <c r="G13">
        <v>1.2</v>
      </c>
      <c r="H13">
        <v>1.04</v>
      </c>
      <c r="I13">
        <v>1.1299999999999999</v>
      </c>
      <c r="J13">
        <v>1.25</v>
      </c>
      <c r="K13">
        <v>1.1100000000000001</v>
      </c>
      <c r="L13">
        <v>1.01</v>
      </c>
      <c r="M13">
        <v>1.1100000000000001</v>
      </c>
      <c r="N13">
        <v>0.87</v>
      </c>
      <c r="O13">
        <v>1.1399999999999999</v>
      </c>
      <c r="P13">
        <v>1.18</v>
      </c>
      <c r="Q13">
        <v>1.03</v>
      </c>
      <c r="R13">
        <v>1.1100000000000001</v>
      </c>
      <c r="S13">
        <v>1.2</v>
      </c>
      <c r="T13">
        <v>1.05</v>
      </c>
      <c r="U13">
        <v>33.159999999999997</v>
      </c>
      <c r="V13">
        <v>41.5</v>
      </c>
      <c r="W13">
        <v>42.85</v>
      </c>
      <c r="X13">
        <v>15.33</v>
      </c>
      <c r="Y13">
        <v>29.02</v>
      </c>
      <c r="Z13">
        <v>27.02</v>
      </c>
      <c r="AA13">
        <v>32.869999999999997</v>
      </c>
      <c r="AB13">
        <v>36.53</v>
      </c>
      <c r="AC13">
        <v>38.44</v>
      </c>
      <c r="AD13">
        <v>161.82</v>
      </c>
      <c r="AE13">
        <v>118.57</v>
      </c>
      <c r="AF13">
        <v>149.65</v>
      </c>
      <c r="AG13">
        <v>411.53</v>
      </c>
      <c r="AH13">
        <v>180.42</v>
      </c>
      <c r="AI13">
        <v>133.04</v>
      </c>
      <c r="AJ13">
        <v>139.05000000000001</v>
      </c>
      <c r="AK13">
        <v>153.01</v>
      </c>
      <c r="AL13">
        <v>154.49</v>
      </c>
    </row>
    <row r="14" spans="2:64" x14ac:dyDescent="0.25">
      <c r="B14" t="s">
        <v>21</v>
      </c>
      <c r="C14">
        <v>1.03</v>
      </c>
      <c r="D14">
        <v>1.18</v>
      </c>
      <c r="E14">
        <v>1.1499999999999999</v>
      </c>
      <c r="F14">
        <v>1.1200000000000001</v>
      </c>
      <c r="G14">
        <v>1.64</v>
      </c>
      <c r="H14">
        <v>3.12</v>
      </c>
      <c r="I14">
        <v>4.71</v>
      </c>
      <c r="J14">
        <v>4.67</v>
      </c>
      <c r="K14">
        <v>5.09</v>
      </c>
      <c r="L14">
        <v>0.43</v>
      </c>
      <c r="M14">
        <v>0.64</v>
      </c>
      <c r="N14">
        <v>0.48</v>
      </c>
      <c r="O14">
        <v>0.57999999999999996</v>
      </c>
      <c r="P14">
        <v>0.94</v>
      </c>
      <c r="Q14">
        <v>1.36</v>
      </c>
      <c r="R14">
        <v>2.4300000000000002</v>
      </c>
      <c r="S14">
        <v>2.42</v>
      </c>
      <c r="T14">
        <v>2.62</v>
      </c>
      <c r="U14">
        <v>46.89</v>
      </c>
      <c r="V14">
        <v>43.3</v>
      </c>
      <c r="W14">
        <v>55.26</v>
      </c>
      <c r="X14">
        <v>61.22</v>
      </c>
      <c r="Y14" t="s">
        <v>111</v>
      </c>
      <c r="Z14" t="s">
        <v>111</v>
      </c>
      <c r="AA14" t="s">
        <v>111</v>
      </c>
      <c r="AB14" t="s">
        <v>111</v>
      </c>
      <c r="AC14" t="s">
        <v>111</v>
      </c>
      <c r="AD14">
        <v>171.86</v>
      </c>
      <c r="AE14">
        <v>159.15</v>
      </c>
      <c r="AF14">
        <v>120.46</v>
      </c>
      <c r="AG14">
        <v>115.61</v>
      </c>
      <c r="AH14">
        <v>40.82</v>
      </c>
      <c r="AI14">
        <v>23.12</v>
      </c>
      <c r="AJ14">
        <v>20.170000000000002</v>
      </c>
      <c r="AK14">
        <v>16.170000000000002</v>
      </c>
      <c r="AL14">
        <v>12.9</v>
      </c>
    </row>
    <row r="15" spans="2:64" x14ac:dyDescent="0.25">
      <c r="B15" t="s">
        <v>114</v>
      </c>
      <c r="C15">
        <v>1.02</v>
      </c>
      <c r="D15">
        <v>1.02</v>
      </c>
      <c r="E15">
        <v>1.03</v>
      </c>
      <c r="F15">
        <v>1.05</v>
      </c>
      <c r="G15">
        <v>1.04</v>
      </c>
      <c r="H15">
        <v>1.08</v>
      </c>
      <c r="I15">
        <v>1.05</v>
      </c>
      <c r="J15">
        <v>1</v>
      </c>
      <c r="K15">
        <v>1.03</v>
      </c>
      <c r="L15">
        <v>0.93</v>
      </c>
      <c r="M15">
        <v>0.94</v>
      </c>
      <c r="N15">
        <v>0.93</v>
      </c>
      <c r="O15">
        <v>0.85</v>
      </c>
      <c r="P15">
        <v>0.94</v>
      </c>
      <c r="Q15">
        <v>0.93</v>
      </c>
      <c r="R15">
        <v>0.92</v>
      </c>
      <c r="S15">
        <v>0.86</v>
      </c>
      <c r="T15">
        <v>0.9</v>
      </c>
      <c r="U15">
        <v>14.61</v>
      </c>
      <c r="V15">
        <v>13.41</v>
      </c>
      <c r="W15">
        <v>15.4</v>
      </c>
      <c r="X15">
        <v>22.07</v>
      </c>
      <c r="Y15">
        <v>12.57</v>
      </c>
      <c r="Z15">
        <v>19.77</v>
      </c>
      <c r="AA15">
        <v>16.02</v>
      </c>
      <c r="AB15">
        <v>12.29</v>
      </c>
      <c r="AC15">
        <v>12.57</v>
      </c>
      <c r="AD15">
        <v>320.26</v>
      </c>
      <c r="AE15">
        <v>198.91</v>
      </c>
      <c r="AF15">
        <v>171.68</v>
      </c>
      <c r="AG15">
        <v>91.99</v>
      </c>
      <c r="AH15">
        <v>51.98</v>
      </c>
      <c r="AI15">
        <v>253.11</v>
      </c>
      <c r="AJ15">
        <v>343.32</v>
      </c>
      <c r="AK15">
        <v>385.17</v>
      </c>
      <c r="AL15">
        <v>423.13</v>
      </c>
    </row>
    <row r="16" spans="2:64" x14ac:dyDescent="0.25">
      <c r="B16" t="s">
        <v>115</v>
      </c>
      <c r="C16">
        <v>1.1299999999999999</v>
      </c>
      <c r="D16">
        <v>1.28</v>
      </c>
      <c r="E16">
        <v>1.39</v>
      </c>
      <c r="F16">
        <v>1.32</v>
      </c>
      <c r="G16">
        <v>1.4</v>
      </c>
      <c r="H16">
        <v>1.52</v>
      </c>
      <c r="I16">
        <v>1.7</v>
      </c>
      <c r="J16">
        <v>1.49</v>
      </c>
      <c r="K16">
        <v>1.62</v>
      </c>
      <c r="L16">
        <v>0.85</v>
      </c>
      <c r="M16">
        <v>0.75</v>
      </c>
      <c r="N16">
        <v>0.91</v>
      </c>
      <c r="O16">
        <v>0.82</v>
      </c>
      <c r="P16">
        <v>0.91</v>
      </c>
      <c r="Q16">
        <v>0.93</v>
      </c>
      <c r="R16">
        <v>0.86</v>
      </c>
      <c r="S16">
        <v>0.99</v>
      </c>
      <c r="T16">
        <v>1.18</v>
      </c>
      <c r="U16">
        <v>33.83</v>
      </c>
      <c r="V16">
        <v>55.38</v>
      </c>
      <c r="W16">
        <v>64.540000000000006</v>
      </c>
      <c r="X16">
        <v>61.5</v>
      </c>
      <c r="Y16">
        <v>66.34</v>
      </c>
      <c r="Z16">
        <v>76.760000000000005</v>
      </c>
      <c r="AA16" t="s">
        <v>111</v>
      </c>
      <c r="AB16">
        <v>70.16</v>
      </c>
      <c r="AC16">
        <v>94.38</v>
      </c>
      <c r="AD16">
        <v>141.97</v>
      </c>
      <c r="AE16">
        <v>43.83</v>
      </c>
      <c r="AF16">
        <v>34.340000000000003</v>
      </c>
      <c r="AG16">
        <v>45.52</v>
      </c>
      <c r="AH16">
        <v>53.74</v>
      </c>
      <c r="AI16">
        <v>23.1</v>
      </c>
      <c r="AJ16">
        <v>16.97</v>
      </c>
      <c r="AK16">
        <v>15.51</v>
      </c>
      <c r="AL16">
        <v>9.57</v>
      </c>
    </row>
    <row r="17" spans="2:38" x14ac:dyDescent="0.25">
      <c r="B17" t="s">
        <v>116</v>
      </c>
      <c r="C17">
        <v>1.21</v>
      </c>
      <c r="D17">
        <v>1.21</v>
      </c>
      <c r="E17">
        <v>1.42</v>
      </c>
      <c r="F17">
        <v>1.45</v>
      </c>
      <c r="G17">
        <v>1.5</v>
      </c>
      <c r="H17">
        <v>1.56</v>
      </c>
      <c r="I17">
        <v>1.49</v>
      </c>
      <c r="J17">
        <v>1.43</v>
      </c>
      <c r="K17">
        <v>1.45</v>
      </c>
      <c r="L17">
        <v>0.76</v>
      </c>
      <c r="M17">
        <v>0.81</v>
      </c>
      <c r="N17">
        <v>1.05</v>
      </c>
      <c r="O17">
        <v>1.04</v>
      </c>
      <c r="P17">
        <v>1.06</v>
      </c>
      <c r="Q17">
        <v>1.08</v>
      </c>
      <c r="R17">
        <v>0.98</v>
      </c>
      <c r="S17">
        <v>0.81</v>
      </c>
      <c r="T17">
        <v>0.92</v>
      </c>
      <c r="U17">
        <v>22.47</v>
      </c>
      <c r="V17">
        <v>22.85</v>
      </c>
      <c r="W17">
        <v>20.88</v>
      </c>
      <c r="X17">
        <v>24.63</v>
      </c>
      <c r="Y17">
        <v>28.7</v>
      </c>
      <c r="Z17">
        <v>34.659999999999997</v>
      </c>
      <c r="AA17">
        <v>33.71</v>
      </c>
      <c r="AB17">
        <v>33.04</v>
      </c>
      <c r="AC17">
        <v>37.479999999999997</v>
      </c>
      <c r="AD17">
        <v>100.89</v>
      </c>
      <c r="AE17">
        <v>95.48</v>
      </c>
      <c r="AF17">
        <v>184.76</v>
      </c>
      <c r="AG17">
        <v>147.87</v>
      </c>
      <c r="AH17">
        <v>156.08000000000001</v>
      </c>
      <c r="AI17">
        <v>115.05</v>
      </c>
      <c r="AJ17">
        <v>151.47999999999999</v>
      </c>
      <c r="AK17">
        <v>97</v>
      </c>
      <c r="AL17">
        <v>117.69</v>
      </c>
    </row>
    <row r="18" spans="2:38" x14ac:dyDescent="0.25">
      <c r="B18" t="s">
        <v>117</v>
      </c>
      <c r="C18">
        <v>0.99</v>
      </c>
      <c r="D18">
        <v>0.98</v>
      </c>
      <c r="E18">
        <v>0.98</v>
      </c>
      <c r="F18">
        <v>0.96</v>
      </c>
      <c r="G18">
        <v>0.95</v>
      </c>
      <c r="H18">
        <v>0.98</v>
      </c>
      <c r="I18">
        <v>1.02</v>
      </c>
      <c r="J18">
        <v>1.1599999999999999</v>
      </c>
      <c r="K18">
        <v>1.21</v>
      </c>
      <c r="L18">
        <v>0.42</v>
      </c>
      <c r="M18">
        <v>0.45</v>
      </c>
      <c r="N18">
        <v>0.4</v>
      </c>
      <c r="O18">
        <v>0.4</v>
      </c>
      <c r="P18">
        <v>0.37</v>
      </c>
      <c r="Q18">
        <v>0.48</v>
      </c>
      <c r="R18">
        <v>0.5</v>
      </c>
      <c r="S18">
        <v>0.57999999999999996</v>
      </c>
      <c r="T18">
        <v>0.57999999999999996</v>
      </c>
      <c r="U18">
        <v>11.01</v>
      </c>
      <c r="V18">
        <v>9.3699999999999992</v>
      </c>
      <c r="W18">
        <v>10.35</v>
      </c>
      <c r="X18">
        <v>9.18</v>
      </c>
      <c r="Y18">
        <v>9.76</v>
      </c>
      <c r="Z18">
        <v>10.33</v>
      </c>
      <c r="AA18">
        <v>11.1</v>
      </c>
      <c r="AB18">
        <v>22.88</v>
      </c>
      <c r="AC18">
        <v>29.7</v>
      </c>
      <c r="AD18">
        <v>538.58000000000004</v>
      </c>
      <c r="AE18">
        <v>596.16999999999996</v>
      </c>
      <c r="AF18">
        <v>606.49</v>
      </c>
      <c r="AG18">
        <v>626.45000000000005</v>
      </c>
      <c r="AH18">
        <v>603.94000000000005</v>
      </c>
      <c r="AI18">
        <v>559.44000000000005</v>
      </c>
      <c r="AJ18">
        <v>535.76</v>
      </c>
      <c r="AK18">
        <v>217.72</v>
      </c>
      <c r="AL18">
        <v>153.99</v>
      </c>
    </row>
    <row r="19" spans="2:38" x14ac:dyDescent="0.25">
      <c r="B19" t="s">
        <v>118</v>
      </c>
      <c r="C19">
        <v>0.69</v>
      </c>
      <c r="D19">
        <v>0.5</v>
      </c>
      <c r="E19">
        <v>0.53</v>
      </c>
      <c r="F19">
        <v>0.47</v>
      </c>
      <c r="G19">
        <v>0.46</v>
      </c>
      <c r="H19">
        <v>0.46</v>
      </c>
      <c r="I19">
        <v>0.5</v>
      </c>
      <c r="J19">
        <v>0.53</v>
      </c>
      <c r="K19">
        <v>0.5</v>
      </c>
      <c r="L19">
        <v>0.46</v>
      </c>
      <c r="M19">
        <v>0.33</v>
      </c>
      <c r="N19">
        <v>0.35</v>
      </c>
      <c r="O19">
        <v>0.33</v>
      </c>
      <c r="P19">
        <v>0.28000000000000003</v>
      </c>
      <c r="Q19">
        <v>0.3</v>
      </c>
      <c r="R19">
        <v>0.35</v>
      </c>
      <c r="S19">
        <v>0.39</v>
      </c>
      <c r="T19">
        <v>0.35</v>
      </c>
      <c r="U19">
        <v>37.299999999999997</v>
      </c>
      <c r="V19">
        <v>23.02</v>
      </c>
      <c r="W19">
        <v>29.27</v>
      </c>
      <c r="X19">
        <v>15.96</v>
      </c>
      <c r="Y19">
        <v>25.61</v>
      </c>
      <c r="Z19">
        <v>25.32</v>
      </c>
      <c r="AA19">
        <v>27.41</v>
      </c>
      <c r="AB19">
        <v>33.6</v>
      </c>
      <c r="AC19">
        <v>11.93</v>
      </c>
      <c r="AD19">
        <v>139.13999999999999</v>
      </c>
      <c r="AE19">
        <v>296.14999999999998</v>
      </c>
      <c r="AF19">
        <v>223.85</v>
      </c>
      <c r="AG19">
        <v>455.69</v>
      </c>
      <c r="AH19">
        <v>261.77999999999997</v>
      </c>
      <c r="AI19">
        <v>349.32</v>
      </c>
      <c r="AJ19">
        <v>317.33</v>
      </c>
      <c r="AK19">
        <v>170.61</v>
      </c>
      <c r="AL19">
        <v>737.34</v>
      </c>
    </row>
    <row r="20" spans="2:38" x14ac:dyDescent="0.25">
      <c r="B20" t="s">
        <v>32</v>
      </c>
      <c r="C20">
        <v>2</v>
      </c>
      <c r="D20">
        <v>2.35</v>
      </c>
      <c r="E20">
        <v>1.67</v>
      </c>
      <c r="F20">
        <v>1.76</v>
      </c>
      <c r="G20">
        <v>2.6</v>
      </c>
      <c r="H20">
        <v>3.62</v>
      </c>
      <c r="I20">
        <v>4.03</v>
      </c>
      <c r="J20">
        <v>3.24</v>
      </c>
      <c r="K20">
        <v>2.54</v>
      </c>
      <c r="L20">
        <v>1.74</v>
      </c>
      <c r="M20">
        <v>2.06</v>
      </c>
      <c r="N20">
        <v>1.43</v>
      </c>
      <c r="O20">
        <v>1.51</v>
      </c>
      <c r="P20">
        <v>2.23</v>
      </c>
      <c r="Q20">
        <v>3.22</v>
      </c>
      <c r="R20">
        <v>3.46</v>
      </c>
      <c r="S20">
        <v>2.77</v>
      </c>
      <c r="T20">
        <v>2.17</v>
      </c>
      <c r="U20">
        <v>40.5</v>
      </c>
      <c r="V20">
        <v>45.86</v>
      </c>
      <c r="W20">
        <v>21.78</v>
      </c>
      <c r="X20">
        <v>20.440000000000001</v>
      </c>
      <c r="Y20">
        <v>25.84</v>
      </c>
      <c r="Z20">
        <v>35.549999999999997</v>
      </c>
      <c r="AA20">
        <v>43.08</v>
      </c>
      <c r="AB20">
        <v>41.24</v>
      </c>
      <c r="AC20">
        <v>36.28</v>
      </c>
      <c r="AD20">
        <v>197.47</v>
      </c>
      <c r="AE20">
        <v>178.9</v>
      </c>
      <c r="AF20">
        <v>373.28</v>
      </c>
      <c r="AG20">
        <v>416.23</v>
      </c>
      <c r="AH20">
        <v>328.04</v>
      </c>
      <c r="AI20">
        <v>241.42</v>
      </c>
      <c r="AJ20">
        <v>198.49</v>
      </c>
      <c r="AK20">
        <v>200.42</v>
      </c>
      <c r="AL20">
        <v>206.36</v>
      </c>
    </row>
    <row r="21" spans="2:38" x14ac:dyDescent="0.25">
      <c r="B21" t="s">
        <v>40</v>
      </c>
      <c r="C21">
        <v>3.29</v>
      </c>
      <c r="D21">
        <v>4.3899999999999997</v>
      </c>
      <c r="E21">
        <v>2.88</v>
      </c>
      <c r="F21">
        <v>1.02</v>
      </c>
      <c r="G21">
        <v>0.88</v>
      </c>
      <c r="H21">
        <v>1.18</v>
      </c>
      <c r="I21">
        <v>1.08</v>
      </c>
      <c r="J21">
        <v>1.18</v>
      </c>
      <c r="K21">
        <v>1.1499999999999999</v>
      </c>
      <c r="L21">
        <v>3.29</v>
      </c>
      <c r="M21">
        <v>4.3899999999999997</v>
      </c>
      <c r="N21">
        <v>2.88</v>
      </c>
      <c r="O21">
        <v>1.02</v>
      </c>
      <c r="P21">
        <v>0.88</v>
      </c>
      <c r="Q21">
        <v>1.18</v>
      </c>
      <c r="R21">
        <v>1.08</v>
      </c>
      <c r="S21">
        <v>1.18</v>
      </c>
      <c r="T21">
        <v>1.1499999999999999</v>
      </c>
      <c r="U21" t="s">
        <v>111</v>
      </c>
      <c r="V21" t="s">
        <v>111</v>
      </c>
      <c r="W21" t="s">
        <v>111</v>
      </c>
      <c r="X21">
        <v>51.82</v>
      </c>
      <c r="Y21">
        <v>53.73</v>
      </c>
      <c r="Z21">
        <v>53.51</v>
      </c>
      <c r="AA21">
        <v>53.21</v>
      </c>
      <c r="AB21">
        <v>54.38</v>
      </c>
      <c r="AC21">
        <v>53.38</v>
      </c>
      <c r="AD21">
        <v>32.53</v>
      </c>
      <c r="AE21">
        <v>56.04</v>
      </c>
      <c r="AF21">
        <v>60.28</v>
      </c>
      <c r="AG21">
        <v>191.94</v>
      </c>
      <c r="AH21">
        <v>186.13</v>
      </c>
      <c r="AI21">
        <v>186.69</v>
      </c>
      <c r="AJ21">
        <v>187.93</v>
      </c>
      <c r="AK21">
        <v>183.9</v>
      </c>
      <c r="AL21">
        <v>187.35</v>
      </c>
    </row>
    <row r="22" spans="2:38" x14ac:dyDescent="0.25">
      <c r="B22" t="s">
        <v>119</v>
      </c>
      <c r="C22">
        <v>0.82</v>
      </c>
      <c r="D22">
        <v>0.82</v>
      </c>
      <c r="E22">
        <v>0.84</v>
      </c>
      <c r="F22">
        <v>0.83</v>
      </c>
      <c r="G22">
        <v>0.78</v>
      </c>
      <c r="H22">
        <v>0.83</v>
      </c>
      <c r="I22">
        <v>0.84</v>
      </c>
      <c r="J22">
        <v>0.79</v>
      </c>
      <c r="K22">
        <v>0.81</v>
      </c>
      <c r="L22">
        <v>0.21</v>
      </c>
      <c r="M22">
        <v>0.19</v>
      </c>
      <c r="N22">
        <v>0.21</v>
      </c>
      <c r="O22">
        <v>0.2</v>
      </c>
      <c r="P22">
        <v>0.22</v>
      </c>
      <c r="Q22">
        <v>0.22</v>
      </c>
      <c r="R22">
        <v>0.19</v>
      </c>
      <c r="S22">
        <v>0.18</v>
      </c>
      <c r="T22">
        <v>0.21</v>
      </c>
      <c r="U22">
        <v>30.22</v>
      </c>
      <c r="V22">
        <v>32.65</v>
      </c>
      <c r="W22">
        <v>36.869999999999997</v>
      </c>
      <c r="X22">
        <v>40.479999999999997</v>
      </c>
      <c r="Y22">
        <v>48.12</v>
      </c>
      <c r="Z22">
        <v>46.22</v>
      </c>
      <c r="AA22">
        <v>46.27</v>
      </c>
      <c r="AB22">
        <v>44.2</v>
      </c>
      <c r="AC22">
        <v>45.71</v>
      </c>
      <c r="AD22">
        <v>96.87</v>
      </c>
      <c r="AE22">
        <v>57.49</v>
      </c>
      <c r="AF22">
        <v>48.08</v>
      </c>
      <c r="AG22">
        <v>68.86</v>
      </c>
      <c r="AH22">
        <v>65.83</v>
      </c>
      <c r="AI22">
        <v>74.819999999999993</v>
      </c>
      <c r="AJ22">
        <v>55.73</v>
      </c>
      <c r="AK22">
        <v>65.98</v>
      </c>
      <c r="AL22">
        <v>96.09</v>
      </c>
    </row>
    <row r="23" spans="2:38" x14ac:dyDescent="0.25">
      <c r="B23" t="s">
        <v>120</v>
      </c>
      <c r="C23">
        <v>1.07</v>
      </c>
      <c r="D23">
        <v>1.1200000000000001</v>
      </c>
      <c r="E23">
        <v>1.17</v>
      </c>
      <c r="F23">
        <v>1.1000000000000001</v>
      </c>
      <c r="G23">
        <v>1.17</v>
      </c>
      <c r="H23">
        <v>1.19</v>
      </c>
      <c r="I23">
        <v>1.1000000000000001</v>
      </c>
      <c r="J23">
        <v>1.18</v>
      </c>
      <c r="K23">
        <v>1.27</v>
      </c>
      <c r="L23">
        <v>0.37</v>
      </c>
      <c r="M23">
        <v>0.45</v>
      </c>
      <c r="N23">
        <v>0.43</v>
      </c>
      <c r="O23">
        <v>0.24</v>
      </c>
      <c r="P23">
        <v>0.49</v>
      </c>
      <c r="Q23">
        <v>0.42</v>
      </c>
      <c r="R23">
        <v>0.28000000000000003</v>
      </c>
      <c r="S23">
        <v>0.25</v>
      </c>
      <c r="T23">
        <v>0.49</v>
      </c>
      <c r="U23">
        <v>11.74</v>
      </c>
      <c r="V23">
        <v>21.07</v>
      </c>
      <c r="W23">
        <v>25.5</v>
      </c>
      <c r="X23">
        <v>15.28</v>
      </c>
      <c r="Y23">
        <v>24.4</v>
      </c>
      <c r="Z23">
        <v>25.73</v>
      </c>
      <c r="AA23">
        <v>14.84</v>
      </c>
      <c r="AB23">
        <v>22.23</v>
      </c>
      <c r="AC23">
        <v>31.42</v>
      </c>
      <c r="AD23">
        <v>122.79</v>
      </c>
      <c r="AE23">
        <v>54.59</v>
      </c>
      <c r="AF23">
        <v>71.31</v>
      </c>
      <c r="AG23">
        <v>51.61</v>
      </c>
      <c r="AH23">
        <v>60.07</v>
      </c>
      <c r="AI23">
        <v>36.04</v>
      </c>
      <c r="AJ23">
        <v>158.21</v>
      </c>
      <c r="AK23">
        <v>52.03</v>
      </c>
      <c r="AL23">
        <v>51.18</v>
      </c>
    </row>
    <row r="24" spans="2:38" x14ac:dyDescent="0.25">
      <c r="B24" t="s">
        <v>17</v>
      </c>
      <c r="C24">
        <v>1.64</v>
      </c>
      <c r="D24">
        <v>1.64</v>
      </c>
      <c r="E24">
        <v>1.6</v>
      </c>
      <c r="F24">
        <v>1.82</v>
      </c>
      <c r="G24">
        <v>2.48</v>
      </c>
      <c r="H24">
        <v>2.06</v>
      </c>
      <c r="I24">
        <v>2.09</v>
      </c>
      <c r="J24">
        <v>2.19</v>
      </c>
      <c r="K24">
        <v>1.92</v>
      </c>
      <c r="L24">
        <v>1.1499999999999999</v>
      </c>
      <c r="M24">
        <v>1.29</v>
      </c>
      <c r="N24">
        <v>1.27</v>
      </c>
      <c r="O24">
        <v>1.58</v>
      </c>
      <c r="P24">
        <v>2.0299999999999998</v>
      </c>
      <c r="Q24">
        <v>1.5</v>
      </c>
      <c r="R24">
        <v>1.48</v>
      </c>
      <c r="S24">
        <v>1.68</v>
      </c>
      <c r="T24">
        <v>1.55</v>
      </c>
      <c r="U24">
        <v>25.95</v>
      </c>
      <c r="V24">
        <v>22.69</v>
      </c>
      <c r="W24">
        <v>22.2</v>
      </c>
      <c r="X24">
        <v>17.059999999999999</v>
      </c>
      <c r="Y24">
        <v>24.57</v>
      </c>
      <c r="Z24">
        <v>19.55</v>
      </c>
      <c r="AA24">
        <v>19.05</v>
      </c>
      <c r="AB24">
        <v>21.57</v>
      </c>
      <c r="AC24">
        <v>15.41</v>
      </c>
      <c r="AD24">
        <v>284.69</v>
      </c>
      <c r="AE24">
        <v>314.56</v>
      </c>
      <c r="AF24">
        <v>332</v>
      </c>
      <c r="AG24">
        <v>480.86</v>
      </c>
      <c r="AH24">
        <v>342.59</v>
      </c>
      <c r="AI24">
        <v>415.7</v>
      </c>
      <c r="AJ24">
        <v>416.56</v>
      </c>
      <c r="AK24">
        <v>374.75</v>
      </c>
      <c r="AL24">
        <v>570.33000000000004</v>
      </c>
    </row>
    <row r="25" spans="2:38" x14ac:dyDescent="0.25">
      <c r="B25" t="s">
        <v>22</v>
      </c>
      <c r="C25">
        <v>0.55000000000000004</v>
      </c>
      <c r="D25">
        <v>0.74</v>
      </c>
      <c r="E25">
        <v>0.4</v>
      </c>
      <c r="F25">
        <v>0.47</v>
      </c>
      <c r="G25">
        <v>0.76</v>
      </c>
      <c r="H25">
        <v>0.95</v>
      </c>
      <c r="I25">
        <v>1.1100000000000001</v>
      </c>
      <c r="J25">
        <v>1.33</v>
      </c>
      <c r="K25">
        <v>1.39</v>
      </c>
      <c r="L25">
        <v>0.46</v>
      </c>
      <c r="M25">
        <v>0.63</v>
      </c>
      <c r="N25">
        <v>0.28000000000000003</v>
      </c>
      <c r="O25">
        <v>0.26</v>
      </c>
      <c r="P25">
        <v>0.37</v>
      </c>
      <c r="Q25">
        <v>0.61</v>
      </c>
      <c r="R25">
        <v>0.74</v>
      </c>
      <c r="S25">
        <v>1.1100000000000001</v>
      </c>
      <c r="T25">
        <v>1.1399999999999999</v>
      </c>
      <c r="U25">
        <v>1.2</v>
      </c>
      <c r="V25">
        <v>2.12</v>
      </c>
      <c r="W25">
        <v>5.55</v>
      </c>
      <c r="X25">
        <v>43.62</v>
      </c>
      <c r="Y25">
        <v>35.450000000000003</v>
      </c>
      <c r="Z25">
        <v>29.82</v>
      </c>
      <c r="AA25">
        <v>29.36</v>
      </c>
      <c r="AB25">
        <v>30.3</v>
      </c>
      <c r="AC25">
        <v>36.22</v>
      </c>
      <c r="AD25" t="s">
        <v>111</v>
      </c>
      <c r="AE25" t="s">
        <v>111</v>
      </c>
      <c r="AF25" t="s">
        <v>111</v>
      </c>
      <c r="AG25">
        <v>177.29</v>
      </c>
      <c r="AH25">
        <v>231.97</v>
      </c>
      <c r="AI25">
        <v>269.63</v>
      </c>
      <c r="AJ25">
        <v>274.97000000000003</v>
      </c>
      <c r="AK25">
        <v>271.83</v>
      </c>
      <c r="AL25">
        <v>218.85</v>
      </c>
    </row>
    <row r="26" spans="2:38" x14ac:dyDescent="0.25">
      <c r="B26" t="s">
        <v>63</v>
      </c>
      <c r="C26">
        <v>1.23</v>
      </c>
      <c r="D26">
        <v>1.21</v>
      </c>
      <c r="E26">
        <v>1.22</v>
      </c>
      <c r="F26">
        <v>1.1299999999999999</v>
      </c>
      <c r="G26">
        <v>1.17</v>
      </c>
      <c r="H26">
        <v>1.1200000000000001</v>
      </c>
      <c r="I26">
        <v>1.19</v>
      </c>
      <c r="J26">
        <v>1.27</v>
      </c>
      <c r="K26">
        <v>1.4</v>
      </c>
      <c r="L26">
        <v>1.02</v>
      </c>
      <c r="M26">
        <v>0.97</v>
      </c>
      <c r="N26">
        <v>1</v>
      </c>
      <c r="O26">
        <v>0.84</v>
      </c>
      <c r="P26">
        <v>0.92</v>
      </c>
      <c r="Q26">
        <v>0.9</v>
      </c>
      <c r="R26">
        <v>0.85</v>
      </c>
      <c r="S26">
        <v>1.06</v>
      </c>
      <c r="T26">
        <v>1.1000000000000001</v>
      </c>
      <c r="U26">
        <v>36.26</v>
      </c>
      <c r="V26">
        <v>32.42</v>
      </c>
      <c r="W26">
        <v>31.56</v>
      </c>
      <c r="X26">
        <v>21.4</v>
      </c>
      <c r="Y26">
        <v>26.59</v>
      </c>
      <c r="Z26">
        <v>18.420000000000002</v>
      </c>
      <c r="AA26">
        <v>26.08</v>
      </c>
      <c r="AB26">
        <v>25.75</v>
      </c>
      <c r="AC26">
        <v>37.97</v>
      </c>
      <c r="AD26">
        <v>225.63</v>
      </c>
      <c r="AE26">
        <v>243.54</v>
      </c>
      <c r="AF26">
        <v>266.95999999999998</v>
      </c>
      <c r="AG26">
        <v>404.8</v>
      </c>
      <c r="AH26">
        <v>331.17</v>
      </c>
      <c r="AI26">
        <v>487.71</v>
      </c>
      <c r="AJ26">
        <v>366.76</v>
      </c>
      <c r="AK26">
        <v>312.02</v>
      </c>
      <c r="AL26">
        <v>237.45</v>
      </c>
    </row>
    <row r="27" spans="2:38" x14ac:dyDescent="0.25">
      <c r="B27" t="s">
        <v>51</v>
      </c>
      <c r="C27">
        <v>1.53</v>
      </c>
      <c r="D27">
        <v>1.18</v>
      </c>
      <c r="E27">
        <v>0.91</v>
      </c>
      <c r="F27">
        <v>1.36</v>
      </c>
      <c r="G27">
        <v>1.3</v>
      </c>
      <c r="H27">
        <v>1.31</v>
      </c>
      <c r="I27">
        <v>1.2</v>
      </c>
      <c r="J27">
        <v>1.22</v>
      </c>
      <c r="K27">
        <v>1.28</v>
      </c>
      <c r="L27">
        <v>0.35</v>
      </c>
      <c r="M27">
        <v>0.28999999999999998</v>
      </c>
      <c r="N27">
        <v>0.23</v>
      </c>
      <c r="O27">
        <v>0.44</v>
      </c>
      <c r="P27">
        <v>0.45</v>
      </c>
      <c r="Q27">
        <v>0.25</v>
      </c>
      <c r="R27">
        <v>0.43</v>
      </c>
      <c r="S27">
        <v>0.44</v>
      </c>
      <c r="T27">
        <v>0.53</v>
      </c>
      <c r="U27" t="s">
        <v>111</v>
      </c>
      <c r="V27">
        <v>96.6</v>
      </c>
      <c r="W27">
        <v>58.22</v>
      </c>
      <c r="X27">
        <v>33.21</v>
      </c>
      <c r="Y27">
        <v>20.170000000000002</v>
      </c>
      <c r="Z27">
        <v>19.059999999999999</v>
      </c>
      <c r="AA27">
        <v>16.95</v>
      </c>
      <c r="AB27">
        <v>22.14</v>
      </c>
      <c r="AC27">
        <v>29.92</v>
      </c>
      <c r="AD27">
        <v>1.83</v>
      </c>
      <c r="AE27">
        <v>19.239999999999998</v>
      </c>
      <c r="AF27">
        <v>72.25</v>
      </c>
      <c r="AG27">
        <v>141.88</v>
      </c>
      <c r="AH27">
        <v>260.58999999999997</v>
      </c>
      <c r="AI27">
        <v>287</v>
      </c>
      <c r="AJ27">
        <v>253.47</v>
      </c>
      <c r="AK27">
        <v>187.96</v>
      </c>
      <c r="AL27">
        <v>124.16</v>
      </c>
    </row>
    <row r="28" spans="2:38" x14ac:dyDescent="0.25">
      <c r="B28" t="s">
        <v>43</v>
      </c>
      <c r="C28">
        <v>1.1000000000000001</v>
      </c>
      <c r="D28">
        <v>1.08</v>
      </c>
      <c r="E28">
        <v>1.1000000000000001</v>
      </c>
      <c r="F28">
        <v>1.1000000000000001</v>
      </c>
      <c r="G28">
        <v>1.1599999999999999</v>
      </c>
      <c r="H28">
        <v>1.1499999999999999</v>
      </c>
      <c r="I28">
        <v>1.17</v>
      </c>
      <c r="J28">
        <v>1.18</v>
      </c>
      <c r="K28">
        <v>1.1100000000000001</v>
      </c>
      <c r="L28">
        <v>0.67</v>
      </c>
      <c r="M28">
        <v>0.65</v>
      </c>
      <c r="N28">
        <v>0.4</v>
      </c>
      <c r="O28">
        <v>0.56999999999999995</v>
      </c>
      <c r="P28">
        <v>0.56000000000000005</v>
      </c>
      <c r="Q28">
        <v>0.63</v>
      </c>
      <c r="R28">
        <v>0.56999999999999995</v>
      </c>
      <c r="S28">
        <v>0.53</v>
      </c>
      <c r="T28">
        <v>0.47</v>
      </c>
      <c r="U28">
        <v>10.7</v>
      </c>
      <c r="V28">
        <v>8.2799999999999994</v>
      </c>
      <c r="W28">
        <v>11.54</v>
      </c>
      <c r="X28">
        <v>11.07</v>
      </c>
      <c r="Y28">
        <v>17.2</v>
      </c>
      <c r="Z28">
        <v>15.41</v>
      </c>
      <c r="AA28">
        <v>16.760000000000002</v>
      </c>
      <c r="AB28">
        <v>15.65</v>
      </c>
      <c r="AC28">
        <v>14.59</v>
      </c>
      <c r="AD28">
        <v>477.2</v>
      </c>
      <c r="AE28">
        <v>750.31</v>
      </c>
      <c r="AF28">
        <v>446.22</v>
      </c>
      <c r="AG28">
        <v>594.9</v>
      </c>
      <c r="AH28">
        <v>414.96</v>
      </c>
      <c r="AI28">
        <v>436.84</v>
      </c>
      <c r="AJ28">
        <v>323.45999999999998</v>
      </c>
      <c r="AK28">
        <v>325.58</v>
      </c>
      <c r="AL28">
        <v>299.49</v>
      </c>
    </row>
    <row r="29" spans="2:38" x14ac:dyDescent="0.25">
      <c r="B29" t="s">
        <v>31</v>
      </c>
      <c r="C29">
        <v>0.71</v>
      </c>
      <c r="D29">
        <v>1.29</v>
      </c>
      <c r="E29">
        <v>1.75</v>
      </c>
      <c r="F29">
        <v>1.74</v>
      </c>
      <c r="G29">
        <v>1.3</v>
      </c>
      <c r="H29">
        <v>1.44</v>
      </c>
      <c r="I29">
        <v>1.43</v>
      </c>
      <c r="J29">
        <v>1.31</v>
      </c>
      <c r="K29">
        <v>0.99</v>
      </c>
      <c r="L29">
        <v>0.7</v>
      </c>
      <c r="M29">
        <v>1.29</v>
      </c>
      <c r="N29">
        <v>1.74</v>
      </c>
      <c r="O29">
        <v>1.73</v>
      </c>
      <c r="P29">
        <v>1.29</v>
      </c>
      <c r="Q29">
        <v>1.43</v>
      </c>
      <c r="R29">
        <v>1.1599999999999999</v>
      </c>
      <c r="S29">
        <v>1.1599999999999999</v>
      </c>
      <c r="T29">
        <v>0.89</v>
      </c>
      <c r="U29">
        <v>0.33</v>
      </c>
      <c r="V29">
        <v>14.62</v>
      </c>
      <c r="W29">
        <v>26.9</v>
      </c>
      <c r="X29">
        <v>32.42</v>
      </c>
      <c r="Y29">
        <v>46.49</v>
      </c>
      <c r="Z29">
        <v>40.35</v>
      </c>
      <c r="AA29">
        <v>35.64</v>
      </c>
      <c r="AB29">
        <v>31.46</v>
      </c>
      <c r="AC29">
        <v>31.22</v>
      </c>
      <c r="AD29" t="s">
        <v>111</v>
      </c>
      <c r="AE29">
        <v>530.53</v>
      </c>
      <c r="AF29">
        <v>274.04000000000002</v>
      </c>
      <c r="AG29">
        <v>236.21</v>
      </c>
      <c r="AH29">
        <v>146.91999999999999</v>
      </c>
      <c r="AI29">
        <v>174.88</v>
      </c>
      <c r="AJ29">
        <v>213.33</v>
      </c>
      <c r="AK29">
        <v>246.1</v>
      </c>
      <c r="AL29">
        <v>235.48</v>
      </c>
    </row>
    <row r="30" spans="2:38" x14ac:dyDescent="0.25">
      <c r="B30" t="s">
        <v>42</v>
      </c>
      <c r="C30">
        <v>1.27</v>
      </c>
      <c r="D30">
        <v>1.26</v>
      </c>
      <c r="E30">
        <v>1.1000000000000001</v>
      </c>
      <c r="F30">
        <v>2.04</v>
      </c>
      <c r="G30">
        <v>2.19</v>
      </c>
      <c r="H30">
        <v>1.53</v>
      </c>
      <c r="I30">
        <v>1.73</v>
      </c>
      <c r="J30">
        <v>1.53</v>
      </c>
      <c r="K30">
        <v>1.84</v>
      </c>
      <c r="L30">
        <v>0.74</v>
      </c>
      <c r="M30">
        <v>0.7</v>
      </c>
      <c r="N30">
        <v>0.55000000000000004</v>
      </c>
      <c r="O30">
        <v>0.92</v>
      </c>
      <c r="P30">
        <v>1.24</v>
      </c>
      <c r="Q30">
        <v>0.61</v>
      </c>
      <c r="R30">
        <v>0.82</v>
      </c>
      <c r="S30">
        <v>0.92</v>
      </c>
      <c r="T30">
        <v>1</v>
      </c>
      <c r="U30">
        <v>49.09</v>
      </c>
      <c r="V30">
        <v>25.18</v>
      </c>
      <c r="W30">
        <v>15.54</v>
      </c>
      <c r="X30">
        <v>14.61</v>
      </c>
      <c r="Y30">
        <v>17.13</v>
      </c>
      <c r="Z30">
        <v>17.21</v>
      </c>
      <c r="AA30">
        <v>17.48</v>
      </c>
      <c r="AB30">
        <v>20.61</v>
      </c>
      <c r="AC30">
        <v>23.29</v>
      </c>
      <c r="AD30">
        <v>109.47</v>
      </c>
      <c r="AE30">
        <v>295.06</v>
      </c>
      <c r="AF30">
        <v>484.43</v>
      </c>
      <c r="AG30">
        <v>517.19000000000005</v>
      </c>
      <c r="AH30">
        <v>452.15</v>
      </c>
      <c r="AI30">
        <v>455.62</v>
      </c>
      <c r="AJ30">
        <v>455.7</v>
      </c>
      <c r="AK30">
        <v>373.65</v>
      </c>
      <c r="AL30">
        <v>290.62</v>
      </c>
    </row>
    <row r="31" spans="2:38" x14ac:dyDescent="0.25">
      <c r="B31" t="s">
        <v>28</v>
      </c>
      <c r="C31">
        <v>1.58</v>
      </c>
      <c r="D31">
        <v>0.74</v>
      </c>
      <c r="E31">
        <v>1.76</v>
      </c>
      <c r="F31">
        <v>0.8</v>
      </c>
      <c r="G31">
        <v>1.0900000000000001</v>
      </c>
      <c r="H31">
        <v>0.53</v>
      </c>
      <c r="I31">
        <v>0.95</v>
      </c>
      <c r="J31">
        <v>0.88</v>
      </c>
      <c r="K31">
        <v>1.89</v>
      </c>
      <c r="L31">
        <v>1.51</v>
      </c>
      <c r="M31">
        <v>0.57999999999999996</v>
      </c>
      <c r="N31">
        <v>1.61</v>
      </c>
      <c r="O31">
        <v>0.64</v>
      </c>
      <c r="P31">
        <v>0.94</v>
      </c>
      <c r="Q31">
        <v>0.4</v>
      </c>
      <c r="R31">
        <v>0.84</v>
      </c>
      <c r="S31">
        <v>0.83</v>
      </c>
      <c r="T31">
        <v>1.78</v>
      </c>
      <c r="U31">
        <v>1.45</v>
      </c>
      <c r="V31">
        <v>50.69</v>
      </c>
      <c r="W31">
        <v>52.24</v>
      </c>
      <c r="X31">
        <v>45.42</v>
      </c>
      <c r="Y31">
        <v>45.7</v>
      </c>
      <c r="Z31">
        <v>39.19</v>
      </c>
      <c r="AA31">
        <v>39.72</v>
      </c>
      <c r="AB31">
        <v>36.43</v>
      </c>
      <c r="AC31">
        <v>40.270000000000003</v>
      </c>
      <c r="AD31" t="s">
        <v>111</v>
      </c>
      <c r="AE31">
        <v>194.27</v>
      </c>
      <c r="AF31">
        <v>188.5</v>
      </c>
      <c r="AG31">
        <v>217.18</v>
      </c>
      <c r="AH31">
        <v>217.78</v>
      </c>
      <c r="AI31">
        <v>249.65</v>
      </c>
      <c r="AJ31">
        <v>250.51</v>
      </c>
      <c r="AK31">
        <v>273.52</v>
      </c>
      <c r="AL31">
        <v>246.99</v>
      </c>
    </row>
    <row r="32" spans="2:38" x14ac:dyDescent="0.25">
      <c r="B32" t="s">
        <v>121</v>
      </c>
      <c r="C32">
        <v>1.1599999999999999</v>
      </c>
      <c r="D32">
        <v>1.3</v>
      </c>
      <c r="E32">
        <v>1.1599999999999999</v>
      </c>
      <c r="F32">
        <v>1.04</v>
      </c>
      <c r="G32">
        <v>1.03</v>
      </c>
      <c r="H32">
        <v>1.0900000000000001</v>
      </c>
      <c r="I32">
        <v>1.0900000000000001</v>
      </c>
      <c r="J32">
        <v>1.1100000000000001</v>
      </c>
      <c r="K32">
        <v>1</v>
      </c>
      <c r="L32">
        <v>0.84</v>
      </c>
      <c r="M32">
        <v>0.92</v>
      </c>
      <c r="N32">
        <v>0.87</v>
      </c>
      <c r="O32">
        <v>0.63</v>
      </c>
      <c r="P32">
        <v>0.64</v>
      </c>
      <c r="Q32">
        <v>0.71</v>
      </c>
      <c r="R32">
        <v>0.7</v>
      </c>
      <c r="S32">
        <v>0.74</v>
      </c>
      <c r="T32">
        <v>0.64</v>
      </c>
      <c r="U32">
        <v>41.36</v>
      </c>
      <c r="V32">
        <v>11.42</v>
      </c>
      <c r="W32">
        <v>7.19</v>
      </c>
      <c r="X32">
        <v>3.89</v>
      </c>
      <c r="Y32">
        <v>3.58</v>
      </c>
      <c r="Z32">
        <v>3.67</v>
      </c>
      <c r="AA32">
        <v>7.14</v>
      </c>
      <c r="AB32">
        <v>6.29</v>
      </c>
      <c r="AC32">
        <v>5.38</v>
      </c>
      <c r="AD32">
        <v>114.32</v>
      </c>
      <c r="AE32">
        <v>666.22</v>
      </c>
      <c r="AF32" t="s">
        <v>111</v>
      </c>
      <c r="AG32" t="s">
        <v>111</v>
      </c>
      <c r="AH32" t="s">
        <v>111</v>
      </c>
      <c r="AI32" t="s">
        <v>111</v>
      </c>
      <c r="AJ32">
        <v>913.42</v>
      </c>
      <c r="AK32" t="s">
        <v>111</v>
      </c>
      <c r="AL32" t="s">
        <v>111</v>
      </c>
    </row>
    <row r="33" spans="2:38" x14ac:dyDescent="0.25">
      <c r="B33" t="s">
        <v>61</v>
      </c>
      <c r="C33">
        <v>1</v>
      </c>
      <c r="D33">
        <v>1</v>
      </c>
      <c r="E33">
        <v>1.02</v>
      </c>
      <c r="F33">
        <v>1.01</v>
      </c>
      <c r="G33">
        <v>1.01</v>
      </c>
      <c r="H33">
        <v>1.01</v>
      </c>
      <c r="I33">
        <v>1.02</v>
      </c>
      <c r="J33">
        <v>1.01</v>
      </c>
      <c r="K33">
        <v>1.02</v>
      </c>
      <c r="L33">
        <v>0.71</v>
      </c>
      <c r="M33">
        <v>0.79</v>
      </c>
      <c r="N33">
        <v>0.77</v>
      </c>
      <c r="O33">
        <v>0.81</v>
      </c>
      <c r="P33">
        <v>0.75</v>
      </c>
      <c r="Q33">
        <v>0.61</v>
      </c>
      <c r="R33">
        <v>0.62</v>
      </c>
      <c r="S33">
        <v>0.57999999999999996</v>
      </c>
      <c r="T33">
        <v>0.69</v>
      </c>
      <c r="U33">
        <v>1.1399999999999999</v>
      </c>
      <c r="V33">
        <v>1.36</v>
      </c>
      <c r="W33">
        <v>1.4</v>
      </c>
      <c r="X33">
        <v>0.4</v>
      </c>
      <c r="Y33">
        <v>0.11</v>
      </c>
      <c r="Z33">
        <v>1.58</v>
      </c>
      <c r="AA33">
        <v>2.69</v>
      </c>
      <c r="AB33">
        <v>2.37</v>
      </c>
      <c r="AC33">
        <v>2.14</v>
      </c>
      <c r="AD33" t="s">
        <v>111</v>
      </c>
      <c r="AE33" t="s">
        <v>111</v>
      </c>
      <c r="AF33">
        <v>102.78</v>
      </c>
      <c r="AG33" t="s">
        <v>111</v>
      </c>
      <c r="AH33" t="s">
        <v>111</v>
      </c>
      <c r="AI33" t="s">
        <v>111</v>
      </c>
      <c r="AJ33" t="s">
        <v>111</v>
      </c>
      <c r="AK33" t="s">
        <v>111</v>
      </c>
      <c r="AL33" t="s">
        <v>111</v>
      </c>
    </row>
    <row r="34" spans="2:38" x14ac:dyDescent="0.25">
      <c r="B34" t="s">
        <v>29</v>
      </c>
      <c r="C34">
        <v>2.42</v>
      </c>
      <c r="D34">
        <v>3.36</v>
      </c>
      <c r="E34">
        <v>1.38</v>
      </c>
      <c r="F34">
        <v>1.02</v>
      </c>
      <c r="G34">
        <v>1.08</v>
      </c>
      <c r="H34">
        <v>1.46</v>
      </c>
      <c r="I34">
        <v>1.75</v>
      </c>
      <c r="J34">
        <v>2.66</v>
      </c>
      <c r="K34">
        <v>12.02</v>
      </c>
      <c r="L34">
        <v>2.42</v>
      </c>
      <c r="M34">
        <v>3.36</v>
      </c>
      <c r="N34">
        <v>1.38</v>
      </c>
      <c r="O34">
        <v>1.02</v>
      </c>
      <c r="P34">
        <v>1.08</v>
      </c>
      <c r="Q34">
        <v>1.46</v>
      </c>
      <c r="R34">
        <v>1.75</v>
      </c>
      <c r="S34">
        <v>2.66</v>
      </c>
      <c r="T34">
        <v>12.02</v>
      </c>
      <c r="U34">
        <v>47.16</v>
      </c>
      <c r="V34">
        <v>45.63</v>
      </c>
      <c r="W34">
        <v>39.340000000000003</v>
      </c>
      <c r="X34">
        <v>30.25</v>
      </c>
      <c r="Y34">
        <v>39.659999999999997</v>
      </c>
      <c r="Z34">
        <v>34.159999999999997</v>
      </c>
      <c r="AA34">
        <v>79.2</v>
      </c>
      <c r="AB34">
        <v>99.4</v>
      </c>
      <c r="AC34" t="s">
        <v>111</v>
      </c>
      <c r="AD34">
        <v>172.78</v>
      </c>
      <c r="AE34">
        <v>176.15</v>
      </c>
      <c r="AF34">
        <v>215.71</v>
      </c>
      <c r="AG34">
        <v>314.95</v>
      </c>
      <c r="AH34">
        <v>248.31</v>
      </c>
      <c r="AI34">
        <v>287.91000000000003</v>
      </c>
      <c r="AJ34">
        <v>123.27</v>
      </c>
      <c r="AK34">
        <v>98.52</v>
      </c>
      <c r="AL34">
        <v>24.14</v>
      </c>
    </row>
    <row r="35" spans="2:38" x14ac:dyDescent="0.25">
      <c r="B35" t="s">
        <v>122</v>
      </c>
      <c r="C35">
        <v>1.18</v>
      </c>
      <c r="D35">
        <v>1.19</v>
      </c>
      <c r="E35">
        <v>1.1299999999999999</v>
      </c>
      <c r="F35">
        <v>1.1299999999999999</v>
      </c>
      <c r="G35">
        <v>1.28</v>
      </c>
      <c r="H35">
        <v>1.29</v>
      </c>
      <c r="I35">
        <v>1.22</v>
      </c>
      <c r="J35">
        <v>1.21</v>
      </c>
      <c r="K35">
        <v>1.1599999999999999</v>
      </c>
      <c r="L35">
        <v>0.42</v>
      </c>
      <c r="M35">
        <v>0.18</v>
      </c>
      <c r="N35">
        <v>0.2</v>
      </c>
      <c r="O35">
        <v>0.2</v>
      </c>
      <c r="P35">
        <v>0.28000000000000003</v>
      </c>
      <c r="Q35">
        <v>0.32</v>
      </c>
      <c r="R35">
        <v>0.24</v>
      </c>
      <c r="S35">
        <v>0.25</v>
      </c>
      <c r="T35">
        <v>0.21</v>
      </c>
      <c r="U35">
        <v>21.99</v>
      </c>
      <c r="V35">
        <v>20.14</v>
      </c>
      <c r="W35">
        <v>21.03</v>
      </c>
      <c r="X35">
        <v>20.149999999999999</v>
      </c>
      <c r="Y35">
        <v>38.130000000000003</v>
      </c>
      <c r="Z35">
        <v>36.86</v>
      </c>
      <c r="AA35">
        <v>28.37</v>
      </c>
      <c r="AB35">
        <v>26.13</v>
      </c>
      <c r="AC35">
        <v>15.01</v>
      </c>
      <c r="AD35">
        <v>215.36</v>
      </c>
      <c r="AE35">
        <v>145.02000000000001</v>
      </c>
      <c r="AF35">
        <v>156.36000000000001</v>
      </c>
      <c r="AG35">
        <v>98.45</v>
      </c>
      <c r="AH35">
        <v>111.73</v>
      </c>
      <c r="AI35">
        <v>112.44</v>
      </c>
      <c r="AJ35">
        <v>113.76</v>
      </c>
      <c r="AK35">
        <v>131.74</v>
      </c>
      <c r="AL35">
        <v>173.25</v>
      </c>
    </row>
    <row r="36" spans="2:38" x14ac:dyDescent="0.25">
      <c r="B36" t="s">
        <v>123</v>
      </c>
      <c r="C36">
        <v>1.32</v>
      </c>
      <c r="D36">
        <v>1.34</v>
      </c>
      <c r="E36">
        <v>1.43</v>
      </c>
      <c r="F36">
        <v>1.43</v>
      </c>
      <c r="G36">
        <v>1.84</v>
      </c>
      <c r="H36">
        <v>1.65</v>
      </c>
      <c r="I36">
        <v>1.72</v>
      </c>
      <c r="J36">
        <v>1.86</v>
      </c>
      <c r="K36">
        <v>1.77</v>
      </c>
      <c r="L36">
        <v>0.67</v>
      </c>
      <c r="M36">
        <v>0.79</v>
      </c>
      <c r="N36">
        <v>0.73</v>
      </c>
      <c r="O36">
        <v>0.66</v>
      </c>
      <c r="P36">
        <v>0.81</v>
      </c>
      <c r="Q36">
        <v>0.65</v>
      </c>
      <c r="R36">
        <v>0.69</v>
      </c>
      <c r="S36">
        <v>0.86</v>
      </c>
      <c r="T36">
        <v>0.82</v>
      </c>
      <c r="U36">
        <v>40.99</v>
      </c>
      <c r="V36">
        <v>40.64</v>
      </c>
      <c r="W36">
        <v>52.26</v>
      </c>
      <c r="X36">
        <v>52.32</v>
      </c>
      <c r="Y36">
        <v>99.39</v>
      </c>
      <c r="Z36">
        <v>80.72</v>
      </c>
      <c r="AA36">
        <v>81.89</v>
      </c>
      <c r="AB36">
        <v>94.26</v>
      </c>
      <c r="AC36">
        <v>92.62</v>
      </c>
      <c r="AD36">
        <v>159.94</v>
      </c>
      <c r="AE36">
        <v>159.75</v>
      </c>
      <c r="AF36">
        <v>107.64</v>
      </c>
      <c r="AG36">
        <v>24.92</v>
      </c>
      <c r="AH36">
        <v>48.59</v>
      </c>
      <c r="AI36">
        <v>58.54</v>
      </c>
      <c r="AJ36">
        <v>59.87</v>
      </c>
      <c r="AK36">
        <v>33.659999999999997</v>
      </c>
      <c r="AL36">
        <v>33.880000000000003</v>
      </c>
    </row>
    <row r="37" spans="2:38" x14ac:dyDescent="0.25">
      <c r="B37" t="s">
        <v>44</v>
      </c>
      <c r="C37">
        <v>3.83</v>
      </c>
      <c r="D37">
        <v>4.91</v>
      </c>
      <c r="E37">
        <v>2.87</v>
      </c>
      <c r="F37">
        <v>1.76</v>
      </c>
      <c r="G37">
        <v>2.12</v>
      </c>
      <c r="H37">
        <v>2.84</v>
      </c>
      <c r="I37">
        <v>4.46</v>
      </c>
      <c r="J37">
        <v>6.97</v>
      </c>
      <c r="K37">
        <v>3.33</v>
      </c>
      <c r="L37">
        <v>3.33</v>
      </c>
      <c r="M37">
        <v>4.29</v>
      </c>
      <c r="N37">
        <v>2.6</v>
      </c>
      <c r="O37">
        <v>1.25</v>
      </c>
      <c r="P37">
        <v>1.66</v>
      </c>
      <c r="Q37">
        <v>2.33</v>
      </c>
      <c r="R37">
        <v>3.55</v>
      </c>
      <c r="S37">
        <v>5.87</v>
      </c>
      <c r="T37">
        <v>2.5</v>
      </c>
      <c r="U37" t="s">
        <v>111</v>
      </c>
      <c r="V37" t="s">
        <v>111</v>
      </c>
      <c r="W37" t="s">
        <v>111</v>
      </c>
      <c r="X37">
        <v>73.59</v>
      </c>
      <c r="Y37">
        <v>96.85</v>
      </c>
      <c r="Z37" t="s">
        <v>111</v>
      </c>
      <c r="AA37" t="s">
        <v>111</v>
      </c>
      <c r="AB37" t="s">
        <v>111</v>
      </c>
      <c r="AC37" t="s">
        <v>111</v>
      </c>
      <c r="AD37">
        <v>3.06</v>
      </c>
      <c r="AE37">
        <v>1.42</v>
      </c>
      <c r="AF37">
        <v>6.07</v>
      </c>
      <c r="AG37">
        <v>104.93</v>
      </c>
      <c r="AH37">
        <v>76.290000000000006</v>
      </c>
      <c r="AI37">
        <v>10.15</v>
      </c>
      <c r="AJ37">
        <v>8.0500000000000007</v>
      </c>
      <c r="AK37">
        <v>6.67</v>
      </c>
      <c r="AL37">
        <v>10.09</v>
      </c>
    </row>
    <row r="38" spans="2:38" x14ac:dyDescent="0.25">
      <c r="B38" t="s">
        <v>124</v>
      </c>
      <c r="C38">
        <v>0.89</v>
      </c>
      <c r="D38">
        <v>0.85</v>
      </c>
      <c r="E38">
        <v>0.94</v>
      </c>
      <c r="F38">
        <v>0.95</v>
      </c>
      <c r="G38">
        <v>0.96</v>
      </c>
      <c r="H38">
        <v>0.98</v>
      </c>
      <c r="I38">
        <v>0.99</v>
      </c>
      <c r="J38">
        <v>1.08</v>
      </c>
      <c r="K38">
        <v>1.1499999999999999</v>
      </c>
      <c r="L38">
        <v>0.26</v>
      </c>
      <c r="M38">
        <v>0.2</v>
      </c>
      <c r="N38">
        <v>0.26</v>
      </c>
      <c r="O38">
        <v>0.23</v>
      </c>
      <c r="P38">
        <v>0.32</v>
      </c>
      <c r="Q38">
        <v>0.38</v>
      </c>
      <c r="R38">
        <v>0.21</v>
      </c>
      <c r="S38">
        <v>0.38</v>
      </c>
      <c r="T38">
        <v>0.56000000000000005</v>
      </c>
      <c r="U38">
        <v>1.53</v>
      </c>
      <c r="V38">
        <v>2.7</v>
      </c>
      <c r="W38">
        <v>5.49</v>
      </c>
      <c r="X38">
        <v>8.36</v>
      </c>
      <c r="Y38">
        <v>10.1</v>
      </c>
      <c r="Z38">
        <v>8.68</v>
      </c>
      <c r="AA38">
        <v>8.65</v>
      </c>
      <c r="AB38">
        <v>7.27</v>
      </c>
      <c r="AC38">
        <v>9.5</v>
      </c>
      <c r="AD38" t="s">
        <v>111</v>
      </c>
      <c r="AE38" t="s">
        <v>111</v>
      </c>
      <c r="AF38">
        <v>399.82</v>
      </c>
      <c r="AG38">
        <v>375.76</v>
      </c>
      <c r="AH38">
        <v>310.33999999999997</v>
      </c>
      <c r="AI38">
        <v>220.07</v>
      </c>
      <c r="AJ38">
        <v>169.4</v>
      </c>
      <c r="AK38">
        <v>228.67</v>
      </c>
      <c r="AL38">
        <v>238.5</v>
      </c>
    </row>
    <row r="39" spans="2:38" x14ac:dyDescent="0.25">
      <c r="B39" t="s">
        <v>18</v>
      </c>
      <c r="C39">
        <v>1.1599999999999999</v>
      </c>
      <c r="D39">
        <v>1.43</v>
      </c>
      <c r="E39">
        <v>1.53</v>
      </c>
      <c r="F39">
        <v>1.57</v>
      </c>
      <c r="G39">
        <v>1.46</v>
      </c>
      <c r="H39">
        <v>1.36</v>
      </c>
      <c r="I39">
        <v>1.22</v>
      </c>
      <c r="J39">
        <v>1.41</v>
      </c>
      <c r="K39">
        <v>1.57</v>
      </c>
      <c r="L39">
        <v>1.1599999999999999</v>
      </c>
      <c r="M39">
        <v>1.43</v>
      </c>
      <c r="N39">
        <v>1.53</v>
      </c>
      <c r="O39">
        <v>1.57</v>
      </c>
      <c r="P39">
        <v>1.46</v>
      </c>
      <c r="Q39">
        <v>1.36</v>
      </c>
      <c r="R39">
        <v>1.22</v>
      </c>
      <c r="S39">
        <v>1.41</v>
      </c>
      <c r="T39">
        <v>1.57</v>
      </c>
      <c r="U39">
        <v>24.02</v>
      </c>
      <c r="V39">
        <v>41.01</v>
      </c>
      <c r="W39">
        <v>47.21</v>
      </c>
      <c r="X39">
        <v>23.91</v>
      </c>
      <c r="Y39">
        <v>27.34</v>
      </c>
      <c r="Z39">
        <v>28.54</v>
      </c>
      <c r="AA39">
        <v>33.94</v>
      </c>
      <c r="AB39">
        <v>42.91</v>
      </c>
      <c r="AC39">
        <v>49.01</v>
      </c>
      <c r="AD39">
        <v>277.26</v>
      </c>
      <c r="AE39">
        <v>160.91999999999999</v>
      </c>
      <c r="AF39">
        <v>137.27000000000001</v>
      </c>
      <c r="AG39">
        <v>300.47000000000003</v>
      </c>
      <c r="AH39">
        <v>254.97</v>
      </c>
      <c r="AI39">
        <v>226.63</v>
      </c>
      <c r="AJ39">
        <v>188.29</v>
      </c>
      <c r="AK39">
        <v>151.96</v>
      </c>
      <c r="AL39">
        <v>125.41</v>
      </c>
    </row>
    <row r="40" spans="2:38" x14ac:dyDescent="0.25">
      <c r="B40" t="s">
        <v>125</v>
      </c>
      <c r="C40">
        <v>1.0900000000000001</v>
      </c>
      <c r="D40">
        <v>0.99</v>
      </c>
      <c r="E40">
        <v>1.05</v>
      </c>
      <c r="F40">
        <v>0.99</v>
      </c>
      <c r="G40">
        <v>1.1200000000000001</v>
      </c>
      <c r="H40">
        <v>1.98</v>
      </c>
      <c r="I40">
        <v>2.11</v>
      </c>
      <c r="J40">
        <v>2.15</v>
      </c>
      <c r="K40">
        <v>2.19</v>
      </c>
      <c r="L40">
        <v>0.71</v>
      </c>
      <c r="M40">
        <v>0.69</v>
      </c>
      <c r="N40">
        <v>0.76</v>
      </c>
      <c r="O40">
        <v>0.85</v>
      </c>
      <c r="P40">
        <v>0.97</v>
      </c>
      <c r="Q40">
        <v>1.69</v>
      </c>
      <c r="R40">
        <v>1.86</v>
      </c>
      <c r="S40">
        <v>1.9</v>
      </c>
      <c r="T40">
        <v>1.93</v>
      </c>
      <c r="U40">
        <v>24.56</v>
      </c>
      <c r="V40">
        <v>14.5</v>
      </c>
      <c r="W40">
        <v>21.36</v>
      </c>
      <c r="X40">
        <v>6.32</v>
      </c>
      <c r="Y40">
        <v>19.149999999999999</v>
      </c>
      <c r="Z40">
        <v>15.62</v>
      </c>
      <c r="AA40">
        <v>19.559999999999999</v>
      </c>
      <c r="AB40">
        <v>20.65</v>
      </c>
      <c r="AC40">
        <v>26.05</v>
      </c>
      <c r="AD40">
        <v>335.78</v>
      </c>
      <c r="AE40">
        <v>570.91999999999996</v>
      </c>
      <c r="AF40">
        <v>370.9</v>
      </c>
      <c r="AG40">
        <v>824.64</v>
      </c>
      <c r="AH40">
        <v>233.6</v>
      </c>
      <c r="AI40">
        <v>573.9</v>
      </c>
      <c r="AJ40">
        <v>458.89</v>
      </c>
      <c r="AK40">
        <v>420.71</v>
      </c>
      <c r="AL40">
        <v>323.64</v>
      </c>
    </row>
    <row r="41" spans="2:38" x14ac:dyDescent="0.25">
      <c r="B41" t="s">
        <v>126</v>
      </c>
      <c r="C41">
        <v>0.93</v>
      </c>
      <c r="D41">
        <v>1.04</v>
      </c>
      <c r="E41">
        <v>1.08</v>
      </c>
      <c r="F41">
        <v>1.26</v>
      </c>
      <c r="G41">
        <v>1.25</v>
      </c>
      <c r="H41">
        <v>1.3</v>
      </c>
      <c r="I41">
        <v>1.2</v>
      </c>
      <c r="J41">
        <v>1.1299999999999999</v>
      </c>
      <c r="K41">
        <v>1.1399999999999999</v>
      </c>
      <c r="L41">
        <v>0.37</v>
      </c>
      <c r="M41">
        <v>0.39</v>
      </c>
      <c r="N41">
        <v>0.39</v>
      </c>
      <c r="O41">
        <v>0.45</v>
      </c>
      <c r="P41">
        <v>0.47</v>
      </c>
      <c r="Q41">
        <v>0.53</v>
      </c>
      <c r="R41">
        <v>0.45</v>
      </c>
      <c r="S41">
        <v>0.3</v>
      </c>
      <c r="T41">
        <v>0.25</v>
      </c>
      <c r="U41">
        <v>17.809999999999999</v>
      </c>
      <c r="V41">
        <v>25.34</v>
      </c>
      <c r="W41">
        <v>26.46</v>
      </c>
      <c r="X41">
        <v>27.75</v>
      </c>
      <c r="Y41">
        <v>26.94</v>
      </c>
      <c r="Z41">
        <v>34.229999999999997</v>
      </c>
      <c r="AA41">
        <v>26.76</v>
      </c>
      <c r="AB41">
        <v>23.37</v>
      </c>
      <c r="AC41">
        <v>24.1</v>
      </c>
      <c r="AD41">
        <v>188.23</v>
      </c>
      <c r="AE41">
        <v>107.29</v>
      </c>
      <c r="AF41">
        <v>85.87</v>
      </c>
      <c r="AG41">
        <v>95.45</v>
      </c>
      <c r="AH41">
        <v>21.42</v>
      </c>
      <c r="AI41">
        <v>15.81</v>
      </c>
      <c r="AJ41">
        <v>74.900000000000006</v>
      </c>
      <c r="AK41">
        <v>86.86</v>
      </c>
      <c r="AL41">
        <v>68.72</v>
      </c>
    </row>
    <row r="42" spans="2:38" x14ac:dyDescent="0.25">
      <c r="B42" t="s">
        <v>127</v>
      </c>
      <c r="C42">
        <v>1.01</v>
      </c>
      <c r="D42">
        <v>1.03</v>
      </c>
      <c r="E42">
        <v>0.99</v>
      </c>
      <c r="F42">
        <v>1.1599999999999999</v>
      </c>
      <c r="G42">
        <v>1.17</v>
      </c>
      <c r="H42">
        <v>1.18</v>
      </c>
      <c r="I42">
        <v>1.21</v>
      </c>
      <c r="J42">
        <v>1.23</v>
      </c>
      <c r="K42">
        <v>1.33</v>
      </c>
      <c r="L42">
        <v>0.48</v>
      </c>
      <c r="M42">
        <v>0.42</v>
      </c>
      <c r="N42">
        <v>0.28000000000000003</v>
      </c>
      <c r="O42">
        <v>0.31</v>
      </c>
      <c r="P42">
        <v>0.39</v>
      </c>
      <c r="Q42">
        <v>0.4</v>
      </c>
      <c r="R42">
        <v>0.4</v>
      </c>
      <c r="S42">
        <v>0.4</v>
      </c>
      <c r="T42">
        <v>0.56000000000000005</v>
      </c>
      <c r="U42">
        <v>30.49</v>
      </c>
      <c r="V42">
        <v>29.34</v>
      </c>
      <c r="W42">
        <v>31.99</v>
      </c>
      <c r="X42">
        <v>32.58</v>
      </c>
      <c r="Y42">
        <v>33.32</v>
      </c>
      <c r="Z42">
        <v>35.619999999999997</v>
      </c>
      <c r="AA42">
        <v>38.29</v>
      </c>
      <c r="AB42">
        <v>41.76</v>
      </c>
      <c r="AC42">
        <v>50.03</v>
      </c>
      <c r="AD42">
        <v>122.91</v>
      </c>
      <c r="AE42">
        <v>141.28</v>
      </c>
      <c r="AF42">
        <v>89.86</v>
      </c>
      <c r="AG42">
        <v>91.55</v>
      </c>
      <c r="AH42">
        <v>21.35</v>
      </c>
      <c r="AI42">
        <v>16.68</v>
      </c>
      <c r="AJ42">
        <v>16.420000000000002</v>
      </c>
      <c r="AK42">
        <v>13.79</v>
      </c>
      <c r="AL42">
        <v>11.17</v>
      </c>
    </row>
    <row r="43" spans="2:38" x14ac:dyDescent="0.25">
      <c r="B43" t="s">
        <v>45</v>
      </c>
      <c r="C43">
        <v>0.98</v>
      </c>
      <c r="D43">
        <v>0.86</v>
      </c>
      <c r="E43">
        <v>0.78</v>
      </c>
      <c r="F43">
        <v>1.48</v>
      </c>
      <c r="G43">
        <v>1.53</v>
      </c>
      <c r="H43">
        <v>1.33</v>
      </c>
      <c r="I43">
        <v>1.25</v>
      </c>
      <c r="J43">
        <v>1.18</v>
      </c>
      <c r="K43">
        <v>1.06</v>
      </c>
      <c r="L43">
        <v>7.0000000000000007E-2</v>
      </c>
      <c r="M43">
        <v>0.12</v>
      </c>
      <c r="N43">
        <v>0.12</v>
      </c>
      <c r="O43">
        <v>0.46</v>
      </c>
      <c r="P43">
        <v>0.56999999999999995</v>
      </c>
      <c r="Q43">
        <v>0.48</v>
      </c>
      <c r="R43">
        <v>0.41</v>
      </c>
      <c r="S43">
        <v>0.4</v>
      </c>
      <c r="T43">
        <v>0.24</v>
      </c>
      <c r="U43">
        <v>16.11</v>
      </c>
      <c r="V43">
        <v>13.03</v>
      </c>
      <c r="W43">
        <v>14.15</v>
      </c>
      <c r="X43">
        <v>4.8</v>
      </c>
      <c r="Y43">
        <v>14.45</v>
      </c>
      <c r="Z43">
        <v>13.87</v>
      </c>
      <c r="AA43">
        <v>14.84</v>
      </c>
      <c r="AB43">
        <v>13.91</v>
      </c>
      <c r="AC43">
        <v>21.03</v>
      </c>
      <c r="AD43">
        <v>114.91</v>
      </c>
      <c r="AE43">
        <v>370.45</v>
      </c>
      <c r="AF43">
        <v>282.94</v>
      </c>
      <c r="AG43" t="s">
        <v>111</v>
      </c>
      <c r="AH43">
        <v>319.77999999999997</v>
      </c>
      <c r="AI43">
        <v>280.08</v>
      </c>
      <c r="AJ43">
        <v>241.63</v>
      </c>
      <c r="AK43">
        <v>214.73</v>
      </c>
      <c r="AL43">
        <v>88.57</v>
      </c>
    </row>
    <row r="44" spans="2:38" x14ac:dyDescent="0.25">
      <c r="B44" t="s">
        <v>128</v>
      </c>
      <c r="C44">
        <v>1.45</v>
      </c>
      <c r="D44">
        <v>1.4</v>
      </c>
      <c r="E44">
        <v>1.4</v>
      </c>
      <c r="F44">
        <v>1.19</v>
      </c>
      <c r="G44">
        <v>1.29</v>
      </c>
      <c r="H44">
        <v>1.98</v>
      </c>
      <c r="I44">
        <v>1.78</v>
      </c>
      <c r="J44">
        <v>1.91</v>
      </c>
      <c r="K44">
        <v>1.85</v>
      </c>
      <c r="L44">
        <v>0.8</v>
      </c>
      <c r="M44">
        <v>0.75</v>
      </c>
      <c r="N44">
        <v>0.73</v>
      </c>
      <c r="O44">
        <v>0.66</v>
      </c>
      <c r="P44">
        <v>0.73</v>
      </c>
      <c r="Q44">
        <v>1.1399999999999999</v>
      </c>
      <c r="R44">
        <v>1.1499999999999999</v>
      </c>
      <c r="S44">
        <v>1.28</v>
      </c>
      <c r="T44">
        <v>1.19</v>
      </c>
      <c r="U44">
        <v>44.99</v>
      </c>
      <c r="V44">
        <v>43.34</v>
      </c>
      <c r="W44">
        <v>46.98</v>
      </c>
      <c r="X44">
        <v>27.51</v>
      </c>
      <c r="Y44">
        <v>37.380000000000003</v>
      </c>
      <c r="Z44">
        <v>39.630000000000003</v>
      </c>
      <c r="AA44">
        <v>35.619999999999997</v>
      </c>
      <c r="AB44">
        <v>43.58</v>
      </c>
      <c r="AC44">
        <v>42.12</v>
      </c>
      <c r="AD44">
        <v>103.29</v>
      </c>
      <c r="AE44">
        <v>106.16</v>
      </c>
      <c r="AF44">
        <v>97.37</v>
      </c>
      <c r="AG44">
        <v>125.47</v>
      </c>
      <c r="AH44">
        <v>123.15</v>
      </c>
      <c r="AI44">
        <v>123.75</v>
      </c>
      <c r="AJ44">
        <v>150.93</v>
      </c>
      <c r="AK44">
        <v>114</v>
      </c>
      <c r="AL44">
        <v>128.68</v>
      </c>
    </row>
    <row r="45" spans="2:38" x14ac:dyDescent="0.25">
      <c r="B45" t="s">
        <v>129</v>
      </c>
      <c r="C45">
        <v>1.24</v>
      </c>
      <c r="D45">
        <v>1.27</v>
      </c>
      <c r="E45">
        <v>1.27</v>
      </c>
      <c r="F45">
        <v>1.31</v>
      </c>
      <c r="G45">
        <v>1.23</v>
      </c>
      <c r="H45">
        <v>1.19</v>
      </c>
      <c r="I45">
        <v>1.1000000000000001</v>
      </c>
      <c r="J45">
        <v>1.06</v>
      </c>
      <c r="K45">
        <v>1.07</v>
      </c>
      <c r="L45">
        <v>0.34</v>
      </c>
      <c r="M45">
        <v>0.34</v>
      </c>
      <c r="N45">
        <v>0.35</v>
      </c>
      <c r="O45">
        <v>0.42</v>
      </c>
      <c r="P45">
        <v>0.27</v>
      </c>
      <c r="Q45">
        <v>0.26</v>
      </c>
      <c r="R45">
        <v>0.21</v>
      </c>
      <c r="S45">
        <v>0.18</v>
      </c>
      <c r="T45">
        <v>0.13</v>
      </c>
      <c r="U45">
        <v>32.74</v>
      </c>
      <c r="V45">
        <v>32.299999999999997</v>
      </c>
      <c r="W45">
        <v>31.84</v>
      </c>
      <c r="X45">
        <v>36.01</v>
      </c>
      <c r="Y45">
        <v>29.22</v>
      </c>
      <c r="Z45">
        <v>23.3</v>
      </c>
      <c r="AA45">
        <v>12.36</v>
      </c>
      <c r="AB45">
        <v>7.53</v>
      </c>
      <c r="AC45">
        <v>9.14</v>
      </c>
      <c r="AD45">
        <v>19.62</v>
      </c>
      <c r="AE45">
        <v>279.36</v>
      </c>
      <c r="AF45">
        <v>281.77999999999997</v>
      </c>
      <c r="AG45">
        <v>253.63</v>
      </c>
      <c r="AH45">
        <v>253.63</v>
      </c>
      <c r="AI45">
        <v>360.13</v>
      </c>
      <c r="AJ45">
        <v>721.34</v>
      </c>
      <c r="AK45" t="s">
        <v>111</v>
      </c>
      <c r="AL45">
        <v>959.49</v>
      </c>
    </row>
    <row r="46" spans="2:38" x14ac:dyDescent="0.25">
      <c r="B46" t="s">
        <v>62</v>
      </c>
      <c r="C46">
        <v>6.43</v>
      </c>
      <c r="D46">
        <v>4.47</v>
      </c>
      <c r="E46">
        <v>3.25</v>
      </c>
      <c r="F46">
        <v>1.19</v>
      </c>
      <c r="G46">
        <v>1.36</v>
      </c>
      <c r="H46">
        <v>1.38</v>
      </c>
      <c r="I46">
        <v>1.58</v>
      </c>
      <c r="J46">
        <v>1.64</v>
      </c>
      <c r="K46">
        <v>1.72</v>
      </c>
      <c r="L46">
        <v>4.8899999999999997</v>
      </c>
      <c r="M46">
        <v>3.5</v>
      </c>
      <c r="N46">
        <v>2.36</v>
      </c>
      <c r="O46">
        <v>1.04</v>
      </c>
      <c r="P46">
        <v>1.19</v>
      </c>
      <c r="Q46">
        <v>1.17</v>
      </c>
      <c r="R46">
        <v>1.38</v>
      </c>
      <c r="S46">
        <v>1.41</v>
      </c>
      <c r="T46">
        <v>1.37</v>
      </c>
      <c r="U46" t="s">
        <v>111</v>
      </c>
      <c r="V46" t="s">
        <v>111</v>
      </c>
      <c r="W46" t="s">
        <v>111</v>
      </c>
      <c r="X46">
        <v>37.159999999999997</v>
      </c>
      <c r="Y46">
        <v>48.12</v>
      </c>
      <c r="Z46">
        <v>46.62</v>
      </c>
      <c r="AA46">
        <v>62.31</v>
      </c>
      <c r="AB46">
        <v>66.19</v>
      </c>
      <c r="AC46">
        <v>79.239999999999995</v>
      </c>
      <c r="AD46">
        <v>52.1</v>
      </c>
      <c r="AE46">
        <v>14.71</v>
      </c>
      <c r="AF46">
        <v>1.05</v>
      </c>
      <c r="AG46">
        <v>240.67</v>
      </c>
      <c r="AH46">
        <v>187.26</v>
      </c>
      <c r="AI46">
        <v>183.93</v>
      </c>
      <c r="AJ46">
        <v>145.32</v>
      </c>
      <c r="AK46">
        <v>133.93</v>
      </c>
      <c r="AL46">
        <v>106.49</v>
      </c>
    </row>
    <row r="47" spans="2:38" x14ac:dyDescent="0.25">
      <c r="B47" t="s">
        <v>68</v>
      </c>
      <c r="C47">
        <v>1.18</v>
      </c>
      <c r="D47">
        <v>1.42</v>
      </c>
      <c r="E47">
        <v>1.65</v>
      </c>
      <c r="F47">
        <v>1.48</v>
      </c>
      <c r="G47">
        <v>1.41</v>
      </c>
      <c r="H47">
        <v>1.53</v>
      </c>
      <c r="I47">
        <v>1.36</v>
      </c>
      <c r="J47">
        <v>1.29</v>
      </c>
      <c r="K47">
        <v>1.45</v>
      </c>
      <c r="L47">
        <v>0.94</v>
      </c>
      <c r="M47">
        <v>1.1299999999999999</v>
      </c>
      <c r="N47">
        <v>1.46</v>
      </c>
      <c r="O47">
        <v>1.2</v>
      </c>
      <c r="P47">
        <v>1.07</v>
      </c>
      <c r="Q47">
        <v>1.25</v>
      </c>
      <c r="R47">
        <v>1.1100000000000001</v>
      </c>
      <c r="S47">
        <v>1.06</v>
      </c>
      <c r="T47">
        <v>1.02</v>
      </c>
      <c r="U47">
        <v>21.93</v>
      </c>
      <c r="V47">
        <v>48.21</v>
      </c>
      <c r="W47">
        <v>70.53</v>
      </c>
      <c r="X47">
        <v>40.32</v>
      </c>
      <c r="Y47">
        <v>41.17</v>
      </c>
      <c r="Z47">
        <v>53.93</v>
      </c>
      <c r="AA47">
        <v>39.049999999999997</v>
      </c>
      <c r="AB47">
        <v>33.31</v>
      </c>
      <c r="AC47">
        <v>47.82</v>
      </c>
      <c r="AD47">
        <v>178.62</v>
      </c>
      <c r="AE47">
        <v>60.59</v>
      </c>
      <c r="AF47">
        <v>46.95</v>
      </c>
      <c r="AG47">
        <v>137.28</v>
      </c>
      <c r="AH47">
        <v>139.32</v>
      </c>
      <c r="AI47">
        <v>84.06</v>
      </c>
      <c r="AJ47">
        <v>89.94</v>
      </c>
      <c r="AK47">
        <v>133.86000000000001</v>
      </c>
      <c r="AL47">
        <v>0</v>
      </c>
    </row>
    <row r="48" spans="2:38" x14ac:dyDescent="0.25">
      <c r="B48" t="s">
        <v>38</v>
      </c>
      <c r="C48">
        <v>3.66</v>
      </c>
      <c r="D48">
        <v>2.69</v>
      </c>
      <c r="E48">
        <v>2.4300000000000002</v>
      </c>
      <c r="F48">
        <v>1.59</v>
      </c>
      <c r="G48">
        <v>2.11</v>
      </c>
      <c r="H48">
        <v>2.12</v>
      </c>
      <c r="I48">
        <v>1.59</v>
      </c>
      <c r="J48">
        <v>2</v>
      </c>
      <c r="K48">
        <v>2.71</v>
      </c>
      <c r="L48">
        <v>1.84</v>
      </c>
      <c r="M48">
        <v>1.41</v>
      </c>
      <c r="N48">
        <v>1.18</v>
      </c>
      <c r="O48">
        <v>0.84</v>
      </c>
      <c r="P48">
        <v>1.2</v>
      </c>
      <c r="Q48">
        <v>1.28</v>
      </c>
      <c r="R48">
        <v>0.89</v>
      </c>
      <c r="S48">
        <v>1.39</v>
      </c>
      <c r="T48">
        <v>1.96</v>
      </c>
      <c r="U48" t="s">
        <v>111</v>
      </c>
      <c r="V48" t="s">
        <v>111</v>
      </c>
      <c r="W48" t="s">
        <v>111</v>
      </c>
      <c r="X48">
        <v>65.34</v>
      </c>
      <c r="Y48">
        <v>73.010000000000005</v>
      </c>
      <c r="Z48">
        <v>86.14</v>
      </c>
      <c r="AA48">
        <v>60.49</v>
      </c>
      <c r="AB48" t="s">
        <v>111</v>
      </c>
      <c r="AC48" t="s">
        <v>111</v>
      </c>
      <c r="AD48">
        <v>30.42</v>
      </c>
      <c r="AE48">
        <v>7.05</v>
      </c>
      <c r="AF48">
        <v>33.74</v>
      </c>
      <c r="AG48">
        <v>105.92</v>
      </c>
      <c r="AH48">
        <v>95.11</v>
      </c>
      <c r="AI48">
        <v>76</v>
      </c>
      <c r="AJ48">
        <v>92.48</v>
      </c>
      <c r="AK48">
        <v>41.59</v>
      </c>
      <c r="AL48">
        <v>18.28</v>
      </c>
    </row>
    <row r="49" spans="2:38" x14ac:dyDescent="0.25">
      <c r="B49" t="s">
        <v>130</v>
      </c>
      <c r="C49">
        <v>0.28999999999999998</v>
      </c>
      <c r="D49">
        <v>0.53</v>
      </c>
      <c r="E49">
        <v>0.53</v>
      </c>
      <c r="F49">
        <v>0.3</v>
      </c>
      <c r="G49">
        <v>0.47</v>
      </c>
      <c r="H49">
        <v>0.35</v>
      </c>
      <c r="I49">
        <v>0.31</v>
      </c>
      <c r="J49">
        <v>0.12</v>
      </c>
      <c r="K49">
        <v>0.1</v>
      </c>
      <c r="L49">
        <v>0.28999999999999998</v>
      </c>
      <c r="M49">
        <v>0.53</v>
      </c>
      <c r="N49">
        <v>0.53</v>
      </c>
      <c r="O49">
        <v>0.3</v>
      </c>
      <c r="P49">
        <v>0.47</v>
      </c>
      <c r="Q49">
        <v>0.34</v>
      </c>
      <c r="R49">
        <v>0.31</v>
      </c>
      <c r="S49">
        <v>0.11</v>
      </c>
      <c r="T49">
        <v>0.1</v>
      </c>
      <c r="U49">
        <v>27.47</v>
      </c>
      <c r="V49">
        <v>4.29</v>
      </c>
      <c r="W49">
        <v>4.22</v>
      </c>
      <c r="X49">
        <v>4.05</v>
      </c>
      <c r="Y49">
        <v>6.88</v>
      </c>
      <c r="Z49">
        <v>12.9</v>
      </c>
      <c r="AA49">
        <v>5.7</v>
      </c>
      <c r="AB49">
        <v>5.74</v>
      </c>
      <c r="AC49">
        <v>2.31</v>
      </c>
      <c r="AD49">
        <v>36.78</v>
      </c>
      <c r="AE49" t="s">
        <v>111</v>
      </c>
      <c r="AF49" t="s">
        <v>111</v>
      </c>
      <c r="AG49" t="s">
        <v>111</v>
      </c>
      <c r="AH49" t="s">
        <v>111</v>
      </c>
      <c r="AI49">
        <v>734.17</v>
      </c>
      <c r="AJ49" t="s">
        <v>111</v>
      </c>
      <c r="AK49" t="s">
        <v>111</v>
      </c>
      <c r="AL49" t="s">
        <v>111</v>
      </c>
    </row>
    <row r="50" spans="2:38" x14ac:dyDescent="0.25">
      <c r="B50" t="s">
        <v>131</v>
      </c>
      <c r="C50">
        <v>1.04</v>
      </c>
      <c r="D50">
        <v>0.88</v>
      </c>
      <c r="E50">
        <v>1.01</v>
      </c>
      <c r="F50">
        <v>1.02</v>
      </c>
      <c r="G50">
        <v>1.07</v>
      </c>
      <c r="H50">
        <v>0.94</v>
      </c>
      <c r="I50">
        <v>0.96</v>
      </c>
      <c r="J50">
        <v>0.97</v>
      </c>
      <c r="K50">
        <v>1</v>
      </c>
      <c r="L50">
        <v>0.69</v>
      </c>
      <c r="M50">
        <v>0.57999999999999996</v>
      </c>
      <c r="N50">
        <v>0.71</v>
      </c>
      <c r="O50">
        <v>0.68</v>
      </c>
      <c r="P50">
        <v>0.75</v>
      </c>
      <c r="Q50">
        <v>0.59</v>
      </c>
      <c r="R50">
        <v>0.67</v>
      </c>
      <c r="S50">
        <v>0.67</v>
      </c>
      <c r="T50">
        <v>0.73</v>
      </c>
      <c r="U50">
        <v>36.409999999999997</v>
      </c>
      <c r="V50">
        <v>7.02</v>
      </c>
      <c r="W50">
        <v>10.73</v>
      </c>
      <c r="X50">
        <v>0.53</v>
      </c>
      <c r="Y50">
        <v>16.68</v>
      </c>
      <c r="Z50">
        <v>10.71</v>
      </c>
      <c r="AA50">
        <v>9.1999999999999993</v>
      </c>
      <c r="AB50" t="s">
        <v>111</v>
      </c>
      <c r="AC50">
        <v>14.37</v>
      </c>
      <c r="AD50">
        <v>135.81</v>
      </c>
      <c r="AE50">
        <v>617.97</v>
      </c>
      <c r="AF50">
        <v>411.71</v>
      </c>
      <c r="AG50" t="s">
        <v>111</v>
      </c>
      <c r="AH50">
        <v>274.70999999999998</v>
      </c>
      <c r="AI50">
        <v>335.81</v>
      </c>
      <c r="AJ50">
        <v>388.47</v>
      </c>
      <c r="AK50" t="s">
        <v>111</v>
      </c>
      <c r="AL50">
        <v>42.03</v>
      </c>
    </row>
    <row r="51" spans="2:38" x14ac:dyDescent="0.25">
      <c r="B51" t="s">
        <v>132</v>
      </c>
      <c r="C51">
        <v>2.2000000000000002</v>
      </c>
      <c r="D51">
        <v>1.26</v>
      </c>
      <c r="E51">
        <v>1.61</v>
      </c>
      <c r="F51">
        <v>1.08</v>
      </c>
      <c r="G51">
        <v>1.03</v>
      </c>
      <c r="H51">
        <v>1.76</v>
      </c>
      <c r="I51">
        <v>1.34</v>
      </c>
      <c r="J51">
        <v>1.38</v>
      </c>
      <c r="K51">
        <v>1.07</v>
      </c>
      <c r="L51">
        <v>2.2000000000000002</v>
      </c>
      <c r="M51">
        <v>1.26</v>
      </c>
      <c r="N51">
        <v>1.61</v>
      </c>
      <c r="O51">
        <v>1.08</v>
      </c>
      <c r="P51">
        <v>1.03</v>
      </c>
      <c r="Q51">
        <v>1.76</v>
      </c>
      <c r="R51">
        <v>1.34</v>
      </c>
      <c r="S51">
        <v>1.38</v>
      </c>
      <c r="T51">
        <v>1.07</v>
      </c>
      <c r="U51">
        <v>4.3099999999999996</v>
      </c>
      <c r="V51">
        <v>6.93</v>
      </c>
      <c r="W51">
        <v>7.72</v>
      </c>
      <c r="X51">
        <v>5.84</v>
      </c>
      <c r="Y51">
        <v>10.69</v>
      </c>
      <c r="Z51">
        <v>13.12</v>
      </c>
      <c r="AA51">
        <v>8.5500000000000007</v>
      </c>
      <c r="AB51">
        <v>8.6999999999999993</v>
      </c>
      <c r="AC51">
        <v>9.42</v>
      </c>
      <c r="AD51" t="s">
        <v>111</v>
      </c>
      <c r="AE51" t="s">
        <v>111</v>
      </c>
      <c r="AF51" t="s">
        <v>111</v>
      </c>
      <c r="AG51" t="s">
        <v>111</v>
      </c>
      <c r="AH51">
        <v>867.79</v>
      </c>
      <c r="AI51">
        <v>745.31</v>
      </c>
      <c r="AJ51" t="s">
        <v>111</v>
      </c>
      <c r="AK51" t="s">
        <v>111</v>
      </c>
      <c r="AL51">
        <v>778.4</v>
      </c>
    </row>
    <row r="52" spans="2:38" x14ac:dyDescent="0.25">
      <c r="B52" t="s">
        <v>12</v>
      </c>
      <c r="C52">
        <v>1.81</v>
      </c>
      <c r="D52">
        <v>2.0299999999999998</v>
      </c>
      <c r="E52">
        <v>2.27</v>
      </c>
      <c r="F52">
        <v>2.06</v>
      </c>
      <c r="G52">
        <v>1.83</v>
      </c>
      <c r="H52">
        <v>1.88</v>
      </c>
      <c r="I52">
        <v>1.88</v>
      </c>
      <c r="J52">
        <v>1.77</v>
      </c>
      <c r="K52">
        <v>1.58</v>
      </c>
      <c r="L52">
        <v>1.74</v>
      </c>
      <c r="M52">
        <v>1.96</v>
      </c>
      <c r="N52">
        <v>2.21</v>
      </c>
      <c r="O52">
        <v>2.02</v>
      </c>
      <c r="P52">
        <v>1.78</v>
      </c>
      <c r="Q52">
        <v>1.83</v>
      </c>
      <c r="R52">
        <v>1.82</v>
      </c>
      <c r="S52">
        <v>1.71</v>
      </c>
      <c r="T52">
        <v>1.53</v>
      </c>
      <c r="U52">
        <v>48.17</v>
      </c>
      <c r="V52">
        <v>65.739999999999995</v>
      </c>
      <c r="W52">
        <v>75.819999999999993</v>
      </c>
      <c r="X52">
        <v>42.72</v>
      </c>
      <c r="Y52">
        <v>37.799999999999997</v>
      </c>
      <c r="Z52">
        <v>62.39</v>
      </c>
      <c r="AA52">
        <v>60.82</v>
      </c>
      <c r="AB52">
        <v>55.08</v>
      </c>
      <c r="AC52">
        <v>61.29</v>
      </c>
      <c r="AD52">
        <v>152.68</v>
      </c>
      <c r="AE52">
        <v>112.01</v>
      </c>
      <c r="AF52">
        <v>96.15</v>
      </c>
      <c r="AG52">
        <v>181.8</v>
      </c>
      <c r="AH52">
        <v>213.95</v>
      </c>
      <c r="AI52">
        <v>121.97</v>
      </c>
      <c r="AJ52">
        <v>125.27</v>
      </c>
      <c r="AK52">
        <v>137.43</v>
      </c>
      <c r="AL52">
        <v>115.63</v>
      </c>
    </row>
    <row r="53" spans="2:38" x14ac:dyDescent="0.25">
      <c r="B53" t="s">
        <v>133</v>
      </c>
      <c r="C53">
        <v>0.46</v>
      </c>
      <c r="D53">
        <v>0.48</v>
      </c>
      <c r="E53">
        <v>0.44</v>
      </c>
      <c r="F53">
        <v>5.04</v>
      </c>
      <c r="G53">
        <v>0.5</v>
      </c>
      <c r="H53">
        <v>0.76</v>
      </c>
      <c r="I53">
        <v>0.98</v>
      </c>
      <c r="J53">
        <v>0.85</v>
      </c>
      <c r="K53">
        <v>0.64</v>
      </c>
      <c r="L53">
        <v>0.46</v>
      </c>
      <c r="M53">
        <v>0.47</v>
      </c>
      <c r="N53">
        <v>0.43</v>
      </c>
      <c r="O53">
        <v>5.01</v>
      </c>
      <c r="P53">
        <v>0.48</v>
      </c>
      <c r="Q53">
        <v>0.73</v>
      </c>
      <c r="R53">
        <v>0.94</v>
      </c>
      <c r="S53">
        <v>0.82</v>
      </c>
      <c r="T53">
        <v>0.61</v>
      </c>
      <c r="U53" t="s">
        <v>111</v>
      </c>
      <c r="V53" t="s">
        <v>111</v>
      </c>
      <c r="W53" t="s">
        <v>111</v>
      </c>
      <c r="X53">
        <v>85.13</v>
      </c>
      <c r="Y53">
        <v>74.260000000000005</v>
      </c>
      <c r="Z53">
        <v>25.08</v>
      </c>
      <c r="AA53">
        <v>18.25</v>
      </c>
      <c r="AB53">
        <v>16.2</v>
      </c>
      <c r="AC53">
        <v>21.07</v>
      </c>
      <c r="AD53">
        <v>89.21</v>
      </c>
      <c r="AE53">
        <v>79.400000000000006</v>
      </c>
      <c r="AF53">
        <v>69.47</v>
      </c>
      <c r="AG53">
        <v>107.2</v>
      </c>
      <c r="AH53">
        <v>107.86</v>
      </c>
      <c r="AI53">
        <v>371.97</v>
      </c>
      <c r="AJ53">
        <v>512.80999999999995</v>
      </c>
      <c r="AK53">
        <v>581.17999999999995</v>
      </c>
      <c r="AL53">
        <v>445.5</v>
      </c>
    </row>
    <row r="54" spans="2:38" x14ac:dyDescent="0.25">
      <c r="B54" t="s">
        <v>54</v>
      </c>
      <c r="C54">
        <v>1.04</v>
      </c>
      <c r="D54">
        <v>2.62</v>
      </c>
      <c r="E54">
        <v>2.4900000000000002</v>
      </c>
      <c r="F54">
        <v>2.4900000000000002</v>
      </c>
      <c r="G54">
        <v>2.6</v>
      </c>
      <c r="H54">
        <v>2.4700000000000002</v>
      </c>
      <c r="I54">
        <v>2.84</v>
      </c>
      <c r="J54">
        <v>2.1</v>
      </c>
      <c r="K54">
        <v>2.1</v>
      </c>
      <c r="L54">
        <v>0.44</v>
      </c>
      <c r="M54">
        <v>1.28</v>
      </c>
      <c r="N54">
        <v>1.58</v>
      </c>
      <c r="O54">
        <v>1.26</v>
      </c>
      <c r="P54">
        <v>1.88</v>
      </c>
      <c r="Q54">
        <v>1.25</v>
      </c>
      <c r="R54">
        <v>1.69</v>
      </c>
      <c r="S54">
        <v>1.27</v>
      </c>
      <c r="T54">
        <v>1.6</v>
      </c>
      <c r="U54">
        <v>3.62</v>
      </c>
      <c r="V54">
        <v>11.42</v>
      </c>
      <c r="W54">
        <v>25.65</v>
      </c>
      <c r="X54">
        <v>35.39</v>
      </c>
      <c r="Y54">
        <v>58.88</v>
      </c>
      <c r="Z54">
        <v>46.96</v>
      </c>
      <c r="AA54">
        <v>67.14</v>
      </c>
      <c r="AB54">
        <v>63.56</v>
      </c>
      <c r="AC54">
        <v>67.12</v>
      </c>
      <c r="AD54" t="s">
        <v>111</v>
      </c>
      <c r="AE54">
        <v>783.4</v>
      </c>
      <c r="AF54">
        <v>328.37</v>
      </c>
      <c r="AG54">
        <v>260.45</v>
      </c>
      <c r="AH54">
        <v>146.01</v>
      </c>
      <c r="AI54">
        <v>187.67</v>
      </c>
      <c r="AJ54">
        <v>122.34</v>
      </c>
      <c r="AK54">
        <v>121.47</v>
      </c>
      <c r="AL54">
        <v>116.9</v>
      </c>
    </row>
    <row r="55" spans="2:38" x14ac:dyDescent="0.25">
      <c r="B55" t="s">
        <v>4</v>
      </c>
      <c r="C55">
        <v>1.57</v>
      </c>
      <c r="D55">
        <v>1.93</v>
      </c>
      <c r="E55">
        <v>1.94</v>
      </c>
      <c r="F55">
        <v>1.75</v>
      </c>
      <c r="G55">
        <v>2.1800000000000002</v>
      </c>
      <c r="H55">
        <v>1.68</v>
      </c>
      <c r="I55">
        <v>1.88</v>
      </c>
      <c r="J55">
        <v>1.74</v>
      </c>
      <c r="K55">
        <v>1.68</v>
      </c>
      <c r="L55">
        <v>1.29</v>
      </c>
      <c r="M55">
        <v>1.67</v>
      </c>
      <c r="N55">
        <v>1.68</v>
      </c>
      <c r="O55">
        <v>1.51</v>
      </c>
      <c r="P55">
        <v>1.87</v>
      </c>
      <c r="Q55">
        <v>1.36</v>
      </c>
      <c r="R55">
        <v>1.54</v>
      </c>
      <c r="S55">
        <v>1.37</v>
      </c>
      <c r="T55">
        <v>1.34</v>
      </c>
      <c r="U55">
        <v>4.1399999999999997</v>
      </c>
      <c r="V55">
        <v>5.67</v>
      </c>
      <c r="W55">
        <v>6.05</v>
      </c>
      <c r="X55">
        <v>4.79</v>
      </c>
      <c r="Y55">
        <v>2.85</v>
      </c>
      <c r="Z55">
        <v>5.5</v>
      </c>
      <c r="AA55">
        <v>5.65</v>
      </c>
      <c r="AB55">
        <v>4.0599999999999996</v>
      </c>
      <c r="AC55">
        <v>15.7</v>
      </c>
      <c r="AD55" t="s">
        <v>111</v>
      </c>
      <c r="AE55" t="s">
        <v>111</v>
      </c>
      <c r="AF55" t="s">
        <v>111</v>
      </c>
      <c r="AG55" t="s">
        <v>111</v>
      </c>
      <c r="AH55" t="s">
        <v>111</v>
      </c>
      <c r="AI55" t="s">
        <v>111</v>
      </c>
      <c r="AJ55" t="s">
        <v>111</v>
      </c>
      <c r="AK55" t="s">
        <v>111</v>
      </c>
      <c r="AL55">
        <v>473.4</v>
      </c>
    </row>
    <row r="56" spans="2:38" x14ac:dyDescent="0.25">
      <c r="B56" t="s">
        <v>56</v>
      </c>
      <c r="C56">
        <v>1.1299999999999999</v>
      </c>
      <c r="D56">
        <v>1.18</v>
      </c>
      <c r="E56">
        <v>1.1499999999999999</v>
      </c>
      <c r="F56">
        <v>1.17</v>
      </c>
      <c r="G56">
        <v>1.18</v>
      </c>
      <c r="H56">
        <v>1.18</v>
      </c>
      <c r="I56">
        <v>1.23</v>
      </c>
      <c r="J56">
        <v>1.33</v>
      </c>
      <c r="K56">
        <v>1.53</v>
      </c>
      <c r="L56">
        <v>0.64</v>
      </c>
      <c r="M56">
        <v>0.84</v>
      </c>
      <c r="N56">
        <v>0.8</v>
      </c>
      <c r="O56">
        <v>0.74</v>
      </c>
      <c r="P56">
        <v>0.81</v>
      </c>
      <c r="Q56">
        <v>0.73</v>
      </c>
      <c r="R56">
        <v>0.79</v>
      </c>
      <c r="S56">
        <v>0.79</v>
      </c>
      <c r="T56">
        <v>1.03</v>
      </c>
      <c r="U56">
        <v>11.05</v>
      </c>
      <c r="V56">
        <v>14.94</v>
      </c>
      <c r="W56">
        <v>14.77</v>
      </c>
      <c r="X56">
        <v>16.440000000000001</v>
      </c>
      <c r="Y56">
        <v>22.18</v>
      </c>
      <c r="Z56">
        <v>21.27</v>
      </c>
      <c r="AA56">
        <v>23.83</v>
      </c>
      <c r="AB56">
        <v>39.04</v>
      </c>
      <c r="AC56">
        <v>73.290000000000006</v>
      </c>
      <c r="AD56">
        <v>537.07000000000005</v>
      </c>
      <c r="AE56">
        <v>354.26</v>
      </c>
      <c r="AF56">
        <v>91.38</v>
      </c>
      <c r="AG56">
        <v>119.73</v>
      </c>
      <c r="AH56">
        <v>71.739999999999995</v>
      </c>
      <c r="AI56">
        <v>80.81</v>
      </c>
      <c r="AJ56">
        <v>243.92</v>
      </c>
      <c r="AK56">
        <v>125.04</v>
      </c>
      <c r="AL56">
        <v>39.03</v>
      </c>
    </row>
    <row r="57" spans="2:38" x14ac:dyDescent="0.25">
      <c r="B57" t="s">
        <v>69</v>
      </c>
      <c r="C57">
        <v>1.37</v>
      </c>
      <c r="D57">
        <v>1.2</v>
      </c>
      <c r="E57">
        <v>1.23</v>
      </c>
      <c r="F57">
        <v>1.2</v>
      </c>
      <c r="G57">
        <v>1.41</v>
      </c>
      <c r="H57">
        <v>1.44</v>
      </c>
      <c r="I57">
        <v>1.76</v>
      </c>
      <c r="J57">
        <v>2.65</v>
      </c>
      <c r="K57">
        <v>2.59</v>
      </c>
      <c r="L57">
        <v>0.67</v>
      </c>
      <c r="M57">
        <v>0.67</v>
      </c>
      <c r="N57">
        <v>0.75</v>
      </c>
      <c r="O57">
        <v>0.71</v>
      </c>
      <c r="P57">
        <v>0.78</v>
      </c>
      <c r="Q57">
        <v>0.81</v>
      </c>
      <c r="R57">
        <v>0.9</v>
      </c>
      <c r="S57">
        <v>1.45</v>
      </c>
      <c r="T57">
        <v>1.49</v>
      </c>
      <c r="U57">
        <v>66.11</v>
      </c>
      <c r="V57">
        <v>64.599999999999994</v>
      </c>
      <c r="W57">
        <v>70.52</v>
      </c>
      <c r="X57">
        <v>70.430000000000007</v>
      </c>
      <c r="Y57">
        <v>85.85</v>
      </c>
      <c r="Z57">
        <v>90.9</v>
      </c>
      <c r="AA57" t="s">
        <v>111</v>
      </c>
      <c r="AB57" t="s">
        <v>111</v>
      </c>
      <c r="AC57" t="s">
        <v>111</v>
      </c>
      <c r="AD57">
        <v>60.86</v>
      </c>
      <c r="AE57">
        <v>43.14</v>
      </c>
      <c r="AF57">
        <v>40.97</v>
      </c>
      <c r="AG57">
        <v>44.03</v>
      </c>
      <c r="AH57">
        <v>23.41</v>
      </c>
      <c r="AI57">
        <v>12.48</v>
      </c>
      <c r="AJ57">
        <v>3.69</v>
      </c>
      <c r="AK57">
        <v>7.2</v>
      </c>
      <c r="AL57">
        <v>1.32</v>
      </c>
    </row>
    <row r="58" spans="2:38" x14ac:dyDescent="0.25">
      <c r="B58" t="s">
        <v>134</v>
      </c>
      <c r="C58">
        <v>0.84</v>
      </c>
      <c r="D58">
        <v>1.1599999999999999</v>
      </c>
      <c r="E58">
        <v>1.77</v>
      </c>
      <c r="F58">
        <v>1.29</v>
      </c>
      <c r="G58">
        <v>1.1499999999999999</v>
      </c>
      <c r="H58">
        <v>1.1499999999999999</v>
      </c>
      <c r="I58">
        <v>0.87</v>
      </c>
      <c r="J58">
        <v>1.91</v>
      </c>
      <c r="K58">
        <v>1.92</v>
      </c>
      <c r="L58">
        <v>0.82</v>
      </c>
      <c r="M58">
        <v>1.1399999999999999</v>
      </c>
      <c r="N58">
        <v>1.76</v>
      </c>
      <c r="O58">
        <v>1.27</v>
      </c>
      <c r="P58">
        <v>1.1200000000000001</v>
      </c>
      <c r="Q58">
        <v>1.1299999999999999</v>
      </c>
      <c r="R58">
        <v>0.84</v>
      </c>
      <c r="S58">
        <v>1.88</v>
      </c>
      <c r="T58">
        <v>1.89</v>
      </c>
      <c r="U58" t="s">
        <v>111</v>
      </c>
      <c r="V58" t="s">
        <v>111</v>
      </c>
      <c r="W58" t="s">
        <v>111</v>
      </c>
      <c r="X58">
        <v>72.86</v>
      </c>
      <c r="Y58">
        <v>69.59</v>
      </c>
      <c r="Z58">
        <v>70.8</v>
      </c>
      <c r="AA58">
        <v>72.73</v>
      </c>
      <c r="AB58">
        <v>62.34</v>
      </c>
      <c r="AC58">
        <v>63.44</v>
      </c>
      <c r="AD58">
        <v>43.97</v>
      </c>
      <c r="AE58">
        <v>39.32</v>
      </c>
      <c r="AF58">
        <v>90.57</v>
      </c>
      <c r="AG58">
        <v>120.89</v>
      </c>
      <c r="AH58">
        <v>125.44</v>
      </c>
      <c r="AI58">
        <v>120.82</v>
      </c>
      <c r="AJ58">
        <v>117.81</v>
      </c>
      <c r="AK58">
        <v>142.87</v>
      </c>
      <c r="AL58">
        <v>139.34</v>
      </c>
    </row>
    <row r="59" spans="2:38" x14ac:dyDescent="0.25">
      <c r="B59" t="s">
        <v>135</v>
      </c>
      <c r="C59">
        <v>0.57999999999999996</v>
      </c>
      <c r="D59">
        <v>0.8</v>
      </c>
      <c r="E59">
        <v>0.87</v>
      </c>
      <c r="F59">
        <v>0.92</v>
      </c>
      <c r="G59">
        <v>0.98</v>
      </c>
      <c r="H59">
        <v>1.1100000000000001</v>
      </c>
      <c r="I59">
        <v>1.08</v>
      </c>
      <c r="J59">
        <v>1.03</v>
      </c>
      <c r="K59">
        <v>0.96</v>
      </c>
      <c r="L59">
        <v>0.47</v>
      </c>
      <c r="M59">
        <v>0.68</v>
      </c>
      <c r="N59">
        <v>0.76</v>
      </c>
      <c r="O59">
        <v>0.82</v>
      </c>
      <c r="P59">
        <v>0.81</v>
      </c>
      <c r="Q59">
        <v>0.97</v>
      </c>
      <c r="R59">
        <v>0.89</v>
      </c>
      <c r="S59">
        <v>0.93</v>
      </c>
      <c r="T59">
        <v>0.82</v>
      </c>
      <c r="U59">
        <v>20.03</v>
      </c>
      <c r="V59">
        <v>31.25</v>
      </c>
      <c r="W59">
        <v>28.42</v>
      </c>
      <c r="X59">
        <v>25.25</v>
      </c>
      <c r="Y59">
        <v>30.27</v>
      </c>
      <c r="Z59">
        <v>32.22</v>
      </c>
      <c r="AA59">
        <v>31.99</v>
      </c>
      <c r="AB59">
        <v>31.75</v>
      </c>
      <c r="AC59">
        <v>31.99</v>
      </c>
      <c r="AD59">
        <v>339.43</v>
      </c>
      <c r="AE59">
        <v>166.35</v>
      </c>
      <c r="AF59">
        <v>234.78</v>
      </c>
      <c r="AG59">
        <v>238.2</v>
      </c>
      <c r="AH59">
        <v>179.79</v>
      </c>
      <c r="AI59">
        <v>129.97999999999999</v>
      </c>
      <c r="AJ59">
        <v>136.05000000000001</v>
      </c>
      <c r="AK59">
        <v>116.87</v>
      </c>
      <c r="AL59">
        <v>138.41</v>
      </c>
    </row>
    <row r="60" spans="2:38" x14ac:dyDescent="0.25">
      <c r="B60" t="s">
        <v>136</v>
      </c>
      <c r="C60">
        <v>1.26</v>
      </c>
      <c r="D60">
        <v>1.27</v>
      </c>
      <c r="E60">
        <v>1.25</v>
      </c>
      <c r="F60">
        <v>1.2</v>
      </c>
      <c r="G60">
        <v>1.35</v>
      </c>
      <c r="H60">
        <v>1.2</v>
      </c>
      <c r="I60">
        <v>1.1499999999999999</v>
      </c>
      <c r="J60">
        <v>1.1100000000000001</v>
      </c>
      <c r="K60">
        <v>1.08</v>
      </c>
      <c r="L60">
        <v>0.44</v>
      </c>
      <c r="M60">
        <v>0.45</v>
      </c>
      <c r="N60">
        <v>0.4</v>
      </c>
      <c r="O60">
        <v>0.36</v>
      </c>
      <c r="P60">
        <v>0.54</v>
      </c>
      <c r="Q60">
        <v>0.45</v>
      </c>
      <c r="R60">
        <v>0.44</v>
      </c>
      <c r="S60">
        <v>0.33</v>
      </c>
      <c r="T60">
        <v>0.43</v>
      </c>
      <c r="U60">
        <v>24.57</v>
      </c>
      <c r="V60">
        <v>23.79</v>
      </c>
      <c r="W60">
        <v>29.37</v>
      </c>
      <c r="X60">
        <v>19.52</v>
      </c>
      <c r="Y60">
        <v>31.03</v>
      </c>
      <c r="Z60">
        <v>21.88</v>
      </c>
      <c r="AA60">
        <v>17.059999999999999</v>
      </c>
      <c r="AB60">
        <v>12.81</v>
      </c>
      <c r="AC60">
        <v>10.96</v>
      </c>
      <c r="AD60">
        <v>55.3</v>
      </c>
      <c r="AE60">
        <v>37.82</v>
      </c>
      <c r="AF60">
        <v>47.59</v>
      </c>
      <c r="AG60">
        <v>70.099999999999994</v>
      </c>
      <c r="AH60">
        <v>81.87</v>
      </c>
      <c r="AI60">
        <v>80.08</v>
      </c>
      <c r="AJ60">
        <v>68.099999999999994</v>
      </c>
      <c r="AK60">
        <v>95.07</v>
      </c>
      <c r="AL60">
        <v>148.76</v>
      </c>
    </row>
    <row r="61" spans="2:38" x14ac:dyDescent="0.25">
      <c r="B61" t="s">
        <v>41</v>
      </c>
      <c r="C61">
        <v>1.04</v>
      </c>
      <c r="D61">
        <v>1.29</v>
      </c>
      <c r="E61">
        <v>1.27</v>
      </c>
      <c r="F61">
        <v>0.97</v>
      </c>
      <c r="G61">
        <v>0.97</v>
      </c>
      <c r="H61">
        <v>1</v>
      </c>
      <c r="I61">
        <v>2.66</v>
      </c>
      <c r="J61">
        <v>2.33</v>
      </c>
      <c r="K61">
        <v>1.87</v>
      </c>
      <c r="L61">
        <v>0.81</v>
      </c>
      <c r="M61">
        <v>1.04</v>
      </c>
      <c r="N61">
        <v>1.07</v>
      </c>
      <c r="O61">
        <v>0.95</v>
      </c>
      <c r="P61">
        <v>0.94</v>
      </c>
      <c r="Q61">
        <v>0.96</v>
      </c>
      <c r="R61">
        <v>1.99</v>
      </c>
      <c r="S61">
        <v>1.89</v>
      </c>
      <c r="T61">
        <v>1.44</v>
      </c>
      <c r="U61">
        <v>16.61</v>
      </c>
      <c r="V61">
        <v>41.67</v>
      </c>
      <c r="W61">
        <v>37.03</v>
      </c>
      <c r="X61">
        <v>0.63</v>
      </c>
      <c r="Y61">
        <v>0.53</v>
      </c>
      <c r="Z61">
        <v>2.89</v>
      </c>
      <c r="AA61" t="s">
        <v>111</v>
      </c>
      <c r="AB61">
        <v>95.2</v>
      </c>
      <c r="AC61">
        <v>80.680000000000007</v>
      </c>
      <c r="AD61">
        <v>418.89</v>
      </c>
      <c r="AE61">
        <v>130.04</v>
      </c>
      <c r="AF61">
        <v>132.51</v>
      </c>
      <c r="AG61" t="s">
        <v>111</v>
      </c>
      <c r="AH61" t="s">
        <v>111</v>
      </c>
      <c r="AI61" t="s">
        <v>111</v>
      </c>
      <c r="AJ61">
        <v>40.61</v>
      </c>
      <c r="AK61">
        <v>38.79</v>
      </c>
      <c r="AL61">
        <v>64.41</v>
      </c>
    </row>
    <row r="62" spans="2:38" x14ac:dyDescent="0.25">
      <c r="B62" t="s">
        <v>60</v>
      </c>
      <c r="C62">
        <v>1.1299999999999999</v>
      </c>
      <c r="D62">
        <v>1.1000000000000001</v>
      </c>
      <c r="E62">
        <v>1.17</v>
      </c>
      <c r="F62">
        <v>1.17</v>
      </c>
      <c r="G62">
        <v>1.08</v>
      </c>
      <c r="H62">
        <v>1.04</v>
      </c>
      <c r="I62">
        <v>1.08</v>
      </c>
      <c r="J62">
        <v>1.1100000000000001</v>
      </c>
      <c r="K62">
        <v>1.21</v>
      </c>
      <c r="L62">
        <v>0.18</v>
      </c>
      <c r="M62">
        <v>0.22</v>
      </c>
      <c r="N62">
        <v>0.18</v>
      </c>
      <c r="O62">
        <v>0.17</v>
      </c>
      <c r="P62">
        <v>0.2</v>
      </c>
      <c r="Q62">
        <v>0.17</v>
      </c>
      <c r="R62">
        <v>0.14000000000000001</v>
      </c>
      <c r="S62">
        <v>0.19</v>
      </c>
      <c r="T62">
        <v>0.3</v>
      </c>
      <c r="U62">
        <v>35.299999999999997</v>
      </c>
      <c r="V62">
        <v>25.69</v>
      </c>
      <c r="W62">
        <v>43.1</v>
      </c>
      <c r="X62">
        <v>43.1</v>
      </c>
      <c r="Y62">
        <v>30.68</v>
      </c>
      <c r="Z62">
        <v>22.45</v>
      </c>
      <c r="AA62">
        <v>33.21</v>
      </c>
      <c r="AB62">
        <v>38.369999999999997</v>
      </c>
      <c r="AC62">
        <v>66.61</v>
      </c>
      <c r="AD62">
        <v>39.82</v>
      </c>
      <c r="AE62">
        <v>32.520000000000003</v>
      </c>
      <c r="AF62">
        <v>41.06</v>
      </c>
      <c r="AG62">
        <v>22.65</v>
      </c>
      <c r="AH62">
        <v>41.13</v>
      </c>
      <c r="AI62">
        <v>51.47</v>
      </c>
      <c r="AJ62">
        <v>35.81</v>
      </c>
      <c r="AK62">
        <v>18.25</v>
      </c>
      <c r="AL62">
        <v>85.95</v>
      </c>
    </row>
    <row r="63" spans="2:38" x14ac:dyDescent="0.25">
      <c r="B63" t="s">
        <v>137</v>
      </c>
      <c r="C63">
        <v>0.97</v>
      </c>
      <c r="D63">
        <v>0.98</v>
      </c>
      <c r="E63">
        <v>1.01</v>
      </c>
      <c r="F63">
        <v>0.98</v>
      </c>
      <c r="G63">
        <v>0.96</v>
      </c>
      <c r="H63">
        <v>1</v>
      </c>
      <c r="I63">
        <v>0.99</v>
      </c>
      <c r="J63">
        <v>0.92</v>
      </c>
      <c r="K63">
        <v>0.9</v>
      </c>
      <c r="L63">
        <v>0.33</v>
      </c>
      <c r="M63">
        <v>0.36</v>
      </c>
      <c r="N63">
        <v>0.33</v>
      </c>
      <c r="O63">
        <v>0.27</v>
      </c>
      <c r="P63">
        <v>0.21</v>
      </c>
      <c r="Q63">
        <v>0.22</v>
      </c>
      <c r="R63">
        <v>0.24</v>
      </c>
      <c r="S63">
        <v>0.28000000000000003</v>
      </c>
      <c r="T63">
        <v>0.27</v>
      </c>
      <c r="U63">
        <v>19.54</v>
      </c>
      <c r="V63">
        <v>21.1</v>
      </c>
      <c r="W63">
        <v>18.96</v>
      </c>
      <c r="X63">
        <v>13.72</v>
      </c>
      <c r="Y63">
        <v>18.59</v>
      </c>
      <c r="Z63">
        <v>13.89</v>
      </c>
      <c r="AA63">
        <v>17.010000000000002</v>
      </c>
      <c r="AB63">
        <v>18.63</v>
      </c>
      <c r="AC63">
        <v>13.06</v>
      </c>
      <c r="AD63">
        <v>213.01</v>
      </c>
      <c r="AE63">
        <v>227.92</v>
      </c>
      <c r="AF63">
        <v>279.39999999999998</v>
      </c>
      <c r="AG63">
        <v>286.17</v>
      </c>
      <c r="AH63">
        <v>240.78</v>
      </c>
      <c r="AI63">
        <v>230.38</v>
      </c>
      <c r="AJ63">
        <v>273.72000000000003</v>
      </c>
      <c r="AK63">
        <v>366.21</v>
      </c>
      <c r="AL63">
        <v>476.74</v>
      </c>
    </row>
    <row r="64" spans="2:38" x14ac:dyDescent="0.25">
      <c r="B64" t="s">
        <v>138</v>
      </c>
      <c r="C64">
        <v>1.68</v>
      </c>
      <c r="D64">
        <v>1.55</v>
      </c>
      <c r="E64">
        <v>1.17</v>
      </c>
      <c r="F64">
        <v>0.72</v>
      </c>
      <c r="G64">
        <v>0.88</v>
      </c>
      <c r="H64">
        <v>1.1200000000000001</v>
      </c>
      <c r="I64">
        <v>1.39</v>
      </c>
      <c r="J64">
        <v>1.99</v>
      </c>
      <c r="K64">
        <v>2.12</v>
      </c>
      <c r="L64">
        <v>1.67</v>
      </c>
      <c r="M64">
        <v>1.53</v>
      </c>
      <c r="N64">
        <v>1.1599999999999999</v>
      </c>
      <c r="O64">
        <v>0.71</v>
      </c>
      <c r="P64">
        <v>0.87</v>
      </c>
      <c r="Q64">
        <v>1.1200000000000001</v>
      </c>
      <c r="R64">
        <v>1.38</v>
      </c>
      <c r="S64">
        <v>1.99</v>
      </c>
      <c r="T64">
        <v>2.12</v>
      </c>
      <c r="U64">
        <v>6.05</v>
      </c>
      <c r="V64">
        <v>1.97</v>
      </c>
      <c r="W64">
        <v>12.07</v>
      </c>
      <c r="X64">
        <v>9.84</v>
      </c>
      <c r="Y64">
        <v>13.67</v>
      </c>
      <c r="Z64">
        <v>19.579999999999998</v>
      </c>
      <c r="AA64">
        <v>29.1</v>
      </c>
      <c r="AB64">
        <v>39.82</v>
      </c>
      <c r="AC64">
        <v>46.27</v>
      </c>
      <c r="AD64" t="s">
        <v>111</v>
      </c>
      <c r="AE64" t="s">
        <v>111</v>
      </c>
      <c r="AF64">
        <v>808.04</v>
      </c>
      <c r="AG64">
        <v>965.55</v>
      </c>
      <c r="AH64">
        <v>685.09</v>
      </c>
      <c r="AI64">
        <v>477.84</v>
      </c>
      <c r="AJ64">
        <v>324.19</v>
      </c>
      <c r="AK64">
        <v>243.23</v>
      </c>
      <c r="AL64">
        <v>209.47</v>
      </c>
    </row>
    <row r="65" spans="2:38" x14ac:dyDescent="0.25">
      <c r="B65" t="s">
        <v>36</v>
      </c>
      <c r="C65">
        <v>1.41</v>
      </c>
      <c r="D65">
        <v>1.53</v>
      </c>
      <c r="E65">
        <v>1.48</v>
      </c>
      <c r="F65">
        <v>1.62</v>
      </c>
      <c r="G65">
        <v>1.68</v>
      </c>
      <c r="H65">
        <v>1.67</v>
      </c>
      <c r="I65">
        <v>1.53</v>
      </c>
      <c r="J65">
        <v>1.66</v>
      </c>
      <c r="K65">
        <v>2.12</v>
      </c>
      <c r="L65">
        <v>1.1000000000000001</v>
      </c>
      <c r="M65">
        <v>1.0900000000000001</v>
      </c>
      <c r="N65">
        <v>1.03</v>
      </c>
      <c r="O65">
        <v>1.17</v>
      </c>
      <c r="P65">
        <v>1.1299999999999999</v>
      </c>
      <c r="Q65">
        <v>1.1000000000000001</v>
      </c>
      <c r="R65">
        <v>0.98</v>
      </c>
      <c r="S65">
        <v>1</v>
      </c>
      <c r="T65">
        <v>1.35</v>
      </c>
      <c r="U65">
        <v>32.4</v>
      </c>
      <c r="V65">
        <v>55.87</v>
      </c>
      <c r="W65">
        <v>49.41</v>
      </c>
      <c r="X65">
        <v>45.21</v>
      </c>
      <c r="Y65">
        <v>55.98</v>
      </c>
      <c r="Z65">
        <v>68.13</v>
      </c>
      <c r="AA65">
        <v>54.57</v>
      </c>
      <c r="AB65">
        <v>67.400000000000006</v>
      </c>
      <c r="AC65" t="s">
        <v>111</v>
      </c>
      <c r="AD65">
        <v>273.20999999999998</v>
      </c>
      <c r="AE65">
        <v>149.9</v>
      </c>
      <c r="AF65">
        <v>170.41</v>
      </c>
      <c r="AG65">
        <v>202.94</v>
      </c>
      <c r="AH65">
        <v>160.74</v>
      </c>
      <c r="AI65">
        <v>132.87</v>
      </c>
      <c r="AJ65">
        <v>169.64</v>
      </c>
      <c r="AK65">
        <v>129.88999999999999</v>
      </c>
      <c r="AL65">
        <v>71.650000000000006</v>
      </c>
    </row>
    <row r="66" spans="2:38" x14ac:dyDescent="0.25">
      <c r="B66" t="s">
        <v>55</v>
      </c>
      <c r="C66">
        <v>1.07</v>
      </c>
      <c r="D66">
        <v>1.07</v>
      </c>
      <c r="E66">
        <v>1.07</v>
      </c>
      <c r="F66">
        <v>1.0900000000000001</v>
      </c>
      <c r="G66">
        <v>1.1000000000000001</v>
      </c>
      <c r="H66">
        <v>1.1599999999999999</v>
      </c>
      <c r="I66">
        <v>1.18</v>
      </c>
      <c r="J66">
        <v>1.23</v>
      </c>
      <c r="K66">
        <v>1.21</v>
      </c>
      <c r="L66">
        <v>0.5</v>
      </c>
      <c r="M66">
        <v>0.54</v>
      </c>
      <c r="N66">
        <v>0.52</v>
      </c>
      <c r="O66">
        <v>0.53</v>
      </c>
      <c r="P66">
        <v>0.56000000000000005</v>
      </c>
      <c r="Q66">
        <v>0.62</v>
      </c>
      <c r="R66">
        <v>0.64</v>
      </c>
      <c r="S66">
        <v>0.63</v>
      </c>
      <c r="T66">
        <v>0.62</v>
      </c>
      <c r="U66">
        <v>46.04</v>
      </c>
      <c r="V66">
        <v>37.549999999999997</v>
      </c>
      <c r="W66">
        <v>35.04</v>
      </c>
      <c r="X66">
        <v>44.38</v>
      </c>
      <c r="Y66">
        <v>48.48</v>
      </c>
      <c r="Z66">
        <v>56.5</v>
      </c>
      <c r="AA66">
        <v>61.36</v>
      </c>
      <c r="AB66">
        <v>70.59</v>
      </c>
      <c r="AC66">
        <v>70.27</v>
      </c>
      <c r="AD66">
        <v>162.18</v>
      </c>
      <c r="AE66">
        <v>219.74</v>
      </c>
      <c r="AF66">
        <v>249.65</v>
      </c>
      <c r="AG66">
        <v>151.51</v>
      </c>
      <c r="AH66">
        <v>193.16</v>
      </c>
      <c r="AI66">
        <v>84.37</v>
      </c>
      <c r="AJ66">
        <v>92.1</v>
      </c>
      <c r="AK66">
        <v>111.03</v>
      </c>
      <c r="AL66">
        <v>118.28</v>
      </c>
    </row>
    <row r="67" spans="2:38" x14ac:dyDescent="0.25">
      <c r="B67" t="s">
        <v>139</v>
      </c>
      <c r="C67">
        <v>1.3</v>
      </c>
      <c r="D67">
        <v>1.38</v>
      </c>
      <c r="E67">
        <v>3.8</v>
      </c>
      <c r="F67">
        <v>4.84</v>
      </c>
      <c r="G67">
        <v>5.09</v>
      </c>
      <c r="H67">
        <v>5.46</v>
      </c>
      <c r="I67">
        <v>4.51</v>
      </c>
      <c r="J67">
        <v>11.4</v>
      </c>
      <c r="K67">
        <v>19.61</v>
      </c>
      <c r="L67">
        <v>1.02</v>
      </c>
      <c r="M67">
        <v>1.07</v>
      </c>
      <c r="N67">
        <v>3.48</v>
      </c>
      <c r="O67">
        <v>4.3499999999999996</v>
      </c>
      <c r="P67">
        <v>4.5999999999999996</v>
      </c>
      <c r="Q67">
        <v>4.97</v>
      </c>
      <c r="R67">
        <v>4.04</v>
      </c>
      <c r="S67">
        <v>10.58</v>
      </c>
      <c r="T67">
        <v>17.8</v>
      </c>
      <c r="U67">
        <v>87.48</v>
      </c>
      <c r="V67" t="s">
        <v>111</v>
      </c>
      <c r="W67">
        <v>32.380000000000003</v>
      </c>
      <c r="X67">
        <v>26.1</v>
      </c>
      <c r="Y67">
        <v>68.84</v>
      </c>
      <c r="Z67" t="s">
        <v>111</v>
      </c>
      <c r="AA67" t="s">
        <v>111</v>
      </c>
      <c r="AB67" t="s">
        <v>111</v>
      </c>
      <c r="AC67" t="s">
        <v>111</v>
      </c>
      <c r="AD67">
        <v>70.959999999999994</v>
      </c>
      <c r="AE67">
        <v>34.89</v>
      </c>
      <c r="AF67">
        <v>281.75</v>
      </c>
      <c r="AG67">
        <v>342.37</v>
      </c>
      <c r="AH67">
        <v>127.31</v>
      </c>
      <c r="AI67">
        <v>47.85</v>
      </c>
      <c r="AJ67">
        <v>14.35</v>
      </c>
      <c r="AK67">
        <v>3.57</v>
      </c>
      <c r="AL67">
        <v>1.95</v>
      </c>
    </row>
    <row r="68" spans="2:38" x14ac:dyDescent="0.25">
      <c r="B68" t="s">
        <v>140</v>
      </c>
      <c r="C68">
        <v>0.51</v>
      </c>
      <c r="D68">
        <v>0.51</v>
      </c>
      <c r="E68">
        <v>0.57999999999999996</v>
      </c>
      <c r="F68">
        <v>0.12</v>
      </c>
      <c r="G68">
        <v>0.12</v>
      </c>
      <c r="H68">
        <v>0.42</v>
      </c>
      <c r="I68">
        <v>0.49</v>
      </c>
      <c r="J68">
        <v>0.63</v>
      </c>
      <c r="K68">
        <v>0.65</v>
      </c>
      <c r="L68">
        <v>0.49</v>
      </c>
      <c r="M68">
        <v>0.5</v>
      </c>
      <c r="N68">
        <v>0.56000000000000005</v>
      </c>
      <c r="O68">
        <v>0.11</v>
      </c>
      <c r="P68">
        <v>0.11</v>
      </c>
      <c r="Q68">
        <v>0.38</v>
      </c>
      <c r="R68">
        <v>0.48</v>
      </c>
      <c r="S68">
        <v>0.61</v>
      </c>
      <c r="T68">
        <v>0.64</v>
      </c>
      <c r="U68">
        <v>17.93</v>
      </c>
      <c r="V68">
        <v>18.11</v>
      </c>
      <c r="W68">
        <v>24.64</v>
      </c>
      <c r="X68">
        <v>23.45</v>
      </c>
      <c r="Y68">
        <v>20.190000000000001</v>
      </c>
      <c r="Z68" t="s">
        <v>111</v>
      </c>
      <c r="AA68" t="s">
        <v>111</v>
      </c>
      <c r="AB68" t="s">
        <v>111</v>
      </c>
      <c r="AC68" t="s">
        <v>111</v>
      </c>
      <c r="AD68">
        <v>447.2</v>
      </c>
      <c r="AE68">
        <v>484.46</v>
      </c>
      <c r="AF68">
        <v>356.68</v>
      </c>
      <c r="AG68">
        <v>395.31</v>
      </c>
      <c r="AH68">
        <v>461.37</v>
      </c>
      <c r="AI68">
        <v>41.55</v>
      </c>
      <c r="AJ68">
        <v>56.93</v>
      </c>
      <c r="AK68">
        <v>44.46</v>
      </c>
      <c r="AL68">
        <v>39.01</v>
      </c>
    </row>
    <row r="69" spans="2:38" x14ac:dyDescent="0.25">
      <c r="B69" t="s">
        <v>13</v>
      </c>
      <c r="C69">
        <v>1.19</v>
      </c>
      <c r="D69">
        <v>1.2</v>
      </c>
      <c r="E69">
        <v>1.24</v>
      </c>
      <c r="F69">
        <v>1.34</v>
      </c>
      <c r="G69">
        <v>1.08</v>
      </c>
      <c r="H69">
        <v>1.07</v>
      </c>
      <c r="I69">
        <v>1.1200000000000001</v>
      </c>
      <c r="J69">
        <v>1.1299999999999999</v>
      </c>
      <c r="K69">
        <v>1.1599999999999999</v>
      </c>
      <c r="L69">
        <v>0.82</v>
      </c>
      <c r="M69">
        <v>0.77</v>
      </c>
      <c r="N69">
        <v>0.86</v>
      </c>
      <c r="O69">
        <v>0.91</v>
      </c>
      <c r="P69">
        <v>0.74</v>
      </c>
      <c r="Q69">
        <v>0.69</v>
      </c>
      <c r="R69">
        <v>0.8</v>
      </c>
      <c r="S69">
        <v>0.84</v>
      </c>
      <c r="T69">
        <v>0.85</v>
      </c>
      <c r="U69">
        <v>0.28000000000000003</v>
      </c>
      <c r="V69">
        <v>3.02</v>
      </c>
      <c r="W69">
        <v>6.76</v>
      </c>
      <c r="X69">
        <v>10.84</v>
      </c>
      <c r="Y69">
        <v>10.59</v>
      </c>
      <c r="Z69">
        <v>9.26</v>
      </c>
      <c r="AA69">
        <v>14.02</v>
      </c>
      <c r="AB69">
        <v>15</v>
      </c>
      <c r="AC69">
        <v>17.420000000000002</v>
      </c>
      <c r="AD69" t="s">
        <v>111</v>
      </c>
      <c r="AE69" t="s">
        <v>111</v>
      </c>
      <c r="AF69">
        <v>561.16</v>
      </c>
      <c r="AG69">
        <v>312.22000000000003</v>
      </c>
      <c r="AH69">
        <v>405.19</v>
      </c>
      <c r="AI69">
        <v>530.01</v>
      </c>
      <c r="AJ69">
        <v>380.47</v>
      </c>
      <c r="AK69">
        <v>266.22000000000003</v>
      </c>
      <c r="AL69">
        <v>295.60000000000002</v>
      </c>
    </row>
    <row r="70" spans="2:38" x14ac:dyDescent="0.25">
      <c r="B70" t="s">
        <v>46</v>
      </c>
      <c r="C70">
        <v>1.43</v>
      </c>
      <c r="D70">
        <v>1.45</v>
      </c>
      <c r="E70">
        <v>1.39</v>
      </c>
      <c r="F70">
        <v>1.43</v>
      </c>
      <c r="G70">
        <v>2.34</v>
      </c>
      <c r="H70">
        <v>2.56</v>
      </c>
      <c r="I70">
        <v>3.18</v>
      </c>
      <c r="J70">
        <v>3.68</v>
      </c>
      <c r="K70">
        <v>3.97</v>
      </c>
      <c r="L70">
        <v>0.65</v>
      </c>
      <c r="M70">
        <v>0.62</v>
      </c>
      <c r="N70">
        <v>0.68</v>
      </c>
      <c r="O70">
        <v>0.55000000000000004</v>
      </c>
      <c r="P70">
        <v>1.29</v>
      </c>
      <c r="Q70">
        <v>1.92</v>
      </c>
      <c r="R70">
        <v>2.2000000000000002</v>
      </c>
      <c r="S70">
        <v>2.74</v>
      </c>
      <c r="T70">
        <v>3.11</v>
      </c>
      <c r="U70">
        <v>81.06</v>
      </c>
      <c r="V70">
        <v>81.430000000000007</v>
      </c>
      <c r="W70">
        <v>75.400000000000006</v>
      </c>
      <c r="X70">
        <v>79.400000000000006</v>
      </c>
      <c r="Y70" t="s">
        <v>111</v>
      </c>
      <c r="Z70" t="s">
        <v>111</v>
      </c>
      <c r="AA70" t="s">
        <v>111</v>
      </c>
      <c r="AB70" t="s">
        <v>111</v>
      </c>
      <c r="AC70" t="s">
        <v>111</v>
      </c>
      <c r="AD70">
        <v>54.32</v>
      </c>
      <c r="AE70">
        <v>56.76</v>
      </c>
      <c r="AF70">
        <v>89.69</v>
      </c>
      <c r="AG70">
        <v>52.9</v>
      </c>
      <c r="AH70">
        <v>12.87</v>
      </c>
      <c r="AI70">
        <v>18.91</v>
      </c>
      <c r="AJ70">
        <v>10.78</v>
      </c>
      <c r="AK70">
        <v>11.29</v>
      </c>
      <c r="AL70">
        <v>10.16</v>
      </c>
    </row>
    <row r="71" spans="2:38" x14ac:dyDescent="0.25">
      <c r="B71" t="s">
        <v>10</v>
      </c>
      <c r="C71">
        <v>1.28</v>
      </c>
      <c r="D71">
        <v>1.37</v>
      </c>
      <c r="E71">
        <v>1.44</v>
      </c>
      <c r="F71">
        <v>1.8</v>
      </c>
      <c r="G71">
        <v>2.2999999999999998</v>
      </c>
      <c r="H71">
        <v>2.68</v>
      </c>
      <c r="I71">
        <v>2.52</v>
      </c>
      <c r="J71">
        <v>3.61</v>
      </c>
      <c r="K71">
        <v>4.09</v>
      </c>
      <c r="L71">
        <v>0.89</v>
      </c>
      <c r="M71">
        <v>0.88</v>
      </c>
      <c r="N71">
        <v>0.9</v>
      </c>
      <c r="O71">
        <v>1.18</v>
      </c>
      <c r="P71">
        <v>1.75</v>
      </c>
      <c r="Q71">
        <v>2.0299999999999998</v>
      </c>
      <c r="R71">
        <v>1.82</v>
      </c>
      <c r="S71">
        <v>2.79</v>
      </c>
      <c r="T71">
        <v>3.18</v>
      </c>
      <c r="U71">
        <v>36.479999999999997</v>
      </c>
      <c r="V71">
        <v>47.88</v>
      </c>
      <c r="W71">
        <v>58.19</v>
      </c>
      <c r="X71">
        <v>37.06</v>
      </c>
      <c r="Y71">
        <v>54.36</v>
      </c>
      <c r="Z71">
        <v>74.48</v>
      </c>
      <c r="AA71">
        <v>75</v>
      </c>
      <c r="AB71" t="s">
        <v>111</v>
      </c>
      <c r="AC71" t="s">
        <v>111</v>
      </c>
      <c r="AD71">
        <v>228.04</v>
      </c>
      <c r="AE71">
        <v>167.34</v>
      </c>
      <c r="AF71">
        <v>127.14</v>
      </c>
      <c r="AG71">
        <v>218.92</v>
      </c>
      <c r="AH71">
        <v>149.81</v>
      </c>
      <c r="AI71">
        <v>104.24</v>
      </c>
      <c r="AJ71">
        <v>104.64</v>
      </c>
      <c r="AK71">
        <v>70.349999999999994</v>
      </c>
      <c r="AL71">
        <v>64.61</v>
      </c>
    </row>
    <row r="72" spans="2:38" x14ac:dyDescent="0.25">
      <c r="B72" t="s">
        <v>141</v>
      </c>
      <c r="C72">
        <v>1.04</v>
      </c>
      <c r="D72">
        <v>1.1499999999999999</v>
      </c>
      <c r="E72">
        <v>1</v>
      </c>
      <c r="F72">
        <v>1.04</v>
      </c>
      <c r="G72">
        <v>1.1100000000000001</v>
      </c>
      <c r="H72">
        <v>1.24</v>
      </c>
      <c r="I72">
        <v>1.18</v>
      </c>
      <c r="J72">
        <v>1.0900000000000001</v>
      </c>
      <c r="K72">
        <v>0.83</v>
      </c>
      <c r="L72">
        <v>0.55000000000000004</v>
      </c>
      <c r="M72">
        <v>0.65</v>
      </c>
      <c r="N72">
        <v>0.49</v>
      </c>
      <c r="O72">
        <v>0.41</v>
      </c>
      <c r="P72">
        <v>0.56000000000000005</v>
      </c>
      <c r="Q72">
        <v>0.67</v>
      </c>
      <c r="R72">
        <v>0.67</v>
      </c>
      <c r="S72">
        <v>0.5</v>
      </c>
      <c r="T72">
        <v>0.4</v>
      </c>
      <c r="U72">
        <v>30.72</v>
      </c>
      <c r="V72">
        <v>39.26</v>
      </c>
      <c r="W72">
        <v>27.03</v>
      </c>
      <c r="X72">
        <v>25.51</v>
      </c>
      <c r="Y72">
        <v>35.020000000000003</v>
      </c>
      <c r="Z72">
        <v>37.82</v>
      </c>
      <c r="AA72">
        <v>36.08</v>
      </c>
      <c r="AB72">
        <v>39.01</v>
      </c>
      <c r="AC72">
        <v>20.27</v>
      </c>
      <c r="AD72">
        <v>240.57</v>
      </c>
      <c r="AE72">
        <v>141.38999999999999</v>
      </c>
      <c r="AF72">
        <v>254.39</v>
      </c>
      <c r="AG72">
        <v>295.47000000000003</v>
      </c>
      <c r="AH72">
        <v>193.32</v>
      </c>
      <c r="AI72">
        <v>146.41999999999999</v>
      </c>
      <c r="AJ72">
        <v>169.36</v>
      </c>
      <c r="AK72">
        <v>173.41</v>
      </c>
      <c r="AL72">
        <v>416.37</v>
      </c>
    </row>
    <row r="73" spans="2:38" x14ac:dyDescent="0.25">
      <c r="B73" t="s">
        <v>5</v>
      </c>
      <c r="C73">
        <v>0.49</v>
      </c>
      <c r="D73">
        <v>0.56999999999999995</v>
      </c>
      <c r="E73">
        <v>1.81</v>
      </c>
      <c r="F73">
        <v>1.79</v>
      </c>
      <c r="G73">
        <v>1.21</v>
      </c>
      <c r="H73">
        <v>1.92</v>
      </c>
      <c r="I73">
        <v>1.59</v>
      </c>
      <c r="J73">
        <v>2.04</v>
      </c>
      <c r="K73">
        <v>1.72</v>
      </c>
      <c r="L73">
        <v>0.49</v>
      </c>
      <c r="M73">
        <v>0.56999999999999995</v>
      </c>
      <c r="N73">
        <v>1.8</v>
      </c>
      <c r="O73">
        <v>1.78</v>
      </c>
      <c r="P73">
        <v>1.2</v>
      </c>
      <c r="Q73">
        <v>1.91</v>
      </c>
      <c r="R73">
        <v>1.58</v>
      </c>
      <c r="S73">
        <v>2.0299999999999998</v>
      </c>
      <c r="T73">
        <v>1.72</v>
      </c>
      <c r="U73">
        <v>8.73</v>
      </c>
      <c r="V73">
        <v>9.27</v>
      </c>
      <c r="W73">
        <v>24.02</v>
      </c>
      <c r="X73">
        <v>24.08</v>
      </c>
      <c r="Y73">
        <v>30.72</v>
      </c>
      <c r="Z73">
        <v>30.39</v>
      </c>
      <c r="AA73">
        <v>41.58</v>
      </c>
      <c r="AB73">
        <v>66.430000000000007</v>
      </c>
      <c r="AC73" t="s">
        <v>111</v>
      </c>
      <c r="AD73" t="s">
        <v>111</v>
      </c>
      <c r="AE73">
        <v>995.59</v>
      </c>
      <c r="AF73">
        <v>346.37</v>
      </c>
      <c r="AG73">
        <v>344.75</v>
      </c>
      <c r="AH73">
        <v>257.69</v>
      </c>
      <c r="AI73">
        <v>289</v>
      </c>
      <c r="AJ73">
        <v>194.98</v>
      </c>
      <c r="AK73">
        <v>113.78</v>
      </c>
      <c r="AL73">
        <v>66.22</v>
      </c>
    </row>
    <row r="74" spans="2:38" x14ac:dyDescent="0.25">
      <c r="B74" t="s">
        <v>142</v>
      </c>
      <c r="C74">
        <v>0.76</v>
      </c>
      <c r="D74">
        <v>0.87</v>
      </c>
      <c r="E74">
        <v>0.97</v>
      </c>
      <c r="F74">
        <v>0.94</v>
      </c>
      <c r="G74">
        <v>1.02</v>
      </c>
      <c r="H74">
        <v>1.01</v>
      </c>
      <c r="I74">
        <v>1.1000000000000001</v>
      </c>
      <c r="J74">
        <v>1.1200000000000001</v>
      </c>
      <c r="K74">
        <v>1.1499999999999999</v>
      </c>
      <c r="L74">
        <v>0.5</v>
      </c>
      <c r="M74">
        <v>0.57999999999999996</v>
      </c>
      <c r="N74">
        <v>0.68</v>
      </c>
      <c r="O74">
        <v>0.61</v>
      </c>
      <c r="P74">
        <v>0.69</v>
      </c>
      <c r="Q74">
        <v>0.67</v>
      </c>
      <c r="R74">
        <v>0.73</v>
      </c>
      <c r="S74">
        <v>0.76</v>
      </c>
      <c r="T74">
        <v>0.77</v>
      </c>
      <c r="U74">
        <v>24.71</v>
      </c>
      <c r="V74">
        <v>31.21</v>
      </c>
      <c r="W74">
        <v>35.28</v>
      </c>
      <c r="X74">
        <v>28.86</v>
      </c>
      <c r="Y74">
        <v>33.92</v>
      </c>
      <c r="Z74">
        <v>29.08</v>
      </c>
      <c r="AA74">
        <v>35.159999999999997</v>
      </c>
      <c r="AB74">
        <v>32.08</v>
      </c>
      <c r="AC74">
        <v>30.71</v>
      </c>
      <c r="AD74">
        <v>386.53</v>
      </c>
      <c r="AE74">
        <v>304</v>
      </c>
      <c r="AF74">
        <v>272.02999999999997</v>
      </c>
      <c r="AG74">
        <v>338.86</v>
      </c>
      <c r="AH74">
        <v>286.56</v>
      </c>
      <c r="AI74">
        <v>317.01</v>
      </c>
      <c r="AJ74">
        <v>268.24</v>
      </c>
      <c r="AK74">
        <v>275.63</v>
      </c>
      <c r="AL74">
        <v>284.54000000000002</v>
      </c>
    </row>
    <row r="75" spans="2:38" x14ac:dyDescent="0.25">
      <c r="B75" t="s">
        <v>143</v>
      </c>
      <c r="C75">
        <v>0.72</v>
      </c>
      <c r="D75">
        <v>0.8</v>
      </c>
      <c r="E75">
        <v>0.87</v>
      </c>
      <c r="F75">
        <v>0.95</v>
      </c>
      <c r="G75">
        <v>1.03</v>
      </c>
      <c r="H75">
        <v>1.07</v>
      </c>
      <c r="I75">
        <v>0.97</v>
      </c>
      <c r="J75">
        <v>1.03</v>
      </c>
      <c r="K75">
        <v>0.94</v>
      </c>
      <c r="L75">
        <v>0.47</v>
      </c>
      <c r="M75">
        <v>0.56999999999999995</v>
      </c>
      <c r="N75">
        <v>0.6</v>
      </c>
      <c r="O75">
        <v>0.7</v>
      </c>
      <c r="P75">
        <v>0.79</v>
      </c>
      <c r="Q75">
        <v>0.7</v>
      </c>
      <c r="R75">
        <v>0.64</v>
      </c>
      <c r="S75">
        <v>0.69</v>
      </c>
      <c r="T75">
        <v>0.62</v>
      </c>
      <c r="U75">
        <v>19.46</v>
      </c>
      <c r="V75">
        <v>24.36</v>
      </c>
      <c r="W75">
        <v>27.88</v>
      </c>
      <c r="X75">
        <v>21.72</v>
      </c>
      <c r="Y75">
        <v>22.88</v>
      </c>
      <c r="Z75">
        <v>32.99</v>
      </c>
      <c r="AA75">
        <v>30.13</v>
      </c>
      <c r="AB75">
        <v>25.64</v>
      </c>
      <c r="AC75">
        <v>21.67</v>
      </c>
      <c r="AD75">
        <v>417.89</v>
      </c>
      <c r="AE75">
        <v>340.77</v>
      </c>
      <c r="AF75">
        <v>292.02999999999997</v>
      </c>
      <c r="AG75">
        <v>390.21</v>
      </c>
      <c r="AH75">
        <v>354.92</v>
      </c>
      <c r="AI75">
        <v>229.51</v>
      </c>
      <c r="AJ75">
        <v>280.88</v>
      </c>
      <c r="AK75">
        <v>320.42</v>
      </c>
      <c r="AL75">
        <v>369.07</v>
      </c>
    </row>
    <row r="76" spans="2:38" x14ac:dyDescent="0.25">
      <c r="B76" t="s">
        <v>144</v>
      </c>
      <c r="C76">
        <v>1.41</v>
      </c>
      <c r="D76">
        <v>1.45</v>
      </c>
      <c r="E76">
        <v>1.34</v>
      </c>
      <c r="F76">
        <v>1.54</v>
      </c>
      <c r="G76">
        <v>1.9</v>
      </c>
      <c r="H76">
        <v>1.7</v>
      </c>
      <c r="I76">
        <v>1.57</v>
      </c>
      <c r="J76">
        <v>1.72</v>
      </c>
      <c r="K76">
        <v>1.74</v>
      </c>
      <c r="L76">
        <v>1.34</v>
      </c>
      <c r="M76">
        <v>1.4</v>
      </c>
      <c r="N76">
        <v>1.29</v>
      </c>
      <c r="O76">
        <v>1.52</v>
      </c>
      <c r="P76">
        <v>1.86</v>
      </c>
      <c r="Q76">
        <v>1.56</v>
      </c>
      <c r="R76">
        <v>1.47</v>
      </c>
      <c r="S76">
        <v>1.5</v>
      </c>
      <c r="T76">
        <v>1.48</v>
      </c>
      <c r="U76">
        <v>41.84</v>
      </c>
      <c r="V76">
        <v>40.549999999999997</v>
      </c>
      <c r="W76">
        <v>32.49</v>
      </c>
      <c r="X76">
        <v>47.43</v>
      </c>
      <c r="Y76">
        <v>52.07</v>
      </c>
      <c r="Z76">
        <v>76.7</v>
      </c>
      <c r="AA76">
        <v>81.180000000000007</v>
      </c>
      <c r="AB76" t="s">
        <v>111</v>
      </c>
      <c r="AC76">
        <v>95.91</v>
      </c>
      <c r="AD76">
        <v>159.63</v>
      </c>
      <c r="AE76">
        <v>118.53</v>
      </c>
      <c r="AF76">
        <v>90.6</v>
      </c>
      <c r="AG76">
        <v>172.25</v>
      </c>
      <c r="AH76">
        <v>74.81</v>
      </c>
      <c r="AI76">
        <v>25.55</v>
      </c>
      <c r="AJ76">
        <v>21.19</v>
      </c>
      <c r="AK76">
        <v>30.71</v>
      </c>
      <c r="AL76">
        <v>35.36</v>
      </c>
    </row>
    <row r="77" spans="2:38" x14ac:dyDescent="0.25">
      <c r="B77" t="s">
        <v>9</v>
      </c>
      <c r="C77">
        <v>0.69</v>
      </c>
      <c r="D77">
        <v>1.67</v>
      </c>
      <c r="E77">
        <v>0.7</v>
      </c>
      <c r="F77">
        <v>0.67</v>
      </c>
      <c r="G77">
        <v>0.72</v>
      </c>
      <c r="H77">
        <v>0.88</v>
      </c>
      <c r="I77">
        <v>0.93</v>
      </c>
      <c r="J77">
        <v>0.73</v>
      </c>
      <c r="K77">
        <v>0.85</v>
      </c>
      <c r="L77">
        <v>0.43</v>
      </c>
      <c r="M77">
        <v>1.1299999999999999</v>
      </c>
      <c r="N77">
        <v>0.46</v>
      </c>
      <c r="O77">
        <v>0.45</v>
      </c>
      <c r="P77">
        <v>0.53</v>
      </c>
      <c r="Q77">
        <v>0.69</v>
      </c>
      <c r="R77">
        <v>0.72</v>
      </c>
      <c r="S77">
        <v>0.54</v>
      </c>
      <c r="T77">
        <v>0.63</v>
      </c>
      <c r="U77">
        <v>2.81</v>
      </c>
      <c r="V77">
        <v>4.29</v>
      </c>
      <c r="W77">
        <v>6.76</v>
      </c>
      <c r="X77">
        <v>4.96</v>
      </c>
      <c r="Y77">
        <v>4.04</v>
      </c>
      <c r="Z77">
        <v>5.92</v>
      </c>
      <c r="AA77">
        <v>6.88</v>
      </c>
      <c r="AB77">
        <v>8.08</v>
      </c>
      <c r="AC77">
        <v>5.87</v>
      </c>
      <c r="AD77" t="s">
        <v>111</v>
      </c>
      <c r="AE77" t="s">
        <v>111</v>
      </c>
      <c r="AF77" t="s">
        <v>111</v>
      </c>
      <c r="AG77" t="s">
        <v>111</v>
      </c>
      <c r="AH77" t="s">
        <v>111</v>
      </c>
      <c r="AI77" t="s">
        <v>111</v>
      </c>
      <c r="AJ77" t="s">
        <v>111</v>
      </c>
      <c r="AK77">
        <v>915.18</v>
      </c>
      <c r="AL77" t="s">
        <v>111</v>
      </c>
    </row>
    <row r="78" spans="2:38" x14ac:dyDescent="0.25">
      <c r="B78" t="s">
        <v>145</v>
      </c>
      <c r="C78">
        <v>1.85</v>
      </c>
      <c r="D78">
        <v>1.84</v>
      </c>
      <c r="E78">
        <v>1.27</v>
      </c>
      <c r="F78">
        <v>1.24</v>
      </c>
      <c r="G78">
        <v>1.23</v>
      </c>
      <c r="H78">
        <v>1.24</v>
      </c>
      <c r="I78">
        <v>1.25</v>
      </c>
      <c r="J78">
        <v>1.29</v>
      </c>
      <c r="K78">
        <v>1.32</v>
      </c>
      <c r="L78">
        <v>1.44</v>
      </c>
      <c r="M78">
        <v>1.37</v>
      </c>
      <c r="N78">
        <v>0.89</v>
      </c>
      <c r="O78">
        <v>0.91</v>
      </c>
      <c r="P78">
        <v>0.91</v>
      </c>
      <c r="Q78">
        <v>0.95</v>
      </c>
      <c r="R78">
        <v>0.91</v>
      </c>
      <c r="S78">
        <v>0.85</v>
      </c>
      <c r="T78">
        <v>0.8</v>
      </c>
      <c r="U78">
        <v>78.930000000000007</v>
      </c>
      <c r="V78">
        <v>77.88</v>
      </c>
      <c r="W78">
        <v>31.99</v>
      </c>
      <c r="X78">
        <v>31.96</v>
      </c>
      <c r="Y78">
        <v>30.55</v>
      </c>
      <c r="Z78">
        <v>33.39</v>
      </c>
      <c r="AA78">
        <v>31.58</v>
      </c>
      <c r="AB78">
        <v>31.95</v>
      </c>
      <c r="AC78">
        <v>37.520000000000003</v>
      </c>
      <c r="AD78">
        <v>42.29</v>
      </c>
      <c r="AE78">
        <v>52.01</v>
      </c>
      <c r="AF78">
        <v>99.84</v>
      </c>
      <c r="AG78">
        <v>173.34</v>
      </c>
      <c r="AH78">
        <v>144.33000000000001</v>
      </c>
      <c r="AI78">
        <v>104.11</v>
      </c>
      <c r="AJ78">
        <v>108.83</v>
      </c>
      <c r="AK78">
        <v>146.07</v>
      </c>
      <c r="AL78">
        <v>131.99</v>
      </c>
    </row>
    <row r="79" spans="2:38" x14ac:dyDescent="0.25">
      <c r="B79" t="s">
        <v>53</v>
      </c>
      <c r="C79">
        <v>1.1200000000000001</v>
      </c>
      <c r="D79">
        <v>1.18</v>
      </c>
      <c r="E79">
        <v>0.63</v>
      </c>
      <c r="F79">
        <v>0.51</v>
      </c>
      <c r="G79">
        <v>0.84</v>
      </c>
      <c r="H79">
        <v>0.95</v>
      </c>
      <c r="I79">
        <v>0.98</v>
      </c>
      <c r="J79">
        <v>1.62</v>
      </c>
      <c r="K79">
        <v>9.75</v>
      </c>
      <c r="L79">
        <v>0.94</v>
      </c>
      <c r="M79">
        <v>1.04</v>
      </c>
      <c r="N79">
        <v>0.42</v>
      </c>
      <c r="O79">
        <v>0.31</v>
      </c>
      <c r="P79">
        <v>0.65</v>
      </c>
      <c r="Q79">
        <v>0.73</v>
      </c>
      <c r="R79">
        <v>0.76</v>
      </c>
      <c r="S79">
        <v>1.37</v>
      </c>
      <c r="T79">
        <v>9.75</v>
      </c>
      <c r="U79">
        <v>34.57</v>
      </c>
      <c r="V79">
        <v>44.74</v>
      </c>
      <c r="W79">
        <v>12.3</v>
      </c>
      <c r="X79">
        <v>15.46</v>
      </c>
      <c r="Y79">
        <v>23.56</v>
      </c>
      <c r="Z79">
        <v>38.409999999999997</v>
      </c>
      <c r="AA79">
        <v>32.200000000000003</v>
      </c>
      <c r="AB79" t="s">
        <v>111</v>
      </c>
      <c r="AC79" t="s">
        <v>111</v>
      </c>
      <c r="AD79">
        <v>149.51</v>
      </c>
      <c r="AE79">
        <v>124.19</v>
      </c>
      <c r="AF79">
        <v>614.70000000000005</v>
      </c>
      <c r="AG79">
        <v>530.51</v>
      </c>
      <c r="AH79">
        <v>270.63</v>
      </c>
      <c r="AI79">
        <v>147.75</v>
      </c>
      <c r="AJ79">
        <v>183.46</v>
      </c>
      <c r="AK79">
        <v>28.63</v>
      </c>
      <c r="AL79">
        <v>10.26</v>
      </c>
    </row>
    <row r="80" spans="2:38" x14ac:dyDescent="0.25">
      <c r="B80" t="s">
        <v>146</v>
      </c>
      <c r="C80">
        <v>1.04</v>
      </c>
      <c r="D80">
        <v>1.03</v>
      </c>
      <c r="E80">
        <v>1.02</v>
      </c>
      <c r="F80">
        <v>1.04</v>
      </c>
      <c r="G80">
        <v>1.06</v>
      </c>
      <c r="H80">
        <v>1.1000000000000001</v>
      </c>
      <c r="I80">
        <v>1.1000000000000001</v>
      </c>
      <c r="J80">
        <v>1.1499999999999999</v>
      </c>
      <c r="K80">
        <v>1.1399999999999999</v>
      </c>
      <c r="L80">
        <v>0.8</v>
      </c>
      <c r="M80">
        <v>0.8</v>
      </c>
      <c r="N80">
        <v>0.8</v>
      </c>
      <c r="O80">
        <v>0.75</v>
      </c>
      <c r="P80">
        <v>0.8</v>
      </c>
      <c r="Q80">
        <v>0.84</v>
      </c>
      <c r="R80">
        <v>0.79</v>
      </c>
      <c r="S80">
        <v>0.83</v>
      </c>
      <c r="T80">
        <v>0.8</v>
      </c>
      <c r="U80">
        <v>22.37</v>
      </c>
      <c r="V80">
        <v>19.47</v>
      </c>
      <c r="W80">
        <v>15.49</v>
      </c>
      <c r="X80">
        <v>15.99</v>
      </c>
      <c r="Y80">
        <v>18.36</v>
      </c>
      <c r="Z80">
        <v>20.52</v>
      </c>
      <c r="AA80">
        <v>17.39</v>
      </c>
      <c r="AB80">
        <v>22.86</v>
      </c>
      <c r="AC80">
        <v>22.85</v>
      </c>
      <c r="AD80">
        <v>89.58</v>
      </c>
      <c r="AE80">
        <v>147.38999999999999</v>
      </c>
      <c r="AF80">
        <v>235.76</v>
      </c>
      <c r="AG80">
        <v>200.59</v>
      </c>
      <c r="AH80">
        <v>136.68</v>
      </c>
      <c r="AI80">
        <v>115.98</v>
      </c>
      <c r="AJ80">
        <v>174.96</v>
      </c>
      <c r="AK80">
        <v>56.17</v>
      </c>
      <c r="AL80">
        <v>52.38</v>
      </c>
    </row>
    <row r="81" spans="2:38" x14ac:dyDescent="0.25">
      <c r="B81" t="s">
        <v>147</v>
      </c>
      <c r="C81">
        <v>0.39</v>
      </c>
      <c r="D81">
        <v>0.52</v>
      </c>
      <c r="E81">
        <v>0.51</v>
      </c>
      <c r="F81">
        <v>0.39</v>
      </c>
      <c r="G81">
        <v>0.64</v>
      </c>
      <c r="H81">
        <v>0.73</v>
      </c>
      <c r="I81">
        <v>0.85</v>
      </c>
      <c r="J81">
        <v>0.28999999999999998</v>
      </c>
      <c r="K81">
        <v>1.0900000000000001</v>
      </c>
      <c r="L81">
        <v>0.33</v>
      </c>
      <c r="M81">
        <v>0.47</v>
      </c>
      <c r="N81">
        <v>0.42</v>
      </c>
      <c r="O81">
        <v>0.34</v>
      </c>
      <c r="P81">
        <v>0.56999999999999995</v>
      </c>
      <c r="Q81">
        <v>0.62</v>
      </c>
      <c r="R81">
        <v>0.73</v>
      </c>
      <c r="S81">
        <v>0.24</v>
      </c>
      <c r="T81">
        <v>1.01</v>
      </c>
      <c r="U81">
        <v>6.21</v>
      </c>
      <c r="V81">
        <v>4.0199999999999996</v>
      </c>
      <c r="W81">
        <v>4.41</v>
      </c>
      <c r="X81" t="s">
        <v>111</v>
      </c>
      <c r="Y81">
        <v>12.05</v>
      </c>
      <c r="Z81">
        <v>9.7200000000000006</v>
      </c>
      <c r="AA81">
        <v>15.07</v>
      </c>
      <c r="AB81">
        <v>1.42</v>
      </c>
      <c r="AC81">
        <v>15.75</v>
      </c>
      <c r="AD81" t="s">
        <v>111</v>
      </c>
      <c r="AE81" t="s">
        <v>111</v>
      </c>
      <c r="AF81" t="s">
        <v>111</v>
      </c>
      <c r="AG81" t="s">
        <v>111</v>
      </c>
      <c r="AH81">
        <v>535.49</v>
      </c>
      <c r="AI81">
        <v>680.29</v>
      </c>
      <c r="AJ81">
        <v>417.57</v>
      </c>
      <c r="AK81" t="s">
        <v>111</v>
      </c>
      <c r="AL81">
        <v>404.4</v>
      </c>
    </row>
    <row r="82" spans="2:38" x14ac:dyDescent="0.25">
      <c r="B82" t="s">
        <v>6</v>
      </c>
      <c r="C82">
        <v>0.23</v>
      </c>
      <c r="D82">
        <v>0.23</v>
      </c>
      <c r="E82">
        <v>0.22</v>
      </c>
      <c r="F82">
        <v>0.21</v>
      </c>
      <c r="G82">
        <v>0.25</v>
      </c>
      <c r="H82">
        <v>0.27</v>
      </c>
      <c r="I82">
        <v>0.25</v>
      </c>
      <c r="J82">
        <v>0.25</v>
      </c>
      <c r="K82">
        <v>0.27</v>
      </c>
      <c r="L82">
        <v>0.13</v>
      </c>
      <c r="M82">
        <v>0.14000000000000001</v>
      </c>
      <c r="N82">
        <v>0.13</v>
      </c>
      <c r="O82">
        <v>0.12</v>
      </c>
      <c r="P82">
        <v>0.17</v>
      </c>
      <c r="Q82">
        <v>0.18</v>
      </c>
      <c r="R82">
        <v>0.16</v>
      </c>
      <c r="S82">
        <v>0.17</v>
      </c>
      <c r="T82">
        <v>0.17</v>
      </c>
      <c r="U82">
        <v>19.57</v>
      </c>
      <c r="V82">
        <v>19.940000000000001</v>
      </c>
      <c r="W82">
        <v>21.38</v>
      </c>
      <c r="X82">
        <v>18.25</v>
      </c>
      <c r="Y82">
        <v>19.850000000000001</v>
      </c>
      <c r="Z82">
        <v>22.66</v>
      </c>
      <c r="AA82">
        <v>23.67</v>
      </c>
      <c r="AB82">
        <v>26.13</v>
      </c>
      <c r="AC82">
        <v>28.35</v>
      </c>
      <c r="AD82">
        <v>491.16</v>
      </c>
      <c r="AE82">
        <v>481.47</v>
      </c>
      <c r="AF82">
        <v>451.17</v>
      </c>
      <c r="AG82">
        <v>521.62</v>
      </c>
      <c r="AH82">
        <v>477.35</v>
      </c>
      <c r="AI82">
        <v>416.74</v>
      </c>
      <c r="AJ82">
        <v>394.61</v>
      </c>
      <c r="AK82">
        <v>354.85</v>
      </c>
      <c r="AL82">
        <v>328.25</v>
      </c>
    </row>
    <row r="83" spans="2:38" x14ac:dyDescent="0.25">
      <c r="B83" t="s">
        <v>49</v>
      </c>
      <c r="C83">
        <v>1.1200000000000001</v>
      </c>
      <c r="D83">
        <v>1.06</v>
      </c>
      <c r="E83">
        <v>1.02</v>
      </c>
      <c r="F83">
        <v>1.04</v>
      </c>
      <c r="G83">
        <v>1.06</v>
      </c>
      <c r="H83">
        <v>1.0900000000000001</v>
      </c>
      <c r="I83">
        <v>1.1399999999999999</v>
      </c>
      <c r="J83">
        <v>1.21</v>
      </c>
      <c r="K83">
        <v>1.22</v>
      </c>
      <c r="L83">
        <v>0.85</v>
      </c>
      <c r="M83">
        <v>0.82</v>
      </c>
      <c r="N83">
        <v>0.7</v>
      </c>
      <c r="O83">
        <v>0.74</v>
      </c>
      <c r="P83">
        <v>0.79</v>
      </c>
      <c r="Q83">
        <v>0.81</v>
      </c>
      <c r="R83">
        <v>0.87</v>
      </c>
      <c r="S83">
        <v>0.83</v>
      </c>
      <c r="T83">
        <v>0.96</v>
      </c>
      <c r="U83">
        <v>16.739999999999998</v>
      </c>
      <c r="V83">
        <v>10.61</v>
      </c>
      <c r="W83">
        <v>6.18</v>
      </c>
      <c r="X83">
        <v>7.88</v>
      </c>
      <c r="Y83">
        <v>9.8000000000000007</v>
      </c>
      <c r="Z83">
        <v>11.18</v>
      </c>
      <c r="AA83">
        <v>15.65</v>
      </c>
      <c r="AB83">
        <v>22.84</v>
      </c>
      <c r="AC83">
        <v>23.49</v>
      </c>
      <c r="AD83">
        <v>30.56</v>
      </c>
      <c r="AE83">
        <v>80.819999999999993</v>
      </c>
      <c r="AF83">
        <v>329.2</v>
      </c>
      <c r="AG83">
        <v>213.46</v>
      </c>
      <c r="AH83">
        <v>600.27</v>
      </c>
      <c r="AI83">
        <v>570.57000000000005</v>
      </c>
      <c r="AJ83">
        <v>395.8</v>
      </c>
      <c r="AK83">
        <v>268.02</v>
      </c>
      <c r="AL83">
        <v>263.32</v>
      </c>
    </row>
    <row r="84" spans="2:38" x14ac:dyDescent="0.25">
      <c r="B84" t="s">
        <v>65</v>
      </c>
      <c r="C84">
        <v>1.1000000000000001</v>
      </c>
      <c r="D84">
        <v>1</v>
      </c>
      <c r="E84">
        <v>0.97</v>
      </c>
      <c r="F84">
        <v>0.82</v>
      </c>
      <c r="G84">
        <v>0.86</v>
      </c>
      <c r="H84">
        <v>0.77</v>
      </c>
      <c r="I84">
        <v>0.68</v>
      </c>
      <c r="J84">
        <v>0.83</v>
      </c>
      <c r="K84">
        <v>0.95</v>
      </c>
      <c r="L84">
        <v>1.1000000000000001</v>
      </c>
      <c r="M84">
        <v>1</v>
      </c>
      <c r="N84">
        <v>0.97</v>
      </c>
      <c r="O84">
        <v>0.82</v>
      </c>
      <c r="P84">
        <v>0.86</v>
      </c>
      <c r="Q84">
        <v>0.77</v>
      </c>
      <c r="R84">
        <v>0.66</v>
      </c>
      <c r="S84">
        <v>0.83</v>
      </c>
      <c r="T84">
        <v>0.95</v>
      </c>
      <c r="U84">
        <v>33.42</v>
      </c>
      <c r="V84">
        <v>23.89</v>
      </c>
      <c r="W84">
        <v>23.83</v>
      </c>
      <c r="X84">
        <v>16.84</v>
      </c>
      <c r="Y84">
        <v>15.94</v>
      </c>
      <c r="Z84">
        <v>12.75</v>
      </c>
      <c r="AA84">
        <v>12.07</v>
      </c>
      <c r="AB84">
        <v>12.51</v>
      </c>
      <c r="AC84">
        <v>6.48</v>
      </c>
      <c r="AD84">
        <v>178.09</v>
      </c>
      <c r="AE84">
        <v>314.27</v>
      </c>
      <c r="AF84">
        <v>304.26</v>
      </c>
      <c r="AG84">
        <v>460.05</v>
      </c>
      <c r="AH84">
        <v>450.83</v>
      </c>
      <c r="AI84">
        <v>522.76</v>
      </c>
      <c r="AJ84">
        <v>518.77</v>
      </c>
      <c r="AK84">
        <v>463.43</v>
      </c>
      <c r="AL84">
        <v>769.77</v>
      </c>
    </row>
    <row r="85" spans="2:38" x14ac:dyDescent="0.25">
      <c r="B85" t="s">
        <v>148</v>
      </c>
      <c r="C85">
        <v>1.08</v>
      </c>
      <c r="D85">
        <v>1.0900000000000001</v>
      </c>
      <c r="E85">
        <v>1.1399999999999999</v>
      </c>
      <c r="F85">
        <v>1.1499999999999999</v>
      </c>
      <c r="G85">
        <v>1.24</v>
      </c>
      <c r="H85">
        <v>1.18</v>
      </c>
      <c r="I85">
        <v>1.1599999999999999</v>
      </c>
      <c r="J85">
        <v>1.1399999999999999</v>
      </c>
      <c r="K85">
        <v>1.1299999999999999</v>
      </c>
      <c r="L85">
        <v>0.31</v>
      </c>
      <c r="M85">
        <v>0.4</v>
      </c>
      <c r="N85">
        <v>0.36</v>
      </c>
      <c r="O85">
        <v>0.42</v>
      </c>
      <c r="P85">
        <v>0.52</v>
      </c>
      <c r="Q85">
        <v>0.56999999999999995</v>
      </c>
      <c r="R85">
        <v>0.35</v>
      </c>
      <c r="S85">
        <v>0.44</v>
      </c>
      <c r="T85">
        <v>0.39</v>
      </c>
      <c r="U85">
        <v>19.2</v>
      </c>
      <c r="V85">
        <v>16.149999999999999</v>
      </c>
      <c r="W85">
        <v>20.399999999999999</v>
      </c>
      <c r="X85">
        <v>20.84</v>
      </c>
      <c r="Y85">
        <v>31.62</v>
      </c>
      <c r="Z85">
        <v>22.93</v>
      </c>
      <c r="AA85">
        <v>20.04</v>
      </c>
      <c r="AB85">
        <v>19.36</v>
      </c>
      <c r="AC85">
        <v>17.190000000000001</v>
      </c>
      <c r="AD85">
        <v>91.78</v>
      </c>
      <c r="AE85">
        <v>159.58000000000001</v>
      </c>
      <c r="AF85">
        <v>89.17</v>
      </c>
      <c r="AG85">
        <v>94.53</v>
      </c>
      <c r="AH85">
        <v>31.2</v>
      </c>
      <c r="AI85">
        <v>120.3</v>
      </c>
      <c r="AJ85">
        <v>237.5</v>
      </c>
      <c r="AK85">
        <v>253.24</v>
      </c>
      <c r="AL85">
        <v>94.55</v>
      </c>
    </row>
    <row r="86" spans="2:38" x14ac:dyDescent="0.25">
      <c r="B86" t="s">
        <v>52</v>
      </c>
      <c r="C86">
        <v>1.1200000000000001</v>
      </c>
      <c r="D86">
        <v>1.42</v>
      </c>
      <c r="E86">
        <v>1.62</v>
      </c>
      <c r="F86">
        <v>1.21</v>
      </c>
      <c r="G86">
        <v>1.03</v>
      </c>
      <c r="H86">
        <v>1.3</v>
      </c>
      <c r="I86">
        <v>1.59</v>
      </c>
      <c r="J86">
        <v>1.58</v>
      </c>
      <c r="K86">
        <v>1.68</v>
      </c>
      <c r="L86">
        <v>0.82</v>
      </c>
      <c r="M86">
        <v>1.1000000000000001</v>
      </c>
      <c r="N86">
        <v>1.35</v>
      </c>
      <c r="O86">
        <v>0.88</v>
      </c>
      <c r="P86">
        <v>0.77</v>
      </c>
      <c r="Q86">
        <v>0.95</v>
      </c>
      <c r="R86">
        <v>1.25</v>
      </c>
      <c r="S86">
        <v>1.24</v>
      </c>
      <c r="T86">
        <v>1.36</v>
      </c>
      <c r="U86">
        <v>65.53</v>
      </c>
      <c r="V86">
        <v>98.44</v>
      </c>
      <c r="W86" t="s">
        <v>111</v>
      </c>
      <c r="X86" t="s">
        <v>111</v>
      </c>
      <c r="Y86" t="s">
        <v>111</v>
      </c>
      <c r="Z86" t="s">
        <v>111</v>
      </c>
      <c r="AA86" t="s">
        <v>111</v>
      </c>
      <c r="AB86" t="s">
        <v>111</v>
      </c>
      <c r="AC86" t="s">
        <v>111</v>
      </c>
      <c r="AD86">
        <v>117.25</v>
      </c>
      <c r="AE86">
        <v>61.3</v>
      </c>
      <c r="AF86">
        <v>44</v>
      </c>
      <c r="AG86">
        <v>44.63</v>
      </c>
      <c r="AH86">
        <v>32.770000000000003</v>
      </c>
      <c r="AI86">
        <v>15.48</v>
      </c>
      <c r="AJ86">
        <v>10.99</v>
      </c>
      <c r="AK86">
        <v>11.19</v>
      </c>
      <c r="AL86">
        <v>13.66</v>
      </c>
    </row>
    <row r="87" spans="2:38" x14ac:dyDescent="0.25">
      <c r="B87" t="s">
        <v>149</v>
      </c>
      <c r="C87">
        <v>0.83</v>
      </c>
      <c r="D87">
        <v>0.81</v>
      </c>
      <c r="E87">
        <v>1.1000000000000001</v>
      </c>
      <c r="F87">
        <v>1.51</v>
      </c>
      <c r="G87">
        <v>1.61</v>
      </c>
      <c r="H87">
        <v>1.36</v>
      </c>
      <c r="I87">
        <v>1.5</v>
      </c>
      <c r="J87">
        <v>1.58</v>
      </c>
      <c r="K87">
        <v>1.4</v>
      </c>
      <c r="L87">
        <v>0.27</v>
      </c>
      <c r="M87">
        <v>0.27</v>
      </c>
      <c r="N87">
        <v>0.63</v>
      </c>
      <c r="O87">
        <v>1.05</v>
      </c>
      <c r="P87">
        <v>1.19</v>
      </c>
      <c r="Q87">
        <v>0.97</v>
      </c>
      <c r="R87">
        <v>1.05</v>
      </c>
      <c r="S87">
        <v>1.1200000000000001</v>
      </c>
      <c r="T87">
        <v>0.95</v>
      </c>
      <c r="U87">
        <v>27.35</v>
      </c>
      <c r="V87">
        <v>39.659999999999997</v>
      </c>
      <c r="W87">
        <v>54.21</v>
      </c>
      <c r="X87">
        <v>79.94</v>
      </c>
      <c r="Y87">
        <v>88.55</v>
      </c>
      <c r="Z87">
        <v>64.87</v>
      </c>
      <c r="AA87">
        <v>75.650000000000006</v>
      </c>
      <c r="AB87">
        <v>80.3</v>
      </c>
      <c r="AC87">
        <v>71.709999999999994</v>
      </c>
      <c r="AD87">
        <v>231.35</v>
      </c>
      <c r="AE87">
        <v>125.46</v>
      </c>
      <c r="AF87">
        <v>89.85</v>
      </c>
      <c r="AG87">
        <v>64.48</v>
      </c>
      <c r="AH87">
        <v>53.21</v>
      </c>
      <c r="AI87">
        <v>84.79</v>
      </c>
      <c r="AJ87">
        <v>77.489999999999995</v>
      </c>
      <c r="AK87">
        <v>69.38</v>
      </c>
      <c r="AL87">
        <v>89.07</v>
      </c>
    </row>
    <row r="88" spans="2:38" x14ac:dyDescent="0.25">
      <c r="B88" t="s">
        <v>15</v>
      </c>
      <c r="C88">
        <v>1.1100000000000001</v>
      </c>
      <c r="D88">
        <v>1.07</v>
      </c>
      <c r="E88">
        <v>1.08</v>
      </c>
      <c r="F88">
        <v>1.19</v>
      </c>
      <c r="G88">
        <v>1.1100000000000001</v>
      </c>
      <c r="H88">
        <v>1.04</v>
      </c>
      <c r="I88">
        <v>1.05</v>
      </c>
      <c r="J88">
        <v>1.08</v>
      </c>
      <c r="K88">
        <v>1.08</v>
      </c>
      <c r="L88">
        <v>1</v>
      </c>
      <c r="M88">
        <v>0.92</v>
      </c>
      <c r="N88">
        <v>0.91</v>
      </c>
      <c r="O88">
        <v>1.07</v>
      </c>
      <c r="P88">
        <v>1.03</v>
      </c>
      <c r="Q88">
        <v>0.88</v>
      </c>
      <c r="R88">
        <v>0.93</v>
      </c>
      <c r="S88">
        <v>0.85</v>
      </c>
      <c r="T88">
        <v>0.84</v>
      </c>
      <c r="U88">
        <v>11.22</v>
      </c>
      <c r="V88">
        <v>7.86</v>
      </c>
      <c r="W88">
        <v>8.1199999999999992</v>
      </c>
      <c r="X88">
        <v>18.29</v>
      </c>
      <c r="Y88">
        <v>10.87</v>
      </c>
      <c r="Z88">
        <v>4.43</v>
      </c>
      <c r="AA88">
        <v>5.52</v>
      </c>
      <c r="AB88">
        <v>8.4499999999999993</v>
      </c>
      <c r="AC88">
        <v>8.3699999999999992</v>
      </c>
      <c r="AD88">
        <v>73.47</v>
      </c>
      <c r="AE88">
        <v>103.04</v>
      </c>
      <c r="AF88">
        <v>208.13</v>
      </c>
      <c r="AG88">
        <v>52.93</v>
      </c>
      <c r="AH88">
        <v>266.02</v>
      </c>
      <c r="AI88">
        <v>544.94000000000005</v>
      </c>
      <c r="AJ88">
        <v>716.03</v>
      </c>
      <c r="AK88">
        <v>174.41</v>
      </c>
      <c r="AL88">
        <v>184.84</v>
      </c>
    </row>
    <row r="89" spans="2:38" x14ac:dyDescent="0.25">
      <c r="B89" t="s">
        <v>150</v>
      </c>
      <c r="C89">
        <v>2.0299999999999998</v>
      </c>
      <c r="D89">
        <v>2.0299999999999998</v>
      </c>
      <c r="E89">
        <v>1.88</v>
      </c>
      <c r="F89">
        <v>1.26</v>
      </c>
      <c r="G89">
        <v>1.43</v>
      </c>
      <c r="H89">
        <v>1.86</v>
      </c>
      <c r="I89">
        <v>2.23</v>
      </c>
      <c r="J89">
        <v>2.35</v>
      </c>
      <c r="K89">
        <v>3.31</v>
      </c>
      <c r="L89">
        <v>1.55</v>
      </c>
      <c r="M89">
        <v>1.35</v>
      </c>
      <c r="N89">
        <v>1.23</v>
      </c>
      <c r="O89">
        <v>0.85</v>
      </c>
      <c r="P89">
        <v>0.96</v>
      </c>
      <c r="Q89">
        <v>1.22</v>
      </c>
      <c r="R89">
        <v>1.49</v>
      </c>
      <c r="S89">
        <v>1.53</v>
      </c>
      <c r="T89">
        <v>2.41</v>
      </c>
      <c r="U89">
        <v>20.86</v>
      </c>
      <c r="V89">
        <v>22.64</v>
      </c>
      <c r="W89">
        <v>25.3</v>
      </c>
      <c r="X89">
        <v>20.02</v>
      </c>
      <c r="Y89">
        <v>15.3</v>
      </c>
      <c r="Z89">
        <v>19.75</v>
      </c>
      <c r="AA89">
        <v>11.69</v>
      </c>
      <c r="AB89">
        <v>19.579999999999998</v>
      </c>
      <c r="AC89" t="s">
        <v>111</v>
      </c>
      <c r="AD89">
        <v>414.51</v>
      </c>
      <c r="AE89">
        <v>362.3</v>
      </c>
      <c r="AF89">
        <v>323.70999999999998</v>
      </c>
      <c r="AG89">
        <v>413.05</v>
      </c>
      <c r="AH89">
        <v>546.51</v>
      </c>
      <c r="AI89">
        <v>417.75</v>
      </c>
      <c r="AJ89">
        <v>721.38</v>
      </c>
      <c r="AK89">
        <v>424.61</v>
      </c>
      <c r="AL89">
        <v>38.93</v>
      </c>
    </row>
    <row r="90" spans="2:38" x14ac:dyDescent="0.25">
      <c r="B90" t="s">
        <v>151</v>
      </c>
      <c r="C90">
        <v>2.35</v>
      </c>
      <c r="D90">
        <v>2.33</v>
      </c>
      <c r="E90">
        <v>1.26</v>
      </c>
      <c r="F90">
        <v>1.06</v>
      </c>
      <c r="G90">
        <v>7.66</v>
      </c>
      <c r="H90">
        <v>6.82</v>
      </c>
      <c r="I90">
        <v>3.91</v>
      </c>
      <c r="J90">
        <v>3.84</v>
      </c>
      <c r="K90">
        <v>2.88</v>
      </c>
      <c r="L90">
        <v>1.79</v>
      </c>
      <c r="M90">
        <v>1.69</v>
      </c>
      <c r="N90">
        <v>0.67</v>
      </c>
      <c r="O90">
        <v>0.92</v>
      </c>
      <c r="P90">
        <v>6.58</v>
      </c>
      <c r="Q90">
        <v>5.85</v>
      </c>
      <c r="R90">
        <v>3.16</v>
      </c>
      <c r="S90">
        <v>3.29</v>
      </c>
      <c r="T90">
        <v>2.34</v>
      </c>
      <c r="U90" t="s">
        <v>111</v>
      </c>
      <c r="V90" t="s">
        <v>111</v>
      </c>
      <c r="W90" t="s">
        <v>111</v>
      </c>
      <c r="X90">
        <v>28.47</v>
      </c>
      <c r="Y90">
        <v>32.47</v>
      </c>
      <c r="Z90">
        <v>36.6</v>
      </c>
      <c r="AA90">
        <v>47.37</v>
      </c>
      <c r="AB90">
        <v>53.54</v>
      </c>
      <c r="AC90">
        <v>25.02</v>
      </c>
      <c r="AD90">
        <v>0</v>
      </c>
      <c r="AE90">
        <v>0</v>
      </c>
      <c r="AF90">
        <v>1.48</v>
      </c>
      <c r="AG90">
        <v>293.25</v>
      </c>
      <c r="AH90">
        <v>263.83</v>
      </c>
      <c r="AI90">
        <v>242.03</v>
      </c>
      <c r="AJ90">
        <v>170.12</v>
      </c>
      <c r="AK90">
        <v>151.22</v>
      </c>
      <c r="AL90">
        <v>304.22000000000003</v>
      </c>
    </row>
    <row r="91" spans="2:38" x14ac:dyDescent="0.25">
      <c r="B91" t="s">
        <v>152</v>
      </c>
      <c r="C91">
        <v>1.07</v>
      </c>
      <c r="D91">
        <v>1.05</v>
      </c>
      <c r="E91">
        <v>1.08</v>
      </c>
      <c r="F91">
        <v>1.08</v>
      </c>
      <c r="G91">
        <v>1.17</v>
      </c>
      <c r="H91">
        <v>1.1299999999999999</v>
      </c>
      <c r="I91">
        <v>1.23</v>
      </c>
      <c r="J91">
        <v>1.29</v>
      </c>
      <c r="K91">
        <v>1.45</v>
      </c>
      <c r="L91">
        <v>0.31</v>
      </c>
      <c r="M91">
        <v>0.42</v>
      </c>
      <c r="N91">
        <v>0.31</v>
      </c>
      <c r="O91">
        <v>0.3</v>
      </c>
      <c r="P91">
        <v>0.3</v>
      </c>
      <c r="Q91">
        <v>0.25</v>
      </c>
      <c r="R91">
        <v>0.28999999999999998</v>
      </c>
      <c r="S91">
        <v>0.32</v>
      </c>
      <c r="T91">
        <v>0.27</v>
      </c>
      <c r="U91">
        <v>35</v>
      </c>
      <c r="V91">
        <v>29.51</v>
      </c>
      <c r="W91">
        <v>26.06</v>
      </c>
      <c r="X91">
        <v>27.34</v>
      </c>
      <c r="Y91">
        <v>47.58</v>
      </c>
      <c r="Z91">
        <v>28.28</v>
      </c>
      <c r="AA91">
        <v>40.659999999999997</v>
      </c>
      <c r="AB91">
        <v>46.19</v>
      </c>
      <c r="AC91">
        <v>65.31</v>
      </c>
      <c r="AD91">
        <v>99.5</v>
      </c>
      <c r="AE91">
        <v>133.69999999999999</v>
      </c>
      <c r="AF91">
        <v>108.97</v>
      </c>
      <c r="AG91">
        <v>164.77</v>
      </c>
      <c r="AH91">
        <v>50.32</v>
      </c>
      <c r="AI91">
        <v>116.8</v>
      </c>
      <c r="AJ91">
        <v>74.25</v>
      </c>
      <c r="AK91">
        <v>116.1</v>
      </c>
      <c r="AL91">
        <v>38</v>
      </c>
    </row>
    <row r="92" spans="2:38" x14ac:dyDescent="0.25">
      <c r="B92" t="s">
        <v>35</v>
      </c>
      <c r="C92">
        <v>1.1499999999999999</v>
      </c>
      <c r="D92">
        <v>1.23</v>
      </c>
      <c r="E92">
        <v>1.24</v>
      </c>
      <c r="F92">
        <v>1.17</v>
      </c>
      <c r="G92">
        <v>1.1499999999999999</v>
      </c>
      <c r="H92">
        <v>1.23</v>
      </c>
      <c r="I92">
        <v>1.3</v>
      </c>
      <c r="J92">
        <v>1.32</v>
      </c>
      <c r="K92">
        <v>1.28</v>
      </c>
      <c r="L92">
        <v>1.04</v>
      </c>
      <c r="M92">
        <v>1.1000000000000001</v>
      </c>
      <c r="N92">
        <v>1.1100000000000001</v>
      </c>
      <c r="O92">
        <v>1.06</v>
      </c>
      <c r="P92">
        <v>1.06</v>
      </c>
      <c r="Q92">
        <v>1.1399999999999999</v>
      </c>
      <c r="R92">
        <v>1.22</v>
      </c>
      <c r="S92">
        <v>1.25</v>
      </c>
      <c r="T92">
        <v>1.21</v>
      </c>
      <c r="U92">
        <v>16.77</v>
      </c>
      <c r="V92">
        <v>38.39</v>
      </c>
      <c r="W92">
        <v>38.11</v>
      </c>
      <c r="X92">
        <v>16.77</v>
      </c>
      <c r="Y92">
        <v>13.52</v>
      </c>
      <c r="Z92">
        <v>42.46</v>
      </c>
      <c r="AA92">
        <v>30.6</v>
      </c>
      <c r="AB92">
        <v>23.49</v>
      </c>
      <c r="AC92">
        <v>43.71</v>
      </c>
      <c r="AD92">
        <v>478.69</v>
      </c>
      <c r="AE92">
        <v>217.19</v>
      </c>
      <c r="AF92">
        <v>223.84</v>
      </c>
      <c r="AG92">
        <v>510.47</v>
      </c>
      <c r="AH92">
        <v>635.03</v>
      </c>
      <c r="AI92">
        <v>215.66</v>
      </c>
      <c r="AJ92">
        <v>294.55</v>
      </c>
      <c r="AK92">
        <v>390.87</v>
      </c>
      <c r="AL92">
        <v>204.56</v>
      </c>
    </row>
    <row r="93" spans="2:38" x14ac:dyDescent="0.25">
      <c r="B93" t="s">
        <v>7</v>
      </c>
      <c r="C93">
        <v>0.86</v>
      </c>
      <c r="D93">
        <v>0.76</v>
      </c>
      <c r="E93">
        <v>1.04</v>
      </c>
      <c r="F93">
        <v>1.01</v>
      </c>
      <c r="G93">
        <v>1.01</v>
      </c>
      <c r="H93">
        <v>1.33</v>
      </c>
      <c r="I93">
        <v>1.37</v>
      </c>
      <c r="J93">
        <v>1.54</v>
      </c>
      <c r="K93">
        <v>1.7</v>
      </c>
      <c r="L93">
        <v>0.49</v>
      </c>
      <c r="M93">
        <v>0.34</v>
      </c>
      <c r="N93">
        <v>0.51</v>
      </c>
      <c r="O93">
        <v>0.42</v>
      </c>
      <c r="P93">
        <v>0.52</v>
      </c>
      <c r="Q93">
        <v>0.75</v>
      </c>
      <c r="R93">
        <v>0.81</v>
      </c>
      <c r="S93">
        <v>0.74</v>
      </c>
      <c r="T93">
        <v>0.92</v>
      </c>
      <c r="U93">
        <v>60.82</v>
      </c>
      <c r="V93">
        <v>73.78</v>
      </c>
      <c r="W93">
        <v>60.39</v>
      </c>
      <c r="X93">
        <v>32.409999999999997</v>
      </c>
      <c r="Y93">
        <v>22.25</v>
      </c>
      <c r="Z93">
        <v>45.69</v>
      </c>
      <c r="AA93">
        <v>33.93</v>
      </c>
      <c r="AB93">
        <v>40.54</v>
      </c>
      <c r="AC93">
        <v>45.62</v>
      </c>
      <c r="AD93">
        <v>126.93</v>
      </c>
      <c r="AE93">
        <v>100.55</v>
      </c>
      <c r="AF93">
        <v>126.64</v>
      </c>
      <c r="AG93">
        <v>228.64</v>
      </c>
      <c r="AH93">
        <v>339.3</v>
      </c>
      <c r="AI93">
        <v>170.08</v>
      </c>
      <c r="AJ93">
        <v>215.15</v>
      </c>
      <c r="AK93">
        <v>180.75</v>
      </c>
      <c r="AL93">
        <v>166.23</v>
      </c>
    </row>
    <row r="94" spans="2:38" x14ac:dyDescent="0.25">
      <c r="B94" t="s">
        <v>153</v>
      </c>
      <c r="C94">
        <v>0.88</v>
      </c>
      <c r="D94">
        <v>1.01</v>
      </c>
      <c r="E94">
        <v>0.92</v>
      </c>
      <c r="F94">
        <v>0.85</v>
      </c>
      <c r="G94">
        <v>0.86</v>
      </c>
      <c r="H94">
        <v>0.91</v>
      </c>
      <c r="I94">
        <v>1</v>
      </c>
      <c r="J94">
        <v>1.0900000000000001</v>
      </c>
      <c r="K94">
        <v>1.18</v>
      </c>
      <c r="L94">
        <v>0.81</v>
      </c>
      <c r="M94">
        <v>0.96</v>
      </c>
      <c r="N94">
        <v>0.83</v>
      </c>
      <c r="O94">
        <v>0.75</v>
      </c>
      <c r="P94">
        <v>0.75</v>
      </c>
      <c r="Q94">
        <v>0.85</v>
      </c>
      <c r="R94">
        <v>0.91</v>
      </c>
      <c r="S94">
        <v>1</v>
      </c>
      <c r="T94">
        <v>1.1399999999999999</v>
      </c>
      <c r="U94">
        <v>18.309999999999999</v>
      </c>
      <c r="V94">
        <v>22.98</v>
      </c>
      <c r="W94">
        <v>23.66</v>
      </c>
      <c r="X94">
        <v>22.94</v>
      </c>
      <c r="Y94">
        <v>23.88</v>
      </c>
      <c r="Z94">
        <v>30.36</v>
      </c>
      <c r="AA94">
        <v>40.56</v>
      </c>
      <c r="AB94">
        <v>49.97</v>
      </c>
      <c r="AC94">
        <v>47.86</v>
      </c>
      <c r="AD94">
        <v>308.77</v>
      </c>
      <c r="AE94">
        <v>303.41000000000003</v>
      </c>
      <c r="AF94">
        <v>301.35000000000002</v>
      </c>
      <c r="AG94">
        <v>295.89999999999998</v>
      </c>
      <c r="AH94">
        <v>197.69</v>
      </c>
      <c r="AI94">
        <v>131.1</v>
      </c>
      <c r="AJ94">
        <v>60.41</v>
      </c>
      <c r="AK94">
        <v>39.880000000000003</v>
      </c>
      <c r="AL94">
        <v>21.29</v>
      </c>
    </row>
    <row r="95" spans="2:38" x14ac:dyDescent="0.25">
      <c r="B95" t="s">
        <v>154</v>
      </c>
      <c r="C95">
        <v>0.93</v>
      </c>
      <c r="D95">
        <v>0.9</v>
      </c>
      <c r="E95">
        <v>0.97</v>
      </c>
      <c r="F95">
        <v>0.81</v>
      </c>
      <c r="G95">
        <v>0.91</v>
      </c>
      <c r="H95">
        <v>0.97</v>
      </c>
      <c r="I95">
        <v>1</v>
      </c>
      <c r="J95">
        <v>1.07</v>
      </c>
      <c r="K95">
        <v>1.05</v>
      </c>
      <c r="L95">
        <v>0.28999999999999998</v>
      </c>
      <c r="M95">
        <v>0.19</v>
      </c>
      <c r="N95">
        <v>0.2</v>
      </c>
      <c r="O95">
        <v>0.18</v>
      </c>
      <c r="P95">
        <v>0.24</v>
      </c>
      <c r="Q95">
        <v>0.23</v>
      </c>
      <c r="R95">
        <v>0.28000000000000003</v>
      </c>
      <c r="S95">
        <v>0.21</v>
      </c>
      <c r="T95">
        <v>0.2</v>
      </c>
      <c r="U95">
        <v>7.42</v>
      </c>
      <c r="V95">
        <v>7.99</v>
      </c>
      <c r="W95">
        <v>12.21</v>
      </c>
      <c r="X95">
        <v>0.23</v>
      </c>
      <c r="Y95">
        <v>5.68</v>
      </c>
      <c r="Z95">
        <v>6.84</v>
      </c>
      <c r="AA95">
        <v>6.98</v>
      </c>
      <c r="AB95">
        <v>11.49</v>
      </c>
      <c r="AC95">
        <v>14.11</v>
      </c>
      <c r="AD95">
        <v>210.86</v>
      </c>
      <c r="AE95">
        <v>564.84</v>
      </c>
      <c r="AF95">
        <v>269.17</v>
      </c>
      <c r="AG95" t="s">
        <v>111</v>
      </c>
      <c r="AH95">
        <v>858.84</v>
      </c>
      <c r="AI95">
        <v>695.2</v>
      </c>
      <c r="AJ95">
        <v>707.48</v>
      </c>
      <c r="AK95">
        <v>258.77999999999997</v>
      </c>
      <c r="AL95">
        <v>206.28</v>
      </c>
    </row>
    <row r="96" spans="2:38" x14ac:dyDescent="0.25">
      <c r="B96" t="s">
        <v>16</v>
      </c>
      <c r="C96">
        <v>2.31</v>
      </c>
      <c r="D96">
        <v>2.37</v>
      </c>
      <c r="E96">
        <v>2.4700000000000002</v>
      </c>
      <c r="F96">
        <v>2.31</v>
      </c>
      <c r="G96">
        <v>3.09</v>
      </c>
      <c r="H96">
        <v>0.95</v>
      </c>
      <c r="I96">
        <v>2.14</v>
      </c>
      <c r="J96">
        <v>2.2400000000000002</v>
      </c>
      <c r="K96">
        <v>2.61</v>
      </c>
      <c r="L96">
        <v>1.28</v>
      </c>
      <c r="M96">
        <v>1.1299999999999999</v>
      </c>
      <c r="N96">
        <v>1.19</v>
      </c>
      <c r="O96">
        <v>1.06</v>
      </c>
      <c r="P96">
        <v>1.39</v>
      </c>
      <c r="Q96">
        <v>0.38</v>
      </c>
      <c r="R96">
        <v>0.84</v>
      </c>
      <c r="S96">
        <v>0.97</v>
      </c>
      <c r="T96">
        <v>1.1299999999999999</v>
      </c>
      <c r="U96">
        <v>18.579999999999998</v>
      </c>
      <c r="V96">
        <v>10.44</v>
      </c>
      <c r="W96">
        <v>14.65</v>
      </c>
      <c r="X96">
        <v>9.2799999999999994</v>
      </c>
      <c r="Y96" t="s">
        <v>111</v>
      </c>
      <c r="Z96">
        <v>66.25</v>
      </c>
      <c r="AA96" t="s">
        <v>111</v>
      </c>
      <c r="AB96" t="s">
        <v>111</v>
      </c>
      <c r="AC96" t="s">
        <v>111</v>
      </c>
      <c r="AD96">
        <v>395.05</v>
      </c>
      <c r="AE96">
        <v>758.06</v>
      </c>
      <c r="AF96">
        <v>527.66</v>
      </c>
      <c r="AG96">
        <v>833.99</v>
      </c>
      <c r="AH96">
        <v>64.62</v>
      </c>
      <c r="AI96">
        <v>103.81</v>
      </c>
      <c r="AJ96">
        <v>53.05</v>
      </c>
      <c r="AK96">
        <v>51.81</v>
      </c>
      <c r="AL96">
        <v>30.1</v>
      </c>
    </row>
    <row r="97" spans="2:38" x14ac:dyDescent="0.25">
      <c r="B97" t="s">
        <v>155</v>
      </c>
      <c r="C97">
        <v>1</v>
      </c>
      <c r="D97">
        <v>1.06</v>
      </c>
      <c r="E97">
        <v>1.03</v>
      </c>
      <c r="F97">
        <v>0.84</v>
      </c>
      <c r="G97">
        <v>0.83</v>
      </c>
      <c r="H97">
        <v>0.84</v>
      </c>
      <c r="I97">
        <v>1.02</v>
      </c>
      <c r="J97">
        <v>1.2</v>
      </c>
      <c r="K97">
        <v>1</v>
      </c>
      <c r="L97">
        <v>0.98</v>
      </c>
      <c r="M97">
        <v>1.05</v>
      </c>
      <c r="N97">
        <v>1.01</v>
      </c>
      <c r="O97">
        <v>0.83</v>
      </c>
      <c r="P97">
        <v>0.83</v>
      </c>
      <c r="Q97">
        <v>0.84</v>
      </c>
      <c r="R97">
        <v>1</v>
      </c>
      <c r="S97">
        <v>1.18</v>
      </c>
      <c r="T97">
        <v>0.98</v>
      </c>
      <c r="U97">
        <v>35.76</v>
      </c>
      <c r="V97">
        <v>28.69</v>
      </c>
      <c r="W97">
        <v>29.45</v>
      </c>
      <c r="X97">
        <v>10.07</v>
      </c>
      <c r="Y97">
        <v>15.3</v>
      </c>
      <c r="Z97">
        <v>22.35</v>
      </c>
      <c r="AA97">
        <v>22.79</v>
      </c>
      <c r="AB97">
        <v>37.200000000000003</v>
      </c>
      <c r="AC97">
        <v>31.02</v>
      </c>
      <c r="AD97">
        <v>79.78</v>
      </c>
      <c r="AE97">
        <v>114.59</v>
      </c>
      <c r="AF97">
        <v>147.80000000000001</v>
      </c>
      <c r="AG97">
        <v>467.02</v>
      </c>
      <c r="AH97">
        <v>312.42</v>
      </c>
      <c r="AI97">
        <v>238.35</v>
      </c>
      <c r="AJ97">
        <v>274.7</v>
      </c>
      <c r="AK97">
        <v>155.93</v>
      </c>
      <c r="AL97">
        <v>215.32</v>
      </c>
    </row>
    <row r="98" spans="2:38" x14ac:dyDescent="0.25">
      <c r="B98" t="s">
        <v>8</v>
      </c>
      <c r="C98">
        <v>2.5</v>
      </c>
      <c r="D98">
        <v>1.4</v>
      </c>
      <c r="E98">
        <v>1.23</v>
      </c>
      <c r="F98">
        <v>1.4</v>
      </c>
      <c r="G98">
        <v>1.26</v>
      </c>
      <c r="H98">
        <v>1.47</v>
      </c>
      <c r="I98">
        <v>1.56</v>
      </c>
      <c r="J98">
        <v>2.58</v>
      </c>
      <c r="K98">
        <v>2.34</v>
      </c>
      <c r="L98">
        <v>2.2000000000000002</v>
      </c>
      <c r="M98">
        <v>1.1599999999999999</v>
      </c>
      <c r="N98">
        <v>0.97</v>
      </c>
      <c r="O98">
        <v>1.02</v>
      </c>
      <c r="P98">
        <v>0.93</v>
      </c>
      <c r="Q98">
        <v>1.05</v>
      </c>
      <c r="R98">
        <v>1.56</v>
      </c>
      <c r="S98">
        <v>2.58</v>
      </c>
      <c r="T98">
        <v>2.34</v>
      </c>
      <c r="U98">
        <v>6.31</v>
      </c>
      <c r="V98">
        <v>8.0299999999999994</v>
      </c>
      <c r="W98">
        <v>24.98</v>
      </c>
      <c r="X98">
        <v>35.19</v>
      </c>
      <c r="Y98">
        <v>18.829999999999998</v>
      </c>
      <c r="Z98">
        <v>40.159999999999997</v>
      </c>
      <c r="AA98">
        <v>55.45</v>
      </c>
      <c r="AB98">
        <v>45.49</v>
      </c>
      <c r="AC98">
        <v>68.88</v>
      </c>
      <c r="AD98" t="s">
        <v>111</v>
      </c>
      <c r="AE98" t="s">
        <v>111</v>
      </c>
      <c r="AF98">
        <v>317.58999999999997</v>
      </c>
      <c r="AG98">
        <v>228.71</v>
      </c>
      <c r="AH98">
        <v>424.11</v>
      </c>
      <c r="AI98">
        <v>192.51</v>
      </c>
      <c r="AJ98">
        <v>161.75</v>
      </c>
      <c r="AK98">
        <v>197.82</v>
      </c>
      <c r="AL98">
        <v>125.01</v>
      </c>
    </row>
    <row r="99" spans="2:38" x14ac:dyDescent="0.25">
      <c r="B99" t="s">
        <v>156</v>
      </c>
      <c r="C99">
        <v>0.24</v>
      </c>
      <c r="D99">
        <v>0.23</v>
      </c>
      <c r="E99">
        <v>0.26</v>
      </c>
      <c r="F99">
        <v>0.31</v>
      </c>
      <c r="G99">
        <v>0.33</v>
      </c>
      <c r="H99">
        <v>0.33</v>
      </c>
      <c r="I99">
        <v>0.41</v>
      </c>
      <c r="J99">
        <v>0.54</v>
      </c>
      <c r="K99">
        <v>0.7</v>
      </c>
      <c r="L99">
        <v>0.14000000000000001</v>
      </c>
      <c r="M99">
        <v>0.15</v>
      </c>
      <c r="N99">
        <v>0.18</v>
      </c>
      <c r="O99">
        <v>0.22</v>
      </c>
      <c r="P99">
        <v>0.22</v>
      </c>
      <c r="Q99">
        <v>0.2</v>
      </c>
      <c r="R99">
        <v>0.26</v>
      </c>
      <c r="S99">
        <v>0.4</v>
      </c>
      <c r="T99">
        <v>0.51</v>
      </c>
      <c r="U99">
        <v>6.58</v>
      </c>
      <c r="V99">
        <v>1.49</v>
      </c>
      <c r="W99">
        <v>7.4</v>
      </c>
      <c r="X99">
        <v>14.3</v>
      </c>
      <c r="Y99">
        <v>21.33</v>
      </c>
      <c r="Z99">
        <v>33.54</v>
      </c>
      <c r="AA99">
        <v>50.51</v>
      </c>
      <c r="AB99">
        <v>70.66</v>
      </c>
      <c r="AC99" t="s">
        <v>111</v>
      </c>
      <c r="AD99" t="s">
        <v>111</v>
      </c>
      <c r="AE99" t="s">
        <v>111</v>
      </c>
      <c r="AF99" t="s">
        <v>111</v>
      </c>
      <c r="AG99">
        <v>592.74</v>
      </c>
      <c r="AH99">
        <v>398.37</v>
      </c>
      <c r="AI99">
        <v>244.09</v>
      </c>
      <c r="AJ99">
        <v>159.03</v>
      </c>
      <c r="AK99">
        <v>110.99</v>
      </c>
      <c r="AL99">
        <v>70.400000000000006</v>
      </c>
    </row>
    <row r="100" spans="2:38" x14ac:dyDescent="0.25">
      <c r="B100" t="s">
        <v>157</v>
      </c>
      <c r="C100">
        <v>1.1200000000000001</v>
      </c>
      <c r="D100">
        <v>1.06</v>
      </c>
      <c r="E100">
        <v>1.01</v>
      </c>
      <c r="F100">
        <v>1.1000000000000001</v>
      </c>
      <c r="G100">
        <v>1.26</v>
      </c>
      <c r="H100">
        <v>1.35</v>
      </c>
      <c r="I100">
        <v>1.38</v>
      </c>
      <c r="J100">
        <v>1.28</v>
      </c>
      <c r="K100">
        <v>1.31</v>
      </c>
      <c r="L100">
        <v>0.93</v>
      </c>
      <c r="M100">
        <v>0.86</v>
      </c>
      <c r="N100">
        <v>0.91</v>
      </c>
      <c r="O100">
        <v>0.89</v>
      </c>
      <c r="P100">
        <v>1.1399999999999999</v>
      </c>
      <c r="Q100">
        <v>1.1299999999999999</v>
      </c>
      <c r="R100">
        <v>1.1599999999999999</v>
      </c>
      <c r="S100">
        <v>1.1599999999999999</v>
      </c>
      <c r="T100">
        <v>1.1599999999999999</v>
      </c>
      <c r="U100">
        <v>15.1</v>
      </c>
      <c r="V100">
        <v>9.64</v>
      </c>
      <c r="W100">
        <v>2.77</v>
      </c>
      <c r="X100">
        <v>12.48</v>
      </c>
      <c r="Y100">
        <v>27.8</v>
      </c>
      <c r="Z100">
        <v>35.729999999999997</v>
      </c>
      <c r="AA100">
        <v>38.68</v>
      </c>
      <c r="AB100">
        <v>28.08</v>
      </c>
      <c r="AC100">
        <v>31.94</v>
      </c>
      <c r="AD100">
        <v>557.30999999999995</v>
      </c>
      <c r="AE100">
        <v>764.4</v>
      </c>
      <c r="AF100" t="s">
        <v>111</v>
      </c>
      <c r="AG100">
        <v>525.61</v>
      </c>
      <c r="AH100">
        <v>286.73</v>
      </c>
      <c r="AI100">
        <v>207.81</v>
      </c>
      <c r="AJ100">
        <v>189.48</v>
      </c>
      <c r="AK100">
        <v>269.58</v>
      </c>
      <c r="AL100">
        <v>252.42</v>
      </c>
    </row>
    <row r="101" spans="2:38" x14ac:dyDescent="0.25">
      <c r="B101" t="s">
        <v>14</v>
      </c>
      <c r="C101">
        <v>1.1200000000000001</v>
      </c>
      <c r="D101">
        <v>1.43</v>
      </c>
      <c r="E101">
        <v>1.71</v>
      </c>
      <c r="F101">
        <v>2.3199999999999998</v>
      </c>
      <c r="G101">
        <v>1.85</v>
      </c>
      <c r="H101">
        <v>2.5499999999999998</v>
      </c>
      <c r="I101">
        <v>2.46</v>
      </c>
      <c r="J101">
        <v>2.38</v>
      </c>
      <c r="K101">
        <v>2.84</v>
      </c>
      <c r="L101">
        <v>0.86</v>
      </c>
      <c r="M101">
        <v>1.1000000000000001</v>
      </c>
      <c r="N101">
        <v>1.29</v>
      </c>
      <c r="O101">
        <v>1.66</v>
      </c>
      <c r="P101">
        <v>1.42</v>
      </c>
      <c r="Q101">
        <v>1.93</v>
      </c>
      <c r="R101">
        <v>1.78</v>
      </c>
      <c r="S101">
        <v>1.78</v>
      </c>
      <c r="T101">
        <v>2.13</v>
      </c>
      <c r="U101">
        <v>81.209999999999994</v>
      </c>
      <c r="V101">
        <v>83.46</v>
      </c>
      <c r="W101">
        <v>90.04</v>
      </c>
      <c r="X101">
        <v>68.89</v>
      </c>
      <c r="Y101">
        <v>69.42</v>
      </c>
      <c r="Z101">
        <v>66.12</v>
      </c>
      <c r="AA101">
        <v>66.81</v>
      </c>
      <c r="AB101">
        <v>67.36</v>
      </c>
      <c r="AC101">
        <v>24.82</v>
      </c>
      <c r="AD101">
        <v>81.94</v>
      </c>
      <c r="AE101">
        <v>80.180000000000007</v>
      </c>
      <c r="AF101">
        <v>73.45</v>
      </c>
      <c r="AG101">
        <v>108.97</v>
      </c>
      <c r="AH101">
        <v>101.37</v>
      </c>
      <c r="AI101">
        <v>127.06</v>
      </c>
      <c r="AJ101">
        <v>114.34</v>
      </c>
      <c r="AK101">
        <v>124.46</v>
      </c>
      <c r="AL101">
        <v>352.06</v>
      </c>
    </row>
    <row r="102" spans="2:38" x14ac:dyDescent="0.25">
      <c r="B102" t="s">
        <v>158</v>
      </c>
      <c r="C102">
        <v>1.01</v>
      </c>
      <c r="D102">
        <v>1.01</v>
      </c>
      <c r="E102">
        <v>1.03</v>
      </c>
      <c r="F102">
        <v>1.05</v>
      </c>
      <c r="G102">
        <v>1.1200000000000001</v>
      </c>
      <c r="H102">
        <v>1.05</v>
      </c>
      <c r="I102">
        <v>1.06</v>
      </c>
      <c r="J102">
        <v>1.0900000000000001</v>
      </c>
      <c r="K102">
        <v>1.1100000000000001</v>
      </c>
      <c r="L102">
        <v>0.25</v>
      </c>
      <c r="M102">
        <v>0.2</v>
      </c>
      <c r="N102">
        <v>0.21</v>
      </c>
      <c r="O102">
        <v>0.15</v>
      </c>
      <c r="P102">
        <v>0.19</v>
      </c>
      <c r="Q102">
        <v>0.19</v>
      </c>
      <c r="R102">
        <v>0.21</v>
      </c>
      <c r="S102">
        <v>0.21</v>
      </c>
      <c r="T102">
        <v>0.15</v>
      </c>
      <c r="U102">
        <v>31.13</v>
      </c>
      <c r="V102">
        <v>40.96</v>
      </c>
      <c r="W102">
        <v>32.9</v>
      </c>
      <c r="X102">
        <v>25.27</v>
      </c>
      <c r="Y102">
        <v>27.47</v>
      </c>
      <c r="Z102">
        <v>19.14</v>
      </c>
      <c r="AA102">
        <v>31.03</v>
      </c>
      <c r="AB102">
        <v>32.78</v>
      </c>
      <c r="AC102">
        <v>33.520000000000003</v>
      </c>
      <c r="AD102">
        <v>67.23</v>
      </c>
      <c r="AE102">
        <v>47.14</v>
      </c>
      <c r="AF102">
        <v>80.8</v>
      </c>
      <c r="AG102">
        <v>48.51</v>
      </c>
      <c r="AH102">
        <v>47.99</v>
      </c>
      <c r="AI102">
        <v>15.31</v>
      </c>
      <c r="AJ102">
        <v>12.62</v>
      </c>
      <c r="AK102">
        <v>216.96</v>
      </c>
      <c r="AL102">
        <v>215.61</v>
      </c>
    </row>
    <row r="103" spans="2:38" x14ac:dyDescent="0.25">
      <c r="B103" t="s">
        <v>159</v>
      </c>
      <c r="C103">
        <v>1.26</v>
      </c>
      <c r="D103">
        <v>0.98</v>
      </c>
      <c r="E103">
        <v>1</v>
      </c>
      <c r="F103">
        <v>1</v>
      </c>
      <c r="G103">
        <v>1.1200000000000001</v>
      </c>
      <c r="H103">
        <v>1.1000000000000001</v>
      </c>
      <c r="I103">
        <v>1.1299999999999999</v>
      </c>
      <c r="J103">
        <v>1.18</v>
      </c>
      <c r="K103">
        <v>1.0900000000000001</v>
      </c>
      <c r="L103">
        <v>0.63</v>
      </c>
      <c r="M103">
        <v>0.2</v>
      </c>
      <c r="N103">
        <v>0.17</v>
      </c>
      <c r="O103">
        <v>0.18</v>
      </c>
      <c r="P103">
        <v>0.24</v>
      </c>
      <c r="Q103">
        <v>0.22</v>
      </c>
      <c r="R103">
        <v>0.25</v>
      </c>
      <c r="S103">
        <v>0.27</v>
      </c>
      <c r="T103">
        <v>0.22</v>
      </c>
      <c r="U103">
        <v>4.83</v>
      </c>
      <c r="V103">
        <v>6.02</v>
      </c>
      <c r="W103">
        <v>10.31</v>
      </c>
      <c r="X103">
        <v>9.84</v>
      </c>
      <c r="Y103">
        <v>22.34</v>
      </c>
      <c r="Z103">
        <v>18.899999999999999</v>
      </c>
      <c r="AA103">
        <v>25.09</v>
      </c>
      <c r="AB103">
        <v>32.51</v>
      </c>
      <c r="AC103">
        <v>19.579999999999998</v>
      </c>
      <c r="AD103">
        <v>693.81</v>
      </c>
      <c r="AE103">
        <v>251.39</v>
      </c>
      <c r="AF103">
        <v>113.09</v>
      </c>
      <c r="AG103">
        <v>153.75</v>
      </c>
      <c r="AH103">
        <v>67.61</v>
      </c>
      <c r="AI103">
        <v>53.04</v>
      </c>
      <c r="AJ103">
        <v>53.39</v>
      </c>
      <c r="AK103">
        <v>55.53</v>
      </c>
      <c r="AL103">
        <v>43.83</v>
      </c>
    </row>
    <row r="104" spans="2:38" x14ac:dyDescent="0.25">
      <c r="B104" t="s">
        <v>237</v>
      </c>
      <c r="C104">
        <v>1.29</v>
      </c>
      <c r="D104">
        <v>2.2200000000000002</v>
      </c>
      <c r="E104">
        <v>2.16</v>
      </c>
      <c r="F104">
        <v>1.75</v>
      </c>
      <c r="G104">
        <v>1.74</v>
      </c>
      <c r="H104">
        <v>1.62</v>
      </c>
      <c r="I104">
        <v>0.69</v>
      </c>
      <c r="J104">
        <v>0.44</v>
      </c>
      <c r="K104">
        <v>0.27</v>
      </c>
      <c r="L104">
        <v>1.1499999999999999</v>
      </c>
      <c r="M104">
        <v>1.94</v>
      </c>
      <c r="N104">
        <v>1.96</v>
      </c>
      <c r="O104">
        <v>1.62</v>
      </c>
      <c r="P104">
        <v>1.64</v>
      </c>
      <c r="Q104">
        <v>1.54</v>
      </c>
      <c r="R104">
        <v>0.63</v>
      </c>
      <c r="S104">
        <v>0.43</v>
      </c>
      <c r="T104">
        <v>0.27</v>
      </c>
      <c r="U104">
        <v>0.72</v>
      </c>
      <c r="V104" t="s">
        <v>111</v>
      </c>
      <c r="W104">
        <v>1.57</v>
      </c>
      <c r="X104" t="s">
        <v>111</v>
      </c>
      <c r="Y104" t="s">
        <v>111</v>
      </c>
      <c r="Z104" t="s">
        <v>111</v>
      </c>
      <c r="AA104" t="s">
        <v>111</v>
      </c>
      <c r="AB104" t="s">
        <v>111</v>
      </c>
      <c r="AC104" t="s">
        <v>111</v>
      </c>
      <c r="AD104" t="s">
        <v>111</v>
      </c>
      <c r="AE104" t="s">
        <v>111</v>
      </c>
      <c r="AF104" t="s">
        <v>111</v>
      </c>
      <c r="AG104" t="s">
        <v>111</v>
      </c>
      <c r="AH104" t="s">
        <v>111</v>
      </c>
      <c r="AI104" t="s">
        <v>111</v>
      </c>
      <c r="AJ104">
        <v>16.86</v>
      </c>
      <c r="AK104">
        <v>42.5</v>
      </c>
      <c r="AL104">
        <v>60.32</v>
      </c>
    </row>
    <row r="105" spans="2:38" x14ac:dyDescent="0.25">
      <c r="B105" t="s">
        <v>25</v>
      </c>
      <c r="C105">
        <v>1.41</v>
      </c>
      <c r="D105">
        <v>2.06</v>
      </c>
      <c r="E105">
        <v>1.99</v>
      </c>
      <c r="F105">
        <v>1.74</v>
      </c>
      <c r="G105">
        <v>2</v>
      </c>
      <c r="H105">
        <v>1.18</v>
      </c>
      <c r="I105">
        <v>2.08</v>
      </c>
      <c r="J105">
        <v>2.04</v>
      </c>
      <c r="K105">
        <v>2.23</v>
      </c>
      <c r="L105">
        <v>0.98</v>
      </c>
      <c r="M105">
        <v>1.4</v>
      </c>
      <c r="N105">
        <v>1.17</v>
      </c>
      <c r="O105">
        <v>1.08</v>
      </c>
      <c r="P105">
        <v>1.04</v>
      </c>
      <c r="Q105">
        <v>0.54</v>
      </c>
      <c r="R105">
        <v>0.87</v>
      </c>
      <c r="S105">
        <v>0.86</v>
      </c>
      <c r="T105">
        <v>0.95</v>
      </c>
      <c r="U105">
        <v>88.1</v>
      </c>
      <c r="V105">
        <v>64.61</v>
      </c>
      <c r="W105">
        <v>64.11</v>
      </c>
      <c r="X105">
        <v>57.24</v>
      </c>
      <c r="Y105">
        <v>64.17</v>
      </c>
      <c r="Z105">
        <v>69.5</v>
      </c>
      <c r="AA105" t="s">
        <v>111</v>
      </c>
      <c r="AB105" t="s">
        <v>111</v>
      </c>
      <c r="AC105" t="s">
        <v>111</v>
      </c>
      <c r="AD105">
        <v>81.03</v>
      </c>
      <c r="AE105">
        <v>118.94</v>
      </c>
      <c r="AF105">
        <v>128.05000000000001</v>
      </c>
      <c r="AG105">
        <v>145.96</v>
      </c>
      <c r="AH105">
        <v>107.88</v>
      </c>
      <c r="AI105">
        <v>102.24</v>
      </c>
      <c r="AJ105">
        <v>59.04</v>
      </c>
      <c r="AK105">
        <v>59.3</v>
      </c>
      <c r="AL105">
        <v>47.25</v>
      </c>
    </row>
    <row r="106" spans="2:38" x14ac:dyDescent="0.25">
      <c r="B106" t="s">
        <v>160</v>
      </c>
      <c r="C106">
        <v>1.1599999999999999</v>
      </c>
      <c r="D106">
        <v>1.1299999999999999</v>
      </c>
      <c r="E106">
        <v>1.1599999999999999</v>
      </c>
      <c r="F106">
        <v>1.1599999999999999</v>
      </c>
      <c r="G106">
        <v>1.1599999999999999</v>
      </c>
      <c r="H106">
        <v>1.1499999999999999</v>
      </c>
      <c r="I106">
        <v>1.17</v>
      </c>
      <c r="J106">
        <v>1.1399999999999999</v>
      </c>
      <c r="K106">
        <v>1.1399999999999999</v>
      </c>
      <c r="L106">
        <v>0.45</v>
      </c>
      <c r="M106">
        <v>0.28999999999999998</v>
      </c>
      <c r="N106">
        <v>0.24</v>
      </c>
      <c r="O106">
        <v>0.23</v>
      </c>
      <c r="P106">
        <v>0.34</v>
      </c>
      <c r="Q106">
        <v>0.38</v>
      </c>
      <c r="R106">
        <v>0.33</v>
      </c>
      <c r="S106">
        <v>0.3</v>
      </c>
      <c r="T106">
        <v>0.28999999999999998</v>
      </c>
      <c r="U106">
        <v>19.18</v>
      </c>
      <c r="V106">
        <v>16.420000000000002</v>
      </c>
      <c r="W106">
        <v>20.49</v>
      </c>
      <c r="X106">
        <v>21.06</v>
      </c>
      <c r="Y106">
        <v>19.920000000000002</v>
      </c>
      <c r="Z106">
        <v>18.690000000000001</v>
      </c>
      <c r="AA106">
        <v>19.97</v>
      </c>
      <c r="AB106">
        <v>17.440000000000001</v>
      </c>
      <c r="AC106">
        <v>17.32</v>
      </c>
      <c r="AD106">
        <v>274.54000000000002</v>
      </c>
      <c r="AE106">
        <v>186.15</v>
      </c>
      <c r="AF106">
        <v>226.23</v>
      </c>
      <c r="AG106">
        <v>270.87</v>
      </c>
      <c r="AH106">
        <v>215.31</v>
      </c>
      <c r="AI106">
        <v>158.35</v>
      </c>
      <c r="AJ106">
        <v>118.94</v>
      </c>
      <c r="AK106">
        <v>183.72</v>
      </c>
      <c r="AL106">
        <v>193.87</v>
      </c>
    </row>
    <row r="107" spans="2:38" x14ac:dyDescent="0.25">
      <c r="B107" t="s">
        <v>161</v>
      </c>
      <c r="C107">
        <v>2.16</v>
      </c>
      <c r="D107">
        <v>2.2799999999999998</v>
      </c>
      <c r="E107">
        <v>3.21</v>
      </c>
      <c r="F107">
        <v>1.39</v>
      </c>
      <c r="G107">
        <v>2.29</v>
      </c>
      <c r="H107">
        <v>1.28</v>
      </c>
      <c r="I107">
        <v>1.6</v>
      </c>
      <c r="J107">
        <v>1.82</v>
      </c>
      <c r="K107">
        <v>2.02</v>
      </c>
      <c r="L107">
        <v>1.98</v>
      </c>
      <c r="M107">
        <v>2.1</v>
      </c>
      <c r="N107">
        <v>2.89</v>
      </c>
      <c r="O107">
        <v>1.03</v>
      </c>
      <c r="P107">
        <v>1.59</v>
      </c>
      <c r="Q107">
        <v>0.54</v>
      </c>
      <c r="R107">
        <v>0.95</v>
      </c>
      <c r="S107">
        <v>1.25</v>
      </c>
      <c r="T107">
        <v>1.47</v>
      </c>
      <c r="U107">
        <v>49.53</v>
      </c>
      <c r="V107">
        <v>39.11</v>
      </c>
      <c r="W107">
        <v>42.28</v>
      </c>
      <c r="X107">
        <v>28.84</v>
      </c>
      <c r="Y107">
        <v>27.48</v>
      </c>
      <c r="Z107">
        <v>29.59</v>
      </c>
      <c r="AA107">
        <v>15.19</v>
      </c>
      <c r="AB107">
        <v>17.11</v>
      </c>
      <c r="AC107">
        <v>39.72</v>
      </c>
      <c r="AD107">
        <v>164.56</v>
      </c>
      <c r="AE107">
        <v>206.63</v>
      </c>
      <c r="AF107">
        <v>185.23</v>
      </c>
      <c r="AG107">
        <v>247.56</v>
      </c>
      <c r="AH107">
        <v>287.58999999999997</v>
      </c>
      <c r="AI107">
        <v>246.18</v>
      </c>
      <c r="AJ107">
        <v>460</v>
      </c>
      <c r="AK107">
        <v>392.83</v>
      </c>
      <c r="AL107">
        <v>157.97999999999999</v>
      </c>
    </row>
    <row r="108" spans="2:38" x14ac:dyDescent="0.25">
      <c r="B108" t="s">
        <v>48</v>
      </c>
      <c r="C108">
        <v>2</v>
      </c>
      <c r="D108">
        <v>1.42</v>
      </c>
      <c r="E108">
        <v>1.46</v>
      </c>
      <c r="F108">
        <v>1.57</v>
      </c>
      <c r="G108">
        <v>2.2799999999999998</v>
      </c>
      <c r="H108">
        <v>1.73</v>
      </c>
      <c r="I108">
        <v>2.0499999999999998</v>
      </c>
      <c r="J108">
        <v>1.6</v>
      </c>
      <c r="K108">
        <v>1.69</v>
      </c>
      <c r="L108">
        <v>0.99</v>
      </c>
      <c r="M108">
        <v>0.74</v>
      </c>
      <c r="N108">
        <v>0.46</v>
      </c>
      <c r="O108">
        <v>0.53</v>
      </c>
      <c r="P108">
        <v>1.1100000000000001</v>
      </c>
      <c r="Q108">
        <v>0.7</v>
      </c>
      <c r="R108">
        <v>2.0499999999999998</v>
      </c>
      <c r="S108">
        <v>1.6</v>
      </c>
      <c r="T108">
        <v>1.69</v>
      </c>
      <c r="U108">
        <v>27.45</v>
      </c>
      <c r="V108">
        <v>20.61</v>
      </c>
      <c r="W108">
        <v>31.33</v>
      </c>
      <c r="X108">
        <v>36.99</v>
      </c>
      <c r="Y108">
        <v>60.46</v>
      </c>
      <c r="Z108">
        <v>47.13</v>
      </c>
      <c r="AA108" t="s">
        <v>111</v>
      </c>
      <c r="AB108">
        <v>92.11</v>
      </c>
      <c r="AC108" t="s">
        <v>111</v>
      </c>
      <c r="AD108">
        <v>337.8</v>
      </c>
      <c r="AE108">
        <v>457.86</v>
      </c>
      <c r="AF108">
        <v>299.88</v>
      </c>
      <c r="AG108">
        <v>256.38</v>
      </c>
      <c r="AH108">
        <v>150.83000000000001</v>
      </c>
      <c r="AI108">
        <v>202.03</v>
      </c>
      <c r="AJ108">
        <v>58.59</v>
      </c>
      <c r="AK108">
        <v>81.69</v>
      </c>
      <c r="AL108">
        <v>75.42</v>
      </c>
    </row>
    <row r="109" spans="2:38" x14ac:dyDescent="0.25">
      <c r="B109" t="s">
        <v>162</v>
      </c>
      <c r="C109">
        <v>1.17</v>
      </c>
      <c r="D109">
        <v>1.45</v>
      </c>
      <c r="E109">
        <v>1.62</v>
      </c>
      <c r="F109">
        <v>1.47</v>
      </c>
      <c r="G109">
        <v>1.75</v>
      </c>
      <c r="H109">
        <v>1.99</v>
      </c>
      <c r="I109">
        <v>1.42</v>
      </c>
      <c r="J109">
        <v>1.3</v>
      </c>
      <c r="K109">
        <v>1.26</v>
      </c>
      <c r="L109">
        <v>0.56999999999999995</v>
      </c>
      <c r="M109">
        <v>0.77</v>
      </c>
      <c r="N109">
        <v>0.69</v>
      </c>
      <c r="O109">
        <v>0.44</v>
      </c>
      <c r="P109">
        <v>0.56999999999999995</v>
      </c>
      <c r="Q109">
        <v>0.73</v>
      </c>
      <c r="R109">
        <v>0.64</v>
      </c>
      <c r="S109">
        <v>0.31</v>
      </c>
      <c r="T109">
        <v>0.3</v>
      </c>
      <c r="U109">
        <v>49.47</v>
      </c>
      <c r="V109">
        <v>53.02</v>
      </c>
      <c r="W109">
        <v>67.25</v>
      </c>
      <c r="X109">
        <v>58.83</v>
      </c>
      <c r="Y109">
        <v>81.75</v>
      </c>
      <c r="Z109" t="s">
        <v>111</v>
      </c>
      <c r="AA109" t="s">
        <v>111</v>
      </c>
      <c r="AB109">
        <v>49.82</v>
      </c>
      <c r="AC109">
        <v>46.56</v>
      </c>
      <c r="AD109">
        <v>139.33000000000001</v>
      </c>
      <c r="AE109">
        <v>130.75</v>
      </c>
      <c r="AF109">
        <v>92.27</v>
      </c>
      <c r="AG109">
        <v>104.09</v>
      </c>
      <c r="AH109">
        <v>60</v>
      </c>
      <c r="AI109">
        <v>38.04</v>
      </c>
      <c r="AJ109">
        <v>32.090000000000003</v>
      </c>
      <c r="AK109">
        <v>138.55000000000001</v>
      </c>
      <c r="AL109">
        <v>155.38999999999999</v>
      </c>
    </row>
    <row r="110" spans="2:38" x14ac:dyDescent="0.25">
      <c r="B110" t="s">
        <v>2</v>
      </c>
      <c r="C110">
        <v>0.3</v>
      </c>
      <c r="D110">
        <v>0.2</v>
      </c>
      <c r="E110">
        <v>0.22</v>
      </c>
      <c r="F110">
        <v>0.26</v>
      </c>
      <c r="G110">
        <v>0.27</v>
      </c>
      <c r="H110">
        <v>0.28000000000000003</v>
      </c>
      <c r="I110">
        <v>0.31</v>
      </c>
      <c r="J110">
        <v>0.27</v>
      </c>
      <c r="K110">
        <v>0.32</v>
      </c>
      <c r="L110">
        <v>0.04</v>
      </c>
      <c r="M110">
        <v>0.05</v>
      </c>
      <c r="N110">
        <v>0.05</v>
      </c>
      <c r="O110">
        <v>0.06</v>
      </c>
      <c r="P110">
        <v>0.05</v>
      </c>
      <c r="Q110">
        <v>0.04</v>
      </c>
      <c r="R110">
        <v>0.04</v>
      </c>
      <c r="S110">
        <v>0.03</v>
      </c>
      <c r="T110">
        <v>0.04</v>
      </c>
      <c r="U110">
        <v>40.130000000000003</v>
      </c>
      <c r="V110">
        <v>17.440000000000001</v>
      </c>
      <c r="W110">
        <v>14.69</v>
      </c>
      <c r="X110">
        <v>11.29</v>
      </c>
      <c r="Y110">
        <v>12.16</v>
      </c>
      <c r="Z110">
        <v>18.760000000000002</v>
      </c>
      <c r="AA110">
        <v>12.69</v>
      </c>
      <c r="AB110">
        <v>13.58</v>
      </c>
      <c r="AC110">
        <v>21.02</v>
      </c>
      <c r="AD110">
        <v>178.24</v>
      </c>
      <c r="AE110">
        <v>474.25</v>
      </c>
      <c r="AF110">
        <v>579.48</v>
      </c>
      <c r="AG110">
        <v>745.16</v>
      </c>
      <c r="AH110">
        <v>683.57</v>
      </c>
      <c r="AI110">
        <v>403.2</v>
      </c>
      <c r="AJ110">
        <v>643.29999999999995</v>
      </c>
      <c r="AK110">
        <v>592.80999999999995</v>
      </c>
      <c r="AL110">
        <v>362.26</v>
      </c>
    </row>
    <row r="111" spans="2:38" x14ac:dyDescent="0.25">
      <c r="B111" t="s">
        <v>19</v>
      </c>
      <c r="C111">
        <v>3.35</v>
      </c>
      <c r="D111">
        <v>1.79</v>
      </c>
      <c r="E111">
        <v>1.75</v>
      </c>
      <c r="F111">
        <v>1.94</v>
      </c>
      <c r="G111">
        <v>9.6999999999999993</v>
      </c>
      <c r="H111">
        <v>3.68</v>
      </c>
      <c r="I111">
        <v>7.2</v>
      </c>
      <c r="J111">
        <v>6.39</v>
      </c>
      <c r="K111">
        <v>4.63</v>
      </c>
      <c r="L111">
        <v>2.76</v>
      </c>
      <c r="M111">
        <v>1.34</v>
      </c>
      <c r="N111">
        <v>1.5</v>
      </c>
      <c r="O111">
        <v>1.68</v>
      </c>
      <c r="P111">
        <v>9</v>
      </c>
      <c r="Q111">
        <v>3.41</v>
      </c>
      <c r="R111">
        <v>7.16</v>
      </c>
      <c r="S111">
        <v>6.37</v>
      </c>
      <c r="T111">
        <v>4.6100000000000003</v>
      </c>
      <c r="U111">
        <v>23.26</v>
      </c>
      <c r="V111">
        <v>33.159999999999997</v>
      </c>
      <c r="W111">
        <v>30.87</v>
      </c>
      <c r="X111">
        <v>27.55</v>
      </c>
      <c r="Y111">
        <v>14.48</v>
      </c>
      <c r="Z111">
        <v>13.67</v>
      </c>
      <c r="AA111">
        <v>15.68</v>
      </c>
      <c r="AB111">
        <v>12.87</v>
      </c>
      <c r="AC111">
        <v>14.23</v>
      </c>
      <c r="AD111">
        <v>411.87</v>
      </c>
      <c r="AE111">
        <v>282.12</v>
      </c>
      <c r="AF111">
        <v>310.70999999999998</v>
      </c>
      <c r="AG111">
        <v>347.72</v>
      </c>
      <c r="AH111">
        <v>682.58</v>
      </c>
      <c r="AI111">
        <v>713.04</v>
      </c>
      <c r="AJ111">
        <v>623.04</v>
      </c>
      <c r="AK111">
        <v>760.11</v>
      </c>
      <c r="AL111">
        <v>669.04</v>
      </c>
    </row>
    <row r="112" spans="2:38" x14ac:dyDescent="0.25">
      <c r="B112" t="s">
        <v>23</v>
      </c>
      <c r="C112">
        <v>1.71</v>
      </c>
      <c r="D112">
        <v>1.71</v>
      </c>
      <c r="E112">
        <v>1.6</v>
      </c>
      <c r="F112">
        <v>1.98</v>
      </c>
      <c r="G112">
        <v>1.79</v>
      </c>
      <c r="H112">
        <v>1.75</v>
      </c>
      <c r="I112">
        <v>1.93</v>
      </c>
      <c r="J112">
        <v>2.09</v>
      </c>
      <c r="K112">
        <v>2.1</v>
      </c>
      <c r="L112">
        <v>1.2</v>
      </c>
      <c r="M112">
        <v>1</v>
      </c>
      <c r="N112">
        <v>0.9</v>
      </c>
      <c r="O112">
        <v>1.18</v>
      </c>
      <c r="P112">
        <v>0.93</v>
      </c>
      <c r="Q112">
        <v>1</v>
      </c>
      <c r="R112">
        <v>1.17</v>
      </c>
      <c r="S112">
        <v>1.4</v>
      </c>
      <c r="T112">
        <v>1.48</v>
      </c>
      <c r="U112">
        <v>48.1</v>
      </c>
      <c r="V112">
        <v>46.5</v>
      </c>
      <c r="W112">
        <v>52.77</v>
      </c>
      <c r="X112">
        <v>51.67</v>
      </c>
      <c r="Y112">
        <v>73.680000000000007</v>
      </c>
      <c r="Z112">
        <v>84.48</v>
      </c>
      <c r="AA112" t="s">
        <v>111</v>
      </c>
      <c r="AB112" t="s">
        <v>111</v>
      </c>
      <c r="AC112" t="s">
        <v>111</v>
      </c>
      <c r="AD112">
        <v>154.38999999999999</v>
      </c>
      <c r="AE112">
        <v>141.37</v>
      </c>
      <c r="AF112">
        <v>100.7</v>
      </c>
      <c r="AG112">
        <v>100.32</v>
      </c>
      <c r="AH112">
        <v>60.91</v>
      </c>
      <c r="AI112">
        <v>38.6</v>
      </c>
      <c r="AJ112">
        <v>49.86</v>
      </c>
      <c r="AK112">
        <v>32.71</v>
      </c>
      <c r="AL112">
        <v>33.81</v>
      </c>
    </row>
    <row r="113" spans="2:38" x14ac:dyDescent="0.25">
      <c r="B113" t="s">
        <v>3</v>
      </c>
      <c r="C113">
        <v>3.11</v>
      </c>
      <c r="D113">
        <v>0.19</v>
      </c>
      <c r="E113">
        <v>0.19</v>
      </c>
      <c r="F113">
        <v>0.27</v>
      </c>
      <c r="G113">
        <v>0.3</v>
      </c>
      <c r="H113">
        <v>0.48</v>
      </c>
      <c r="I113">
        <v>0.48</v>
      </c>
      <c r="J113">
        <v>1.4</v>
      </c>
      <c r="K113">
        <v>1.31</v>
      </c>
      <c r="L113">
        <v>3.01</v>
      </c>
      <c r="M113">
        <v>0.18</v>
      </c>
      <c r="N113">
        <v>0.18</v>
      </c>
      <c r="O113">
        <v>0.26</v>
      </c>
      <c r="P113">
        <v>0.28000000000000003</v>
      </c>
      <c r="Q113">
        <v>0.45</v>
      </c>
      <c r="R113">
        <v>0.45</v>
      </c>
      <c r="S113">
        <v>1.36</v>
      </c>
      <c r="T113">
        <v>1.27</v>
      </c>
      <c r="U113" t="s">
        <v>111</v>
      </c>
      <c r="V113">
        <v>23.89</v>
      </c>
      <c r="W113">
        <v>17.5</v>
      </c>
      <c r="X113">
        <v>17.3</v>
      </c>
      <c r="Y113">
        <v>43.18</v>
      </c>
      <c r="Z113">
        <v>23.79</v>
      </c>
      <c r="AA113">
        <v>25.73</v>
      </c>
      <c r="AB113">
        <v>48.52</v>
      </c>
      <c r="AC113">
        <v>41.92</v>
      </c>
      <c r="AD113">
        <v>0.28999999999999998</v>
      </c>
      <c r="AE113">
        <v>393.84</v>
      </c>
      <c r="AF113">
        <v>549.11</v>
      </c>
      <c r="AG113">
        <v>550.85</v>
      </c>
      <c r="AH113">
        <v>209.77</v>
      </c>
      <c r="AI113">
        <v>373.33</v>
      </c>
      <c r="AJ113">
        <v>349.69</v>
      </c>
      <c r="AK113">
        <v>194.72</v>
      </c>
      <c r="AL113">
        <v>221.46</v>
      </c>
    </row>
    <row r="114" spans="2:38" x14ac:dyDescent="0.25">
      <c r="B114" t="s">
        <v>3</v>
      </c>
      <c r="C114">
        <v>3.11</v>
      </c>
      <c r="D114">
        <v>0.19</v>
      </c>
      <c r="E114">
        <v>0.19</v>
      </c>
      <c r="F114">
        <v>0.27</v>
      </c>
      <c r="G114">
        <v>0.3</v>
      </c>
      <c r="H114">
        <v>0.48</v>
      </c>
      <c r="I114">
        <v>0.48</v>
      </c>
      <c r="J114">
        <v>1.4</v>
      </c>
      <c r="K114">
        <v>1.31</v>
      </c>
      <c r="L114">
        <v>3.01</v>
      </c>
      <c r="M114">
        <v>0.18</v>
      </c>
      <c r="N114">
        <v>0.18</v>
      </c>
      <c r="O114">
        <v>0.26</v>
      </c>
      <c r="P114">
        <v>0.28000000000000003</v>
      </c>
      <c r="Q114">
        <v>0.45</v>
      </c>
      <c r="R114">
        <v>0.45</v>
      </c>
      <c r="S114">
        <v>1.36</v>
      </c>
      <c r="T114">
        <v>1.27</v>
      </c>
      <c r="U114" t="s">
        <v>111</v>
      </c>
      <c r="V114">
        <v>23.89</v>
      </c>
      <c r="W114">
        <v>17.5</v>
      </c>
      <c r="X114">
        <v>17.3</v>
      </c>
      <c r="Y114">
        <v>43.18</v>
      </c>
      <c r="Z114">
        <v>23.79</v>
      </c>
      <c r="AA114">
        <v>25.73</v>
      </c>
      <c r="AB114">
        <v>48.52</v>
      </c>
      <c r="AC114">
        <v>41.92</v>
      </c>
      <c r="AD114">
        <v>0.28999999999999998</v>
      </c>
      <c r="AE114">
        <v>393.84</v>
      </c>
      <c r="AF114">
        <v>549.11</v>
      </c>
      <c r="AG114">
        <v>550.85</v>
      </c>
      <c r="AH114">
        <v>209.77</v>
      </c>
      <c r="AI114">
        <v>373.33</v>
      </c>
      <c r="AJ114">
        <v>349.69</v>
      </c>
      <c r="AK114">
        <v>194.72</v>
      </c>
      <c r="AL114">
        <v>221.46</v>
      </c>
    </row>
    <row r="115" spans="2:38" x14ac:dyDescent="0.25">
      <c r="B115" t="s">
        <v>163</v>
      </c>
      <c r="C115">
        <v>1.06</v>
      </c>
      <c r="D115">
        <v>1.06</v>
      </c>
      <c r="E115">
        <v>1.08</v>
      </c>
      <c r="F115">
        <v>1.1399999999999999</v>
      </c>
      <c r="G115">
        <v>1.17</v>
      </c>
      <c r="H115">
        <v>1.1399999999999999</v>
      </c>
      <c r="I115">
        <v>1.1599999999999999</v>
      </c>
      <c r="J115">
        <v>1.18</v>
      </c>
      <c r="K115">
        <v>1.2</v>
      </c>
      <c r="L115">
        <v>0.68</v>
      </c>
      <c r="M115">
        <v>0.64</v>
      </c>
      <c r="N115">
        <v>0.68</v>
      </c>
      <c r="O115">
        <v>0.81</v>
      </c>
      <c r="P115">
        <v>0.78</v>
      </c>
      <c r="Q115">
        <v>0.75</v>
      </c>
      <c r="R115">
        <v>0.8</v>
      </c>
      <c r="S115">
        <v>0.72</v>
      </c>
      <c r="T115">
        <v>0.81</v>
      </c>
      <c r="U115">
        <v>7.73</v>
      </c>
      <c r="V115">
        <v>7.82</v>
      </c>
      <c r="W115">
        <v>10.64</v>
      </c>
      <c r="X115">
        <v>16.93</v>
      </c>
      <c r="Y115">
        <v>18.39</v>
      </c>
      <c r="Z115">
        <v>14.82</v>
      </c>
      <c r="AA115">
        <v>16.47</v>
      </c>
      <c r="AB115">
        <v>18.850000000000001</v>
      </c>
      <c r="AC115">
        <v>20.98</v>
      </c>
      <c r="AD115">
        <v>518.67999999999995</v>
      </c>
      <c r="AE115">
        <v>585.70000000000005</v>
      </c>
      <c r="AF115">
        <v>497.46</v>
      </c>
      <c r="AG115">
        <v>353.69</v>
      </c>
      <c r="AH115">
        <v>219.53</v>
      </c>
      <c r="AI115">
        <v>250.7</v>
      </c>
      <c r="AJ115">
        <v>246.86</v>
      </c>
      <c r="AK115">
        <v>189.93</v>
      </c>
      <c r="AL115">
        <v>158.06</v>
      </c>
    </row>
    <row r="116" spans="2:38" x14ac:dyDescent="0.25">
      <c r="B116" t="s">
        <v>164</v>
      </c>
      <c r="C116">
        <v>0.96</v>
      </c>
      <c r="D116">
        <v>1.01</v>
      </c>
      <c r="E116">
        <v>1.06</v>
      </c>
      <c r="F116">
        <v>1.48</v>
      </c>
      <c r="G116">
        <v>2.1</v>
      </c>
      <c r="H116">
        <v>1.91</v>
      </c>
      <c r="I116">
        <v>1.87</v>
      </c>
      <c r="J116">
        <v>1.56</v>
      </c>
      <c r="K116">
        <v>1.5</v>
      </c>
      <c r="L116">
        <v>0.2</v>
      </c>
      <c r="M116">
        <v>0.15</v>
      </c>
      <c r="N116">
        <v>0.25</v>
      </c>
      <c r="O116">
        <v>0.66</v>
      </c>
      <c r="P116">
        <v>1.26</v>
      </c>
      <c r="Q116">
        <v>1.17</v>
      </c>
      <c r="R116">
        <v>1.04</v>
      </c>
      <c r="S116">
        <v>0.57999999999999996</v>
      </c>
      <c r="T116">
        <v>0.64</v>
      </c>
      <c r="U116">
        <v>6.84</v>
      </c>
      <c r="V116">
        <v>10.75</v>
      </c>
      <c r="W116">
        <v>14.34</v>
      </c>
      <c r="X116">
        <v>14.53</v>
      </c>
      <c r="Y116">
        <v>33.619999999999997</v>
      </c>
      <c r="Z116">
        <v>37.159999999999997</v>
      </c>
      <c r="AA116">
        <v>42.59</v>
      </c>
      <c r="AB116">
        <v>57.55</v>
      </c>
      <c r="AC116">
        <v>51.09</v>
      </c>
      <c r="AD116">
        <v>579.96</v>
      </c>
      <c r="AE116">
        <v>303.52</v>
      </c>
      <c r="AF116">
        <v>206.5</v>
      </c>
      <c r="AG116">
        <v>180.22</v>
      </c>
      <c r="AH116">
        <v>121.54</v>
      </c>
      <c r="AI116">
        <v>86.59</v>
      </c>
      <c r="AJ116">
        <v>65.849999999999994</v>
      </c>
      <c r="AK116">
        <v>0</v>
      </c>
      <c r="AL116">
        <v>14.49</v>
      </c>
    </row>
    <row r="117" spans="2:38" x14ac:dyDescent="0.25">
      <c r="B117" t="s">
        <v>64</v>
      </c>
      <c r="C117">
        <v>1.1399999999999999</v>
      </c>
      <c r="D117">
        <v>1.1200000000000001</v>
      </c>
      <c r="E117">
        <v>1.1100000000000001</v>
      </c>
      <c r="F117">
        <v>1.1599999999999999</v>
      </c>
      <c r="G117">
        <v>1.17</v>
      </c>
      <c r="H117">
        <v>1.31</v>
      </c>
      <c r="I117">
        <v>1.63</v>
      </c>
      <c r="J117">
        <v>1.67</v>
      </c>
      <c r="K117">
        <v>2.1800000000000002</v>
      </c>
      <c r="L117">
        <v>0.59</v>
      </c>
      <c r="M117">
        <v>0.97</v>
      </c>
      <c r="N117">
        <v>0.93</v>
      </c>
      <c r="O117">
        <v>1.07</v>
      </c>
      <c r="P117">
        <v>1</v>
      </c>
      <c r="Q117">
        <v>1.0900000000000001</v>
      </c>
      <c r="R117">
        <v>1.45</v>
      </c>
      <c r="S117">
        <v>1.44</v>
      </c>
      <c r="T117">
        <v>1.83</v>
      </c>
      <c r="U117">
        <v>18.350000000000001</v>
      </c>
      <c r="V117">
        <v>17.8</v>
      </c>
      <c r="W117">
        <v>17</v>
      </c>
      <c r="X117">
        <v>26.33</v>
      </c>
      <c r="Y117">
        <v>25.93</v>
      </c>
      <c r="Z117">
        <v>49.88</v>
      </c>
      <c r="AA117">
        <v>91.98</v>
      </c>
      <c r="AB117">
        <v>87.09</v>
      </c>
      <c r="AC117" t="s">
        <v>111</v>
      </c>
      <c r="AD117">
        <v>240.28</v>
      </c>
      <c r="AE117">
        <v>201.01</v>
      </c>
      <c r="AF117">
        <v>408.67</v>
      </c>
      <c r="AG117">
        <v>193.45</v>
      </c>
      <c r="AH117">
        <v>129.41999999999999</v>
      </c>
      <c r="AI117">
        <v>128.66</v>
      </c>
      <c r="AJ117">
        <v>51.94</v>
      </c>
      <c r="AK117">
        <v>11.48</v>
      </c>
      <c r="AL117">
        <v>4.5</v>
      </c>
    </row>
    <row r="118" spans="2:38" x14ac:dyDescent="0.25">
      <c r="B118" t="s">
        <v>47</v>
      </c>
      <c r="C118">
        <v>1.81</v>
      </c>
      <c r="D118">
        <v>1.35</v>
      </c>
      <c r="E118">
        <v>1.29</v>
      </c>
      <c r="F118">
        <v>1.22</v>
      </c>
      <c r="G118">
        <v>1.31</v>
      </c>
      <c r="H118">
        <v>1.43</v>
      </c>
      <c r="I118">
        <v>1.33</v>
      </c>
      <c r="J118">
        <v>1.32</v>
      </c>
      <c r="K118">
        <v>1.42</v>
      </c>
      <c r="L118">
        <v>0.66</v>
      </c>
      <c r="M118">
        <v>0.49</v>
      </c>
      <c r="N118">
        <v>0.35</v>
      </c>
      <c r="O118">
        <v>0.57999999999999996</v>
      </c>
      <c r="P118">
        <v>0.48</v>
      </c>
      <c r="Q118">
        <v>0.42</v>
      </c>
      <c r="R118">
        <v>0.51</v>
      </c>
      <c r="S118">
        <v>0.28999999999999998</v>
      </c>
      <c r="T118">
        <v>0.4</v>
      </c>
      <c r="U118">
        <v>93.01</v>
      </c>
      <c r="V118">
        <v>39.01</v>
      </c>
      <c r="W118">
        <v>31.69</v>
      </c>
      <c r="X118">
        <v>25.95</v>
      </c>
      <c r="Y118">
        <v>36.659999999999997</v>
      </c>
      <c r="Z118">
        <v>50.14</v>
      </c>
      <c r="AA118">
        <v>44.99</v>
      </c>
      <c r="AB118">
        <v>41.42</v>
      </c>
      <c r="AC118">
        <v>52.95</v>
      </c>
      <c r="AD118">
        <v>83.24</v>
      </c>
      <c r="AE118">
        <v>233.79</v>
      </c>
      <c r="AF118">
        <v>299.94</v>
      </c>
      <c r="AG118">
        <v>363.47</v>
      </c>
      <c r="AH118">
        <v>246.72</v>
      </c>
      <c r="AI118">
        <v>172.81</v>
      </c>
      <c r="AJ118">
        <v>193.57</v>
      </c>
      <c r="AK118">
        <v>213.73</v>
      </c>
      <c r="AL118">
        <v>168.04</v>
      </c>
    </row>
    <row r="119" spans="2:38" x14ac:dyDescent="0.25">
      <c r="B119" t="s">
        <v>33</v>
      </c>
      <c r="C119">
        <v>1.1100000000000001</v>
      </c>
      <c r="D119">
        <v>1.06</v>
      </c>
      <c r="E119">
        <v>1.07</v>
      </c>
      <c r="F119">
        <v>1.47</v>
      </c>
      <c r="G119">
        <v>1.1499999999999999</v>
      </c>
      <c r="H119">
        <v>1.19</v>
      </c>
      <c r="I119">
        <v>1.29</v>
      </c>
      <c r="J119">
        <v>1.34</v>
      </c>
      <c r="K119">
        <v>1.39</v>
      </c>
      <c r="L119">
        <v>0.92</v>
      </c>
      <c r="M119">
        <v>0.86</v>
      </c>
      <c r="N119">
        <v>0.94</v>
      </c>
      <c r="O119">
        <v>1.05</v>
      </c>
      <c r="P119">
        <v>0.84</v>
      </c>
      <c r="Q119">
        <v>0.73</v>
      </c>
      <c r="R119">
        <v>0.91</v>
      </c>
      <c r="S119">
        <v>0.82</v>
      </c>
      <c r="T119">
        <v>0.96</v>
      </c>
      <c r="U119">
        <v>9.58</v>
      </c>
      <c r="V119">
        <v>5.47</v>
      </c>
      <c r="W119">
        <v>7.37</v>
      </c>
      <c r="X119">
        <v>47.98</v>
      </c>
      <c r="Y119">
        <v>15.41</v>
      </c>
      <c r="Z119">
        <v>19.760000000000002</v>
      </c>
      <c r="AA119">
        <v>29.64</v>
      </c>
      <c r="AB119">
        <v>35</v>
      </c>
      <c r="AC119">
        <v>40.33</v>
      </c>
      <c r="AD119">
        <v>832.69</v>
      </c>
      <c r="AE119" t="s">
        <v>111</v>
      </c>
      <c r="AF119" t="s">
        <v>111</v>
      </c>
      <c r="AG119">
        <v>173.16</v>
      </c>
      <c r="AH119">
        <v>602.91</v>
      </c>
      <c r="AI119">
        <v>461.61</v>
      </c>
      <c r="AJ119">
        <v>304.55</v>
      </c>
      <c r="AK119">
        <v>241.6</v>
      </c>
      <c r="AL119">
        <v>227.55</v>
      </c>
    </row>
    <row r="120" spans="2:38" x14ac:dyDescent="0.25">
      <c r="B120" t="s">
        <v>165</v>
      </c>
      <c r="C120">
        <v>1.63</v>
      </c>
      <c r="D120">
        <v>1.59</v>
      </c>
      <c r="E120">
        <v>1.26</v>
      </c>
      <c r="F120">
        <v>0.98</v>
      </c>
      <c r="G120">
        <v>1.06</v>
      </c>
      <c r="H120">
        <v>1.0900000000000001</v>
      </c>
      <c r="I120">
        <v>1.1000000000000001</v>
      </c>
      <c r="J120">
        <v>1.2</v>
      </c>
      <c r="K120">
        <v>1.86</v>
      </c>
      <c r="L120">
        <v>0.56999999999999995</v>
      </c>
      <c r="M120">
        <v>0.48</v>
      </c>
      <c r="N120">
        <v>0.73</v>
      </c>
      <c r="O120">
        <v>0.24</v>
      </c>
      <c r="P120">
        <v>0.34</v>
      </c>
      <c r="Q120">
        <v>0.24</v>
      </c>
      <c r="R120">
        <v>0.18</v>
      </c>
      <c r="S120">
        <v>0.37</v>
      </c>
      <c r="T120">
        <v>1.86</v>
      </c>
      <c r="U120">
        <v>76.19</v>
      </c>
      <c r="V120">
        <v>74.55</v>
      </c>
      <c r="W120">
        <v>31.85</v>
      </c>
      <c r="X120">
        <v>5.76</v>
      </c>
      <c r="Y120">
        <v>15.57</v>
      </c>
      <c r="Z120">
        <v>18.12</v>
      </c>
      <c r="AA120">
        <v>16.43</v>
      </c>
      <c r="AB120">
        <v>30.68</v>
      </c>
      <c r="AC120">
        <v>86.41</v>
      </c>
      <c r="AD120">
        <v>17.39</v>
      </c>
      <c r="AE120">
        <v>27.04</v>
      </c>
      <c r="AF120">
        <v>154.03</v>
      </c>
      <c r="AG120">
        <v>472.96</v>
      </c>
      <c r="AH120">
        <v>21.79</v>
      </c>
      <c r="AI120">
        <v>27.07</v>
      </c>
      <c r="AJ120">
        <v>47.77</v>
      </c>
      <c r="AK120">
        <v>29.61</v>
      </c>
      <c r="AL120">
        <v>106.37</v>
      </c>
    </row>
    <row r="121" spans="2:38" x14ac:dyDescent="0.25">
      <c r="B121" t="s">
        <v>166</v>
      </c>
      <c r="C121">
        <v>1.32</v>
      </c>
      <c r="D121">
        <v>1.39</v>
      </c>
      <c r="E121">
        <v>1.37</v>
      </c>
      <c r="F121">
        <v>1.32</v>
      </c>
      <c r="G121">
        <v>1.54</v>
      </c>
      <c r="H121">
        <v>1.41</v>
      </c>
      <c r="I121">
        <v>1.32</v>
      </c>
      <c r="J121">
        <v>1.36</v>
      </c>
      <c r="K121">
        <v>1.33</v>
      </c>
      <c r="L121">
        <v>0.89</v>
      </c>
      <c r="M121">
        <v>1.01</v>
      </c>
      <c r="N121">
        <v>0.97</v>
      </c>
      <c r="O121">
        <v>0.97</v>
      </c>
      <c r="P121">
        <v>1.1100000000000001</v>
      </c>
      <c r="Q121">
        <v>0.97</v>
      </c>
      <c r="R121">
        <v>0.94</v>
      </c>
      <c r="S121">
        <v>1.04</v>
      </c>
      <c r="T121">
        <v>0.93</v>
      </c>
      <c r="U121">
        <v>59.99</v>
      </c>
      <c r="V121">
        <v>68.709999999999994</v>
      </c>
      <c r="W121">
        <v>61.37</v>
      </c>
      <c r="X121">
        <v>56.86</v>
      </c>
      <c r="Y121">
        <v>88.01</v>
      </c>
      <c r="Z121">
        <v>66.28</v>
      </c>
      <c r="AA121">
        <v>51.36</v>
      </c>
      <c r="AB121">
        <v>57.5</v>
      </c>
      <c r="AC121">
        <v>52.54</v>
      </c>
      <c r="AD121">
        <v>2.81</v>
      </c>
      <c r="AE121">
        <v>2.87</v>
      </c>
      <c r="AF121">
        <v>3.43</v>
      </c>
      <c r="AG121">
        <v>7.85</v>
      </c>
      <c r="AH121">
        <v>14.27</v>
      </c>
      <c r="AI121">
        <v>15.45</v>
      </c>
      <c r="AJ121">
        <v>12.17</v>
      </c>
      <c r="AK121">
        <v>9.08</v>
      </c>
      <c r="AL121">
        <v>6.43</v>
      </c>
    </row>
    <row r="122" spans="2:38" x14ac:dyDescent="0.25">
      <c r="B122" t="s">
        <v>167</v>
      </c>
      <c r="C122">
        <v>1.23</v>
      </c>
      <c r="D122">
        <v>1.32</v>
      </c>
      <c r="E122">
        <v>1.35</v>
      </c>
      <c r="F122">
        <v>1.34</v>
      </c>
      <c r="G122">
        <v>1.36</v>
      </c>
      <c r="H122">
        <v>1.4</v>
      </c>
      <c r="I122">
        <v>1.5</v>
      </c>
      <c r="J122">
        <v>1.55</v>
      </c>
      <c r="K122">
        <v>1.6</v>
      </c>
      <c r="L122">
        <v>0.55000000000000004</v>
      </c>
      <c r="M122">
        <v>0.69</v>
      </c>
      <c r="N122">
        <v>0.76</v>
      </c>
      <c r="O122">
        <v>0.76</v>
      </c>
      <c r="P122">
        <v>0.75</v>
      </c>
      <c r="Q122">
        <v>0.78</v>
      </c>
      <c r="R122">
        <v>0.78</v>
      </c>
      <c r="S122">
        <v>0.77</v>
      </c>
      <c r="T122">
        <v>0.7</v>
      </c>
      <c r="U122">
        <v>34.24</v>
      </c>
      <c r="V122">
        <v>34.08</v>
      </c>
      <c r="W122">
        <v>39.43</v>
      </c>
      <c r="X122">
        <v>40.85</v>
      </c>
      <c r="Y122">
        <v>44.53</v>
      </c>
      <c r="Z122">
        <v>51.6</v>
      </c>
      <c r="AA122">
        <v>62.58</v>
      </c>
      <c r="AB122">
        <v>68.47</v>
      </c>
      <c r="AC122">
        <v>72.45</v>
      </c>
      <c r="AD122">
        <v>62.1</v>
      </c>
      <c r="AE122">
        <v>75.819999999999993</v>
      </c>
      <c r="AF122">
        <v>59.68</v>
      </c>
      <c r="AG122">
        <v>58.39</v>
      </c>
      <c r="AH122">
        <v>77.41</v>
      </c>
      <c r="AI122">
        <v>31.62</v>
      </c>
      <c r="AJ122">
        <v>21.07</v>
      </c>
      <c r="AK122">
        <v>17.420000000000002</v>
      </c>
      <c r="AL122">
        <v>18.36</v>
      </c>
    </row>
    <row r="123" spans="2:38" x14ac:dyDescent="0.25">
      <c r="B123" t="s">
        <v>27</v>
      </c>
      <c r="C123">
        <v>1.31</v>
      </c>
      <c r="D123">
        <v>0.87</v>
      </c>
      <c r="E123">
        <v>0.74</v>
      </c>
      <c r="F123">
        <v>0.6</v>
      </c>
      <c r="G123">
        <v>0.69</v>
      </c>
      <c r="H123">
        <v>1.03</v>
      </c>
      <c r="I123">
        <v>1.32</v>
      </c>
      <c r="J123">
        <v>1.34</v>
      </c>
      <c r="K123">
        <v>1.37</v>
      </c>
      <c r="L123">
        <v>0.5</v>
      </c>
      <c r="M123">
        <v>0.32</v>
      </c>
      <c r="N123">
        <v>0.28000000000000003</v>
      </c>
      <c r="O123">
        <v>0.18</v>
      </c>
      <c r="P123">
        <v>0.22</v>
      </c>
      <c r="Q123">
        <v>0.44</v>
      </c>
      <c r="R123">
        <v>0.69</v>
      </c>
      <c r="S123">
        <v>0.74</v>
      </c>
      <c r="T123">
        <v>0.82</v>
      </c>
      <c r="U123">
        <v>22.82</v>
      </c>
      <c r="V123">
        <v>14.36</v>
      </c>
      <c r="W123">
        <v>11.58</v>
      </c>
      <c r="X123">
        <v>8.4</v>
      </c>
      <c r="Y123">
        <v>17.059999999999999</v>
      </c>
      <c r="Z123">
        <v>50.01</v>
      </c>
      <c r="AA123">
        <v>76.31</v>
      </c>
      <c r="AB123">
        <v>75.19</v>
      </c>
      <c r="AC123">
        <v>72.14</v>
      </c>
      <c r="AD123">
        <v>344.24</v>
      </c>
      <c r="AE123">
        <v>535.99</v>
      </c>
      <c r="AF123">
        <v>669.52</v>
      </c>
      <c r="AG123">
        <v>805.97</v>
      </c>
      <c r="AH123">
        <v>315.11</v>
      </c>
      <c r="AI123">
        <v>70.099999999999994</v>
      </c>
      <c r="AJ123">
        <v>43.23</v>
      </c>
      <c r="AK123">
        <v>39.92</v>
      </c>
      <c r="AL123">
        <v>39.590000000000003</v>
      </c>
    </row>
    <row r="124" spans="2:38" x14ac:dyDescent="0.25">
      <c r="B124" t="s">
        <v>66</v>
      </c>
      <c r="C124">
        <v>1.61</v>
      </c>
      <c r="D124">
        <v>1.44</v>
      </c>
      <c r="E124">
        <v>1.28</v>
      </c>
      <c r="F124">
        <v>1.37</v>
      </c>
      <c r="G124">
        <v>1.1100000000000001</v>
      </c>
      <c r="H124">
        <v>0.96</v>
      </c>
      <c r="I124">
        <v>1.51</v>
      </c>
      <c r="J124">
        <v>1.53</v>
      </c>
      <c r="K124">
        <v>1.74</v>
      </c>
      <c r="L124">
        <v>1.37</v>
      </c>
      <c r="M124">
        <v>1.32</v>
      </c>
      <c r="N124">
        <v>0.78</v>
      </c>
      <c r="O124">
        <v>0.98</v>
      </c>
      <c r="P124">
        <v>0.9</v>
      </c>
      <c r="Q124">
        <v>0.68</v>
      </c>
      <c r="R124">
        <v>1.07</v>
      </c>
      <c r="S124">
        <v>1.02</v>
      </c>
      <c r="T124">
        <v>1.21</v>
      </c>
      <c r="U124" t="s">
        <v>111</v>
      </c>
      <c r="V124">
        <v>87.27</v>
      </c>
      <c r="W124">
        <v>76.31</v>
      </c>
      <c r="X124" t="s">
        <v>111</v>
      </c>
      <c r="Y124" t="s">
        <v>111</v>
      </c>
      <c r="Z124" t="s">
        <v>111</v>
      </c>
      <c r="AA124" t="s">
        <v>111</v>
      </c>
      <c r="AB124" t="s">
        <v>111</v>
      </c>
      <c r="AC124" t="s">
        <v>111</v>
      </c>
      <c r="AD124">
        <v>48.54</v>
      </c>
      <c r="AE124">
        <v>99.25</v>
      </c>
      <c r="AF124">
        <v>115.35</v>
      </c>
      <c r="AG124">
        <v>69.41</v>
      </c>
      <c r="AH124">
        <v>48.21</v>
      </c>
      <c r="AI124">
        <v>52.33</v>
      </c>
      <c r="AJ124">
        <v>28.18</v>
      </c>
      <c r="AK124">
        <v>32.479999999999997</v>
      </c>
      <c r="AL124">
        <v>25.19</v>
      </c>
    </row>
    <row r="125" spans="2:38" x14ac:dyDescent="0.25">
      <c r="B125" t="s">
        <v>168</v>
      </c>
      <c r="C125">
        <v>2.16</v>
      </c>
      <c r="D125">
        <v>2.27</v>
      </c>
      <c r="E125">
        <v>1.99</v>
      </c>
      <c r="F125">
        <v>1.95</v>
      </c>
      <c r="G125">
        <v>2.35</v>
      </c>
      <c r="H125">
        <v>1.6</v>
      </c>
      <c r="I125">
        <v>1.35</v>
      </c>
      <c r="J125">
        <v>1.1399999999999999</v>
      </c>
      <c r="K125">
        <v>0.9</v>
      </c>
      <c r="L125">
        <v>1.54</v>
      </c>
      <c r="M125">
        <v>1.66</v>
      </c>
      <c r="N125">
        <v>1.47</v>
      </c>
      <c r="O125">
        <v>0.85</v>
      </c>
      <c r="P125">
        <v>1.43</v>
      </c>
      <c r="Q125">
        <v>0.81</v>
      </c>
      <c r="R125">
        <v>0.72</v>
      </c>
      <c r="S125">
        <v>0.69</v>
      </c>
      <c r="T125">
        <v>0.46</v>
      </c>
      <c r="U125">
        <v>37.729999999999997</v>
      </c>
      <c r="V125">
        <v>39.340000000000003</v>
      </c>
      <c r="W125">
        <v>38.700000000000003</v>
      </c>
      <c r="X125">
        <v>38.39</v>
      </c>
      <c r="Y125">
        <v>20.12</v>
      </c>
      <c r="Z125">
        <v>24.44</v>
      </c>
      <c r="AA125">
        <v>22.75</v>
      </c>
      <c r="AB125">
        <v>21.37</v>
      </c>
      <c r="AC125">
        <v>25.87</v>
      </c>
      <c r="AD125">
        <v>187.36</v>
      </c>
      <c r="AE125">
        <v>174.23</v>
      </c>
      <c r="AF125">
        <v>149.38</v>
      </c>
      <c r="AG125">
        <v>161.34</v>
      </c>
      <c r="AH125">
        <v>361.02</v>
      </c>
      <c r="AI125">
        <v>291.60000000000002</v>
      </c>
      <c r="AJ125">
        <v>287.05</v>
      </c>
      <c r="AK125">
        <v>318.16000000000003</v>
      </c>
      <c r="AL125">
        <v>257.31</v>
      </c>
    </row>
    <row r="126" spans="2:38" x14ac:dyDescent="0.25">
      <c r="B126" t="s">
        <v>169</v>
      </c>
      <c r="C126">
        <v>0.9</v>
      </c>
      <c r="D126">
        <v>0.9</v>
      </c>
      <c r="E126">
        <v>0.88</v>
      </c>
      <c r="F126">
        <v>0.83</v>
      </c>
      <c r="G126">
        <v>0.92</v>
      </c>
      <c r="H126">
        <v>0.97</v>
      </c>
      <c r="I126">
        <v>1</v>
      </c>
      <c r="J126">
        <v>1.04</v>
      </c>
      <c r="K126">
        <v>0.98</v>
      </c>
      <c r="L126">
        <v>0.31</v>
      </c>
      <c r="M126">
        <v>0.27</v>
      </c>
      <c r="N126">
        <v>0.21</v>
      </c>
      <c r="O126">
        <v>0.18</v>
      </c>
      <c r="P126">
        <v>0.3</v>
      </c>
      <c r="Q126">
        <v>0.28000000000000003</v>
      </c>
      <c r="R126">
        <v>0.32</v>
      </c>
      <c r="S126">
        <v>0.24</v>
      </c>
      <c r="T126">
        <v>0.16</v>
      </c>
      <c r="U126">
        <v>22.39</v>
      </c>
      <c r="V126">
        <v>24.57</v>
      </c>
      <c r="W126">
        <v>23.38</v>
      </c>
      <c r="X126">
        <v>38</v>
      </c>
      <c r="Y126">
        <v>35.799999999999997</v>
      </c>
      <c r="Z126">
        <v>41.63</v>
      </c>
      <c r="AA126">
        <v>44.79</v>
      </c>
      <c r="AB126">
        <v>31.49</v>
      </c>
      <c r="AC126">
        <v>20.41</v>
      </c>
      <c r="AD126">
        <v>162.44999999999999</v>
      </c>
      <c r="AE126">
        <v>161.22999999999999</v>
      </c>
      <c r="AF126">
        <v>154.87</v>
      </c>
      <c r="AG126">
        <v>56.14</v>
      </c>
      <c r="AH126">
        <v>30.32</v>
      </c>
      <c r="AI126">
        <v>31.47</v>
      </c>
      <c r="AJ126">
        <v>34.14</v>
      </c>
      <c r="AK126">
        <v>38.31</v>
      </c>
      <c r="AL126">
        <v>73.2</v>
      </c>
    </row>
    <row r="127" spans="2:38" x14ac:dyDescent="0.25">
      <c r="B127" t="s">
        <v>67</v>
      </c>
      <c r="C127">
        <v>1.88</v>
      </c>
      <c r="D127">
        <v>2.11</v>
      </c>
      <c r="E127">
        <v>1.61</v>
      </c>
      <c r="F127">
        <v>1.53</v>
      </c>
      <c r="G127">
        <v>2.21</v>
      </c>
      <c r="H127">
        <v>2.4900000000000002</v>
      </c>
      <c r="I127">
        <v>3.07</v>
      </c>
      <c r="J127">
        <v>2.59</v>
      </c>
      <c r="K127">
        <v>1.48</v>
      </c>
      <c r="L127">
        <v>1.49</v>
      </c>
      <c r="M127">
        <v>1.68</v>
      </c>
      <c r="N127">
        <v>0.98</v>
      </c>
      <c r="O127">
        <v>0.74</v>
      </c>
      <c r="P127">
        <v>0.95</v>
      </c>
      <c r="Q127">
        <v>1.05</v>
      </c>
      <c r="R127">
        <v>1.05</v>
      </c>
      <c r="S127">
        <v>1.53</v>
      </c>
      <c r="T127">
        <v>1</v>
      </c>
      <c r="U127" t="s">
        <v>111</v>
      </c>
      <c r="V127" t="s">
        <v>111</v>
      </c>
      <c r="W127">
        <v>90.94</v>
      </c>
      <c r="X127">
        <v>80.569999999999993</v>
      </c>
      <c r="Y127" t="s">
        <v>111</v>
      </c>
      <c r="Z127" t="s">
        <v>111</v>
      </c>
      <c r="AA127" t="s">
        <v>111</v>
      </c>
      <c r="AB127" t="s">
        <v>111</v>
      </c>
      <c r="AC127">
        <v>65.709999999999994</v>
      </c>
      <c r="AD127">
        <v>16.510000000000002</v>
      </c>
      <c r="AE127">
        <v>18.84</v>
      </c>
      <c r="AF127">
        <v>37.450000000000003</v>
      </c>
      <c r="AG127">
        <v>76.66</v>
      </c>
      <c r="AH127">
        <v>50.6</v>
      </c>
      <c r="AI127">
        <v>26.2</v>
      </c>
      <c r="AJ127">
        <v>15.57</v>
      </c>
      <c r="AK127">
        <v>23.61</v>
      </c>
      <c r="AL127">
        <v>19.59</v>
      </c>
    </row>
    <row r="128" spans="2:38" x14ac:dyDescent="0.25">
      <c r="B128" t="s">
        <v>170</v>
      </c>
      <c r="C128">
        <v>0.92</v>
      </c>
      <c r="D128">
        <v>0.91</v>
      </c>
      <c r="E128">
        <v>1.08</v>
      </c>
      <c r="F128">
        <v>0.97</v>
      </c>
      <c r="G128">
        <v>1.19</v>
      </c>
      <c r="H128">
        <v>1.21</v>
      </c>
      <c r="I128">
        <v>1.2</v>
      </c>
      <c r="J128">
        <v>1.73</v>
      </c>
      <c r="K128">
        <v>1.42</v>
      </c>
      <c r="L128">
        <v>0.61</v>
      </c>
      <c r="M128">
        <v>0.43</v>
      </c>
      <c r="N128">
        <v>0.47</v>
      </c>
      <c r="O128">
        <v>0.39</v>
      </c>
      <c r="P128">
        <v>0.52</v>
      </c>
      <c r="Q128">
        <v>0.53</v>
      </c>
      <c r="R128">
        <v>0.49</v>
      </c>
      <c r="S128">
        <v>0.97</v>
      </c>
      <c r="T128">
        <v>0.69</v>
      </c>
      <c r="U128">
        <v>23.88</v>
      </c>
      <c r="V128">
        <v>29.19</v>
      </c>
      <c r="W128">
        <v>28.16</v>
      </c>
      <c r="X128">
        <v>24.69</v>
      </c>
      <c r="Y128">
        <v>21.62</v>
      </c>
      <c r="Z128">
        <v>26.75</v>
      </c>
      <c r="AA128">
        <v>25.17</v>
      </c>
      <c r="AB128">
        <v>30.07</v>
      </c>
      <c r="AC128">
        <v>21.06</v>
      </c>
      <c r="AD128">
        <v>275.39999999999998</v>
      </c>
      <c r="AE128">
        <v>244.95</v>
      </c>
      <c r="AF128">
        <v>277.38</v>
      </c>
      <c r="AG128">
        <v>134.59</v>
      </c>
      <c r="AH128">
        <v>149.69</v>
      </c>
      <c r="AI128">
        <v>119.67</v>
      </c>
      <c r="AJ128">
        <v>250.5</v>
      </c>
      <c r="AK128">
        <v>94.09</v>
      </c>
      <c r="AL128">
        <v>378.96</v>
      </c>
    </row>
    <row r="129" spans="2:38" x14ac:dyDescent="0.25">
      <c r="B129" t="s">
        <v>171</v>
      </c>
      <c r="C129">
        <v>1.06</v>
      </c>
      <c r="D129">
        <v>0.74</v>
      </c>
      <c r="E129">
        <v>0.84</v>
      </c>
      <c r="F129">
        <v>0.89</v>
      </c>
      <c r="G129">
        <v>0.91</v>
      </c>
      <c r="H129">
        <v>1</v>
      </c>
      <c r="I129">
        <v>1.3</v>
      </c>
      <c r="J129">
        <v>1.56</v>
      </c>
      <c r="K129">
        <v>1.88</v>
      </c>
      <c r="L129">
        <v>0.66</v>
      </c>
      <c r="M129">
        <v>0.43</v>
      </c>
      <c r="N129">
        <v>0.74</v>
      </c>
      <c r="O129">
        <v>0.69</v>
      </c>
      <c r="P129">
        <v>0.68</v>
      </c>
      <c r="Q129">
        <v>0.74</v>
      </c>
      <c r="R129">
        <v>1.05</v>
      </c>
      <c r="S129">
        <v>1.39</v>
      </c>
      <c r="T129">
        <v>1.72</v>
      </c>
      <c r="U129">
        <v>26.65</v>
      </c>
      <c r="V129">
        <v>33.71</v>
      </c>
      <c r="W129">
        <v>25.92</v>
      </c>
      <c r="X129">
        <v>16.78</v>
      </c>
      <c r="Y129">
        <v>14.94</v>
      </c>
      <c r="Z129">
        <v>18.760000000000002</v>
      </c>
      <c r="AA129" t="s">
        <v>111</v>
      </c>
      <c r="AB129" t="s">
        <v>111</v>
      </c>
      <c r="AC129" t="s">
        <v>111</v>
      </c>
      <c r="AD129">
        <v>174.55</v>
      </c>
      <c r="AE129">
        <v>148.35</v>
      </c>
      <c r="AF129">
        <v>320.39</v>
      </c>
      <c r="AG129">
        <v>518.99</v>
      </c>
      <c r="AH129">
        <v>564.54</v>
      </c>
      <c r="AI129">
        <v>410.62</v>
      </c>
      <c r="AJ129">
        <v>21.69</v>
      </c>
      <c r="AK129">
        <v>18.329999999999998</v>
      </c>
      <c r="AL129">
        <v>15.9</v>
      </c>
    </row>
    <row r="130" spans="2:38" x14ac:dyDescent="0.25">
      <c r="B130" t="s">
        <v>30</v>
      </c>
      <c r="C130">
        <v>2.0099999999999998</v>
      </c>
      <c r="D130">
        <v>1.93</v>
      </c>
      <c r="E130">
        <v>2.04</v>
      </c>
      <c r="F130">
        <v>1.34</v>
      </c>
      <c r="G130">
        <v>1.31</v>
      </c>
      <c r="H130">
        <v>1.52</v>
      </c>
      <c r="I130">
        <v>1.86</v>
      </c>
      <c r="J130">
        <v>1.83</v>
      </c>
      <c r="K130">
        <v>1.58</v>
      </c>
      <c r="L130">
        <v>1.37</v>
      </c>
      <c r="M130">
        <v>1.36</v>
      </c>
      <c r="N130">
        <v>1.51</v>
      </c>
      <c r="O130">
        <v>0.88</v>
      </c>
      <c r="P130">
        <v>0.8</v>
      </c>
      <c r="Q130">
        <v>0.99</v>
      </c>
      <c r="R130">
        <v>1.27</v>
      </c>
      <c r="S130">
        <v>1.31</v>
      </c>
      <c r="T130">
        <v>1.0900000000000001</v>
      </c>
      <c r="U130">
        <v>87.64</v>
      </c>
      <c r="V130">
        <v>74.959999999999994</v>
      </c>
      <c r="W130">
        <v>82.53</v>
      </c>
      <c r="X130">
        <v>16.71</v>
      </c>
      <c r="Y130">
        <v>17.72</v>
      </c>
      <c r="Z130">
        <v>24.02</v>
      </c>
      <c r="AA130">
        <v>23.56</v>
      </c>
      <c r="AB130">
        <v>27.24</v>
      </c>
      <c r="AC130">
        <v>31.55</v>
      </c>
      <c r="AD130">
        <v>62.78</v>
      </c>
      <c r="AE130">
        <v>76.37</v>
      </c>
      <c r="AF130">
        <v>63.23</v>
      </c>
      <c r="AG130">
        <v>416.16</v>
      </c>
      <c r="AH130">
        <v>391.96</v>
      </c>
      <c r="AI130">
        <v>298.64999999999998</v>
      </c>
      <c r="AJ130">
        <v>312.08999999999997</v>
      </c>
      <c r="AK130">
        <v>266.43</v>
      </c>
      <c r="AL130">
        <v>216.17</v>
      </c>
    </row>
    <row r="131" spans="2:38" x14ac:dyDescent="0.25">
      <c r="B131" t="s">
        <v>172</v>
      </c>
      <c r="C131">
        <v>1.23</v>
      </c>
      <c r="D131">
        <v>1.1599999999999999</v>
      </c>
      <c r="E131">
        <v>1.34</v>
      </c>
      <c r="F131">
        <v>1.61</v>
      </c>
      <c r="G131">
        <v>1.54</v>
      </c>
      <c r="H131">
        <v>1.53</v>
      </c>
      <c r="I131">
        <v>1.59</v>
      </c>
      <c r="J131">
        <v>1.63</v>
      </c>
      <c r="K131">
        <v>1.41</v>
      </c>
      <c r="L131">
        <v>1.05</v>
      </c>
      <c r="M131">
        <v>0.96</v>
      </c>
      <c r="N131">
        <v>1.02</v>
      </c>
      <c r="O131">
        <v>1.26</v>
      </c>
      <c r="P131">
        <v>1.31</v>
      </c>
      <c r="Q131">
        <v>1.33</v>
      </c>
      <c r="R131">
        <v>1.39</v>
      </c>
      <c r="S131">
        <v>1.37</v>
      </c>
      <c r="T131">
        <v>1.19</v>
      </c>
      <c r="U131">
        <v>26.22</v>
      </c>
      <c r="V131">
        <v>17.91</v>
      </c>
      <c r="W131">
        <v>19.54</v>
      </c>
      <c r="X131">
        <v>32.369999999999997</v>
      </c>
      <c r="Y131">
        <v>29.31</v>
      </c>
      <c r="Z131">
        <v>29.48</v>
      </c>
      <c r="AA131">
        <v>32.26</v>
      </c>
      <c r="AB131">
        <v>34.54</v>
      </c>
      <c r="AC131">
        <v>24.57</v>
      </c>
      <c r="AD131">
        <v>80.510000000000005</v>
      </c>
      <c r="AE131">
        <v>185.7</v>
      </c>
      <c r="AF131">
        <v>213.25</v>
      </c>
      <c r="AG131">
        <v>139.97</v>
      </c>
      <c r="AH131">
        <v>123.8</v>
      </c>
      <c r="AI131">
        <v>98.81</v>
      </c>
      <c r="AJ131">
        <v>67.23</v>
      </c>
      <c r="AK131">
        <v>101.99</v>
      </c>
      <c r="AL131">
        <v>105.05</v>
      </c>
    </row>
    <row r="132" spans="2:38" x14ac:dyDescent="0.25">
      <c r="B132" t="s">
        <v>173</v>
      </c>
      <c r="C132">
        <v>0.96</v>
      </c>
      <c r="D132">
        <v>1.82</v>
      </c>
      <c r="E132">
        <v>1.38</v>
      </c>
      <c r="F132">
        <v>0.49</v>
      </c>
      <c r="G132">
        <v>0.95</v>
      </c>
      <c r="H132">
        <v>1.42</v>
      </c>
      <c r="I132">
        <v>1.4</v>
      </c>
      <c r="J132">
        <v>1.42</v>
      </c>
      <c r="K132">
        <v>1.0900000000000001</v>
      </c>
      <c r="L132">
        <v>0.23</v>
      </c>
      <c r="M132">
        <v>1.41</v>
      </c>
      <c r="N132">
        <v>1.07</v>
      </c>
      <c r="O132">
        <v>0.38</v>
      </c>
      <c r="P132">
        <v>0.41</v>
      </c>
      <c r="Q132">
        <v>0.42</v>
      </c>
      <c r="R132">
        <v>0.74</v>
      </c>
      <c r="S132">
        <v>0.89</v>
      </c>
      <c r="T132">
        <v>0.82</v>
      </c>
      <c r="U132">
        <v>22.89</v>
      </c>
      <c r="V132">
        <v>71.430000000000007</v>
      </c>
      <c r="W132">
        <v>48.92</v>
      </c>
      <c r="X132">
        <v>1.89</v>
      </c>
      <c r="Y132">
        <v>3.86</v>
      </c>
      <c r="Z132">
        <v>3.84</v>
      </c>
      <c r="AA132">
        <v>7.38</v>
      </c>
      <c r="AB132">
        <v>7.68</v>
      </c>
      <c r="AC132">
        <v>5.74</v>
      </c>
      <c r="AD132">
        <v>225.8</v>
      </c>
      <c r="AE132">
        <v>78.86</v>
      </c>
      <c r="AF132">
        <v>135.62</v>
      </c>
      <c r="AG132" t="s">
        <v>111</v>
      </c>
      <c r="AH132" t="s">
        <v>111</v>
      </c>
      <c r="AI132" t="s">
        <v>111</v>
      </c>
      <c r="AJ132" t="s">
        <v>111</v>
      </c>
      <c r="AK132">
        <v>935.92</v>
      </c>
      <c r="AL132" t="s">
        <v>111</v>
      </c>
    </row>
    <row r="133" spans="2:38" x14ac:dyDescent="0.25">
      <c r="B133" t="s">
        <v>174</v>
      </c>
      <c r="C133">
        <v>1.68</v>
      </c>
      <c r="D133">
        <v>1.7</v>
      </c>
      <c r="E133">
        <v>1.55</v>
      </c>
      <c r="F133">
        <v>1.89</v>
      </c>
      <c r="G133">
        <v>1.91</v>
      </c>
      <c r="H133">
        <v>1.7</v>
      </c>
      <c r="I133">
        <v>1.6</v>
      </c>
      <c r="J133">
        <v>1.54</v>
      </c>
      <c r="K133">
        <v>1.61</v>
      </c>
      <c r="L133">
        <v>1.1499999999999999</v>
      </c>
      <c r="M133">
        <v>1.1200000000000001</v>
      </c>
      <c r="N133">
        <v>1.01</v>
      </c>
      <c r="O133">
        <v>1.21</v>
      </c>
      <c r="P133">
        <v>1.28</v>
      </c>
      <c r="Q133">
        <v>1.0900000000000001</v>
      </c>
      <c r="R133">
        <v>1.01</v>
      </c>
      <c r="S133">
        <v>1.08</v>
      </c>
      <c r="T133">
        <v>1.1499999999999999</v>
      </c>
      <c r="U133">
        <v>10.73</v>
      </c>
      <c r="V133">
        <v>10.59</v>
      </c>
      <c r="W133">
        <v>10.78</v>
      </c>
      <c r="X133">
        <v>10.94</v>
      </c>
      <c r="Y133">
        <v>7.84</v>
      </c>
      <c r="Z133">
        <v>7.17</v>
      </c>
      <c r="AA133">
        <v>6.71</v>
      </c>
      <c r="AB133">
        <v>6.15</v>
      </c>
      <c r="AC133">
        <v>6.58</v>
      </c>
      <c r="AD133">
        <v>625</v>
      </c>
      <c r="AE133">
        <v>606.82000000000005</v>
      </c>
      <c r="AF133">
        <v>569.58000000000004</v>
      </c>
      <c r="AG133">
        <v>636.05999999999995</v>
      </c>
      <c r="AH133">
        <v>879.86</v>
      </c>
      <c r="AI133">
        <v>890.21</v>
      </c>
      <c r="AJ133">
        <v>961.96</v>
      </c>
      <c r="AK133">
        <v>908.35</v>
      </c>
      <c r="AL133">
        <v>828.85</v>
      </c>
    </row>
    <row r="134" spans="2:38" x14ac:dyDescent="0.25">
      <c r="B134" t="s">
        <v>175</v>
      </c>
      <c r="C134">
        <v>2.02</v>
      </c>
      <c r="D134">
        <v>2.17</v>
      </c>
      <c r="E134">
        <v>2.31</v>
      </c>
      <c r="F134">
        <v>1.6</v>
      </c>
      <c r="G134">
        <v>1.86</v>
      </c>
      <c r="H134">
        <v>2.19</v>
      </c>
      <c r="I134">
        <v>2.21</v>
      </c>
      <c r="J134">
        <v>2.56</v>
      </c>
      <c r="K134">
        <v>2.97</v>
      </c>
      <c r="L134">
        <v>1.35</v>
      </c>
      <c r="M134">
        <v>1.66</v>
      </c>
      <c r="N134">
        <v>1.83</v>
      </c>
      <c r="O134">
        <v>1.32</v>
      </c>
      <c r="P134">
        <v>1.58</v>
      </c>
      <c r="Q134">
        <v>1.84</v>
      </c>
      <c r="R134">
        <v>1.71</v>
      </c>
      <c r="S134">
        <v>2.0099999999999998</v>
      </c>
      <c r="T134">
        <v>2.35</v>
      </c>
      <c r="U134" t="s">
        <v>111</v>
      </c>
      <c r="V134" t="s">
        <v>111</v>
      </c>
      <c r="W134" t="s">
        <v>111</v>
      </c>
      <c r="X134">
        <v>70.849999999999994</v>
      </c>
      <c r="Y134">
        <v>99.55</v>
      </c>
      <c r="Z134" t="s">
        <v>111</v>
      </c>
      <c r="AA134" t="s">
        <v>111</v>
      </c>
      <c r="AB134" t="s">
        <v>111</v>
      </c>
      <c r="AC134" t="s">
        <v>111</v>
      </c>
      <c r="AD134">
        <v>2.78</v>
      </c>
      <c r="AE134">
        <v>0</v>
      </c>
      <c r="AF134">
        <v>2.63</v>
      </c>
      <c r="AG134">
        <v>8.9</v>
      </c>
      <c r="AH134">
        <v>32.68</v>
      </c>
      <c r="AI134">
        <v>27.46</v>
      </c>
      <c r="AJ134">
        <v>1.83</v>
      </c>
      <c r="AK134">
        <v>20.76</v>
      </c>
      <c r="AL134">
        <v>8.24</v>
      </c>
    </row>
    <row r="135" spans="2:38" x14ac:dyDescent="0.25">
      <c r="B135" t="s">
        <v>176</v>
      </c>
      <c r="C135">
        <v>1.1100000000000001</v>
      </c>
      <c r="D135">
        <v>1.0900000000000001</v>
      </c>
      <c r="E135">
        <v>1</v>
      </c>
      <c r="F135">
        <v>1.03</v>
      </c>
      <c r="G135">
        <v>1.1000000000000001</v>
      </c>
      <c r="H135">
        <v>1.17</v>
      </c>
      <c r="I135">
        <v>1.19</v>
      </c>
      <c r="J135">
        <v>1.23</v>
      </c>
      <c r="K135">
        <v>1.2</v>
      </c>
      <c r="L135">
        <v>0.42</v>
      </c>
      <c r="M135">
        <v>0.41</v>
      </c>
      <c r="N135">
        <v>0.42</v>
      </c>
      <c r="O135">
        <v>0.4</v>
      </c>
      <c r="P135">
        <v>0.4</v>
      </c>
      <c r="Q135">
        <v>0.41</v>
      </c>
      <c r="R135">
        <v>0.44</v>
      </c>
      <c r="S135">
        <v>0.62</v>
      </c>
      <c r="T135">
        <v>0.48</v>
      </c>
      <c r="U135">
        <v>28.85</v>
      </c>
      <c r="V135">
        <v>31.28</v>
      </c>
      <c r="W135">
        <v>28.66</v>
      </c>
      <c r="X135">
        <v>31.69</v>
      </c>
      <c r="Y135">
        <v>32.26</v>
      </c>
      <c r="Z135">
        <v>30.63</v>
      </c>
      <c r="AA135">
        <v>28.7</v>
      </c>
      <c r="AB135">
        <v>24.33</v>
      </c>
      <c r="AC135">
        <v>28.35</v>
      </c>
      <c r="AD135">
        <v>158.41</v>
      </c>
      <c r="AE135">
        <v>157.33000000000001</v>
      </c>
      <c r="AF135">
        <v>47.82</v>
      </c>
      <c r="AG135">
        <v>101.61</v>
      </c>
      <c r="AH135">
        <v>51.73</v>
      </c>
      <c r="AI135">
        <v>70.540000000000006</v>
      </c>
      <c r="AJ135">
        <v>87.39</v>
      </c>
      <c r="AK135">
        <v>181.17</v>
      </c>
      <c r="AL135">
        <v>117.45</v>
      </c>
    </row>
    <row r="136" spans="2:38" x14ac:dyDescent="0.25">
      <c r="B136" t="s">
        <v>177</v>
      </c>
      <c r="C136">
        <v>1.1200000000000001</v>
      </c>
      <c r="D136">
        <v>1.05</v>
      </c>
      <c r="E136">
        <v>1.05</v>
      </c>
      <c r="F136">
        <v>0.99</v>
      </c>
      <c r="G136">
        <v>0.88</v>
      </c>
      <c r="H136">
        <v>0.91</v>
      </c>
      <c r="I136">
        <v>0.93</v>
      </c>
      <c r="J136">
        <v>0.95</v>
      </c>
      <c r="K136">
        <v>1.1499999999999999</v>
      </c>
      <c r="L136">
        <v>0.69</v>
      </c>
      <c r="M136">
        <v>0.78</v>
      </c>
      <c r="N136">
        <v>0.75</v>
      </c>
      <c r="O136">
        <v>0.59</v>
      </c>
      <c r="P136">
        <v>0.62</v>
      </c>
      <c r="Q136">
        <v>0.64</v>
      </c>
      <c r="R136">
        <v>0.66</v>
      </c>
      <c r="S136">
        <v>0.51</v>
      </c>
      <c r="T136">
        <v>0.72</v>
      </c>
      <c r="U136">
        <v>19.72</v>
      </c>
      <c r="V136">
        <v>13.94</v>
      </c>
      <c r="W136">
        <v>12.68</v>
      </c>
      <c r="X136">
        <v>11.68</v>
      </c>
      <c r="Y136">
        <v>6.44</v>
      </c>
      <c r="Z136">
        <v>8.31</v>
      </c>
      <c r="AA136">
        <v>11.72</v>
      </c>
      <c r="AB136">
        <v>18.04</v>
      </c>
      <c r="AC136">
        <v>28.41</v>
      </c>
      <c r="AD136">
        <v>212.17</v>
      </c>
      <c r="AE136">
        <v>357.23</v>
      </c>
      <c r="AF136">
        <v>294.62</v>
      </c>
      <c r="AG136">
        <v>424.85</v>
      </c>
      <c r="AH136">
        <v>745.21</v>
      </c>
      <c r="AI136">
        <v>522.32000000000005</v>
      </c>
      <c r="AJ136">
        <v>292.02999999999997</v>
      </c>
      <c r="AK136">
        <v>237.8</v>
      </c>
      <c r="AL136">
        <v>123.2</v>
      </c>
    </row>
    <row r="137" spans="2:38" x14ac:dyDescent="0.25">
      <c r="B137" t="s">
        <v>39</v>
      </c>
      <c r="C137">
        <v>1.41</v>
      </c>
      <c r="D137">
        <v>1.35</v>
      </c>
      <c r="E137">
        <v>1.37</v>
      </c>
      <c r="F137">
        <v>1.34</v>
      </c>
      <c r="G137">
        <v>1.66</v>
      </c>
      <c r="H137">
        <v>1.67</v>
      </c>
      <c r="I137">
        <v>1.71</v>
      </c>
      <c r="J137">
        <v>1.75</v>
      </c>
      <c r="K137">
        <v>1.78</v>
      </c>
      <c r="L137">
        <v>1.01</v>
      </c>
      <c r="M137">
        <v>0.96</v>
      </c>
      <c r="N137">
        <v>0.95</v>
      </c>
      <c r="O137">
        <v>0.91</v>
      </c>
      <c r="P137">
        <v>1.08</v>
      </c>
      <c r="Q137">
        <v>1.1100000000000001</v>
      </c>
      <c r="R137">
        <v>1.19</v>
      </c>
      <c r="S137">
        <v>1.1599999999999999</v>
      </c>
      <c r="T137">
        <v>1.1299999999999999</v>
      </c>
      <c r="U137">
        <v>62.86</v>
      </c>
      <c r="V137">
        <v>55.49</v>
      </c>
      <c r="W137">
        <v>57.33</v>
      </c>
      <c r="X137">
        <v>53.67</v>
      </c>
      <c r="Y137">
        <v>91.21</v>
      </c>
      <c r="Z137">
        <v>84.48</v>
      </c>
      <c r="AA137">
        <v>88.14</v>
      </c>
      <c r="AB137">
        <v>83.95</v>
      </c>
      <c r="AC137">
        <v>86.27</v>
      </c>
      <c r="AD137">
        <v>123.83</v>
      </c>
      <c r="AE137">
        <v>126.81</v>
      </c>
      <c r="AF137">
        <v>128.72999999999999</v>
      </c>
      <c r="AG137">
        <v>110.1</v>
      </c>
      <c r="AH137">
        <v>4.92</v>
      </c>
      <c r="AI137">
        <v>84.49</v>
      </c>
      <c r="AJ137">
        <v>78.77</v>
      </c>
      <c r="AK137">
        <v>80.900000000000006</v>
      </c>
      <c r="AL137">
        <v>51.44</v>
      </c>
    </row>
    <row r="138" spans="2:38" x14ac:dyDescent="0.25">
      <c r="B138" t="s">
        <v>0</v>
      </c>
      <c r="C138">
        <v>1.29</v>
      </c>
      <c r="D138">
        <v>1.08</v>
      </c>
      <c r="E138">
        <v>1.27</v>
      </c>
      <c r="F138">
        <v>1.28</v>
      </c>
      <c r="G138">
        <v>1.3</v>
      </c>
      <c r="H138">
        <v>1.29</v>
      </c>
      <c r="I138">
        <v>1.34</v>
      </c>
      <c r="J138">
        <v>1.41</v>
      </c>
      <c r="K138">
        <v>1.63</v>
      </c>
      <c r="L138">
        <v>1.25</v>
      </c>
      <c r="M138">
        <v>1.06</v>
      </c>
      <c r="N138">
        <v>1.25</v>
      </c>
      <c r="O138">
        <v>1.26</v>
      </c>
      <c r="P138">
        <v>1.27</v>
      </c>
      <c r="Q138">
        <v>1.27</v>
      </c>
      <c r="R138">
        <v>1.31</v>
      </c>
      <c r="S138">
        <v>1.38</v>
      </c>
      <c r="T138">
        <v>1.6</v>
      </c>
      <c r="U138">
        <v>24.44</v>
      </c>
      <c r="V138">
        <v>24.96</v>
      </c>
      <c r="W138">
        <v>27.2</v>
      </c>
      <c r="X138">
        <v>27.71</v>
      </c>
      <c r="Y138">
        <v>21.42</v>
      </c>
      <c r="Z138">
        <v>27.66</v>
      </c>
      <c r="AA138">
        <v>28.53</v>
      </c>
      <c r="AB138">
        <v>31.66</v>
      </c>
      <c r="AC138">
        <v>67.92</v>
      </c>
      <c r="AD138">
        <v>360.04</v>
      </c>
      <c r="AE138">
        <v>359.33</v>
      </c>
      <c r="AF138">
        <v>324.47000000000003</v>
      </c>
      <c r="AG138">
        <v>323.02</v>
      </c>
      <c r="AH138">
        <v>414.2</v>
      </c>
      <c r="AI138">
        <v>317.52</v>
      </c>
      <c r="AJ138">
        <v>307.5</v>
      </c>
      <c r="AK138">
        <v>273.61</v>
      </c>
      <c r="AL138">
        <v>129.85</v>
      </c>
    </row>
    <row r="139" spans="2:38" x14ac:dyDescent="0.25">
      <c r="B139" t="s">
        <v>178</v>
      </c>
      <c r="C139">
        <v>1.53</v>
      </c>
      <c r="D139">
        <v>3.03</v>
      </c>
      <c r="E139">
        <v>2.54</v>
      </c>
      <c r="F139">
        <v>2.35</v>
      </c>
      <c r="G139">
        <v>2.46</v>
      </c>
      <c r="H139">
        <v>1.97</v>
      </c>
      <c r="I139">
        <v>2.44</v>
      </c>
      <c r="J139">
        <v>2.4300000000000002</v>
      </c>
      <c r="K139">
        <v>2.15</v>
      </c>
      <c r="L139">
        <v>1.52</v>
      </c>
      <c r="M139">
        <v>3.03</v>
      </c>
      <c r="N139">
        <v>2.54</v>
      </c>
      <c r="O139">
        <v>2.34</v>
      </c>
      <c r="P139">
        <v>2.4500000000000002</v>
      </c>
      <c r="Q139">
        <v>1.96</v>
      </c>
      <c r="R139">
        <v>2.4300000000000002</v>
      </c>
      <c r="S139">
        <v>2.42</v>
      </c>
      <c r="T139">
        <v>2.14</v>
      </c>
      <c r="U139">
        <v>8.67</v>
      </c>
      <c r="V139">
        <v>14.08</v>
      </c>
      <c r="W139">
        <v>14.94</v>
      </c>
      <c r="X139">
        <v>18.64</v>
      </c>
      <c r="Y139">
        <v>20.77</v>
      </c>
      <c r="Z139">
        <v>39.57</v>
      </c>
      <c r="AA139">
        <v>28.86</v>
      </c>
      <c r="AB139">
        <v>21.5</v>
      </c>
      <c r="AC139">
        <v>20.97</v>
      </c>
      <c r="AD139">
        <v>903.09</v>
      </c>
      <c r="AE139">
        <v>470.7</v>
      </c>
      <c r="AF139">
        <v>384.96</v>
      </c>
      <c r="AG139">
        <v>319.38</v>
      </c>
      <c r="AH139">
        <v>289.95999999999998</v>
      </c>
      <c r="AI139">
        <v>112.7</v>
      </c>
      <c r="AJ139">
        <v>234.61</v>
      </c>
      <c r="AK139">
        <v>358.21</v>
      </c>
      <c r="AL139">
        <v>333.31</v>
      </c>
    </row>
    <row r="140" spans="2:38" x14ac:dyDescent="0.25">
      <c r="B140" t="s">
        <v>58</v>
      </c>
      <c r="C140">
        <v>1.32</v>
      </c>
      <c r="D140">
        <v>1.68</v>
      </c>
      <c r="E140">
        <v>2.85</v>
      </c>
      <c r="F140">
        <v>3.25</v>
      </c>
      <c r="G140">
        <v>2.71</v>
      </c>
      <c r="H140">
        <v>2.6</v>
      </c>
      <c r="I140">
        <v>2.99</v>
      </c>
      <c r="J140">
        <v>3.53</v>
      </c>
      <c r="K140">
        <v>2.14</v>
      </c>
      <c r="L140">
        <v>0.86</v>
      </c>
      <c r="M140">
        <v>0.97</v>
      </c>
      <c r="N140">
        <v>1.93</v>
      </c>
      <c r="O140">
        <v>1.91</v>
      </c>
      <c r="P140">
        <v>1.63</v>
      </c>
      <c r="Q140">
        <v>1.86</v>
      </c>
      <c r="R140">
        <v>2.46</v>
      </c>
      <c r="S140">
        <v>3.07</v>
      </c>
      <c r="T140">
        <v>1.6</v>
      </c>
      <c r="U140">
        <v>29.3</v>
      </c>
      <c r="V140">
        <v>39.71</v>
      </c>
      <c r="W140">
        <v>96</v>
      </c>
      <c r="X140" t="s">
        <v>111</v>
      </c>
      <c r="Y140" t="s">
        <v>111</v>
      </c>
      <c r="Z140" t="s">
        <v>111</v>
      </c>
      <c r="AA140">
        <v>32.14</v>
      </c>
      <c r="AB140">
        <v>19.18</v>
      </c>
      <c r="AC140">
        <v>4.51</v>
      </c>
      <c r="AD140">
        <v>243.73</v>
      </c>
      <c r="AE140">
        <v>187.71</v>
      </c>
      <c r="AF140">
        <v>52.14</v>
      </c>
      <c r="AG140">
        <v>47.38</v>
      </c>
      <c r="AH140">
        <v>26.55</v>
      </c>
      <c r="AI140">
        <v>9.02</v>
      </c>
      <c r="AJ140">
        <v>192.25</v>
      </c>
      <c r="AK140">
        <v>375.31</v>
      </c>
      <c r="AL140" t="s">
        <v>111</v>
      </c>
    </row>
    <row r="141" spans="2:38" x14ac:dyDescent="0.25">
      <c r="B141" t="s">
        <v>179</v>
      </c>
      <c r="C141">
        <v>1.86</v>
      </c>
      <c r="D141">
        <v>1.7</v>
      </c>
      <c r="E141">
        <v>2.73</v>
      </c>
      <c r="F141">
        <v>2.44</v>
      </c>
      <c r="G141">
        <v>2.17</v>
      </c>
      <c r="H141">
        <v>2.04</v>
      </c>
      <c r="I141">
        <v>1.9</v>
      </c>
      <c r="J141">
        <v>1.46</v>
      </c>
      <c r="K141">
        <v>1.39</v>
      </c>
      <c r="L141">
        <v>1.85</v>
      </c>
      <c r="M141">
        <v>1.69</v>
      </c>
      <c r="N141">
        <v>2.72</v>
      </c>
      <c r="O141">
        <v>2.4300000000000002</v>
      </c>
      <c r="P141">
        <v>2.16</v>
      </c>
      <c r="Q141">
        <v>2.0299999999999998</v>
      </c>
      <c r="R141">
        <v>1.89</v>
      </c>
      <c r="S141">
        <v>1.45</v>
      </c>
      <c r="T141">
        <v>1.38</v>
      </c>
      <c r="U141" t="s">
        <v>111</v>
      </c>
      <c r="V141" t="s">
        <v>111</v>
      </c>
      <c r="W141">
        <v>99.69</v>
      </c>
      <c r="X141">
        <v>90.63</v>
      </c>
      <c r="Y141">
        <v>83.24</v>
      </c>
      <c r="Z141">
        <v>77.83</v>
      </c>
      <c r="AA141">
        <v>73.58</v>
      </c>
      <c r="AB141">
        <v>81.599999999999994</v>
      </c>
      <c r="AC141">
        <v>76.8</v>
      </c>
      <c r="AD141">
        <v>66.989999999999995</v>
      </c>
      <c r="AE141">
        <v>73.17</v>
      </c>
      <c r="AF141">
        <v>91.95</v>
      </c>
      <c r="AG141">
        <v>102.01</v>
      </c>
      <c r="AH141">
        <v>111.29</v>
      </c>
      <c r="AI141">
        <v>120.93</v>
      </c>
      <c r="AJ141">
        <v>127.99</v>
      </c>
      <c r="AK141">
        <v>114.01</v>
      </c>
      <c r="AL141">
        <v>119.9</v>
      </c>
    </row>
    <row r="142" spans="2:38" x14ac:dyDescent="0.25">
      <c r="B142" t="s">
        <v>180</v>
      </c>
      <c r="C142">
        <v>1.36</v>
      </c>
      <c r="D142">
        <v>1.37</v>
      </c>
      <c r="E142">
        <v>1.18</v>
      </c>
      <c r="F142">
        <v>1.1000000000000001</v>
      </c>
      <c r="G142">
        <v>1.28</v>
      </c>
      <c r="H142">
        <v>1.34</v>
      </c>
      <c r="I142">
        <v>1.28</v>
      </c>
      <c r="J142">
        <v>1.08</v>
      </c>
      <c r="K142">
        <v>1.33</v>
      </c>
      <c r="L142">
        <v>0.8</v>
      </c>
      <c r="M142">
        <v>0.66</v>
      </c>
      <c r="N142">
        <v>0.68</v>
      </c>
      <c r="O142">
        <v>0.5</v>
      </c>
      <c r="P142">
        <v>1.04</v>
      </c>
      <c r="Q142">
        <v>1.08</v>
      </c>
      <c r="R142">
        <v>1.05</v>
      </c>
      <c r="S142">
        <v>0.81</v>
      </c>
      <c r="T142">
        <v>0.79</v>
      </c>
      <c r="U142">
        <v>34.58</v>
      </c>
      <c r="V142">
        <v>31.01</v>
      </c>
      <c r="W142">
        <v>22.54</v>
      </c>
      <c r="X142">
        <v>25.55</v>
      </c>
      <c r="Y142">
        <v>48.62</v>
      </c>
      <c r="Z142">
        <v>48.4</v>
      </c>
      <c r="AA142">
        <v>31.56</v>
      </c>
      <c r="AB142">
        <v>35.35</v>
      </c>
      <c r="AC142">
        <v>44.96</v>
      </c>
      <c r="AD142">
        <v>72.34</v>
      </c>
      <c r="AE142">
        <v>76.08</v>
      </c>
      <c r="AF142">
        <v>67.040000000000006</v>
      </c>
      <c r="AG142">
        <v>12.81</v>
      </c>
      <c r="AH142">
        <v>67.459999999999994</v>
      </c>
      <c r="AI142">
        <v>36.57</v>
      </c>
      <c r="AJ142">
        <v>87.37</v>
      </c>
      <c r="AK142">
        <v>29</v>
      </c>
      <c r="AL142">
        <v>20.63</v>
      </c>
    </row>
    <row r="143" spans="2:38" x14ac:dyDescent="0.25">
      <c r="B143" t="s">
        <v>181</v>
      </c>
      <c r="C143">
        <v>1.63</v>
      </c>
      <c r="D143">
        <v>1.24</v>
      </c>
      <c r="E143">
        <v>1.19</v>
      </c>
      <c r="F143">
        <v>1.1499999999999999</v>
      </c>
      <c r="G143">
        <v>1.08</v>
      </c>
      <c r="H143">
        <v>1.08</v>
      </c>
      <c r="I143">
        <v>1.25</v>
      </c>
      <c r="J143">
        <v>1.27</v>
      </c>
      <c r="K143">
        <v>1.27</v>
      </c>
      <c r="L143">
        <v>1.4</v>
      </c>
      <c r="M143">
        <v>0.99</v>
      </c>
      <c r="N143">
        <v>0.89</v>
      </c>
      <c r="O143">
        <v>0.87</v>
      </c>
      <c r="P143">
        <v>0.79</v>
      </c>
      <c r="Q143">
        <v>0.8</v>
      </c>
      <c r="R143">
        <v>0.91</v>
      </c>
      <c r="S143">
        <v>0.95</v>
      </c>
      <c r="T143">
        <v>0.98</v>
      </c>
      <c r="U143">
        <v>36.659999999999997</v>
      </c>
      <c r="V143">
        <v>28.77</v>
      </c>
      <c r="W143">
        <v>28.51</v>
      </c>
      <c r="X143">
        <v>16.829999999999998</v>
      </c>
      <c r="Y143">
        <v>22.9</v>
      </c>
      <c r="Z143">
        <v>25.42</v>
      </c>
      <c r="AA143">
        <v>21.21</v>
      </c>
      <c r="AB143">
        <v>22.39</v>
      </c>
      <c r="AC143">
        <v>26.22</v>
      </c>
      <c r="AD143">
        <v>178.19</v>
      </c>
      <c r="AE143">
        <v>226.28</v>
      </c>
      <c r="AF143">
        <v>217.44</v>
      </c>
      <c r="AG143">
        <v>355.85</v>
      </c>
      <c r="AH143">
        <v>273.92</v>
      </c>
      <c r="AI143">
        <v>224.64</v>
      </c>
      <c r="AJ143">
        <v>294.83999999999997</v>
      </c>
      <c r="AK143">
        <v>255.9</v>
      </c>
      <c r="AL143">
        <v>198.03</v>
      </c>
    </row>
    <row r="144" spans="2:38" x14ac:dyDescent="0.25">
      <c r="B144" t="s">
        <v>24</v>
      </c>
      <c r="C144">
        <v>1.33</v>
      </c>
      <c r="D144">
        <v>1.05</v>
      </c>
      <c r="E144">
        <v>1.19</v>
      </c>
      <c r="F144">
        <v>1.0900000000000001</v>
      </c>
      <c r="G144">
        <v>1.26</v>
      </c>
      <c r="H144">
        <v>1.1299999999999999</v>
      </c>
      <c r="I144">
        <v>1.1000000000000001</v>
      </c>
      <c r="J144">
        <v>1.07</v>
      </c>
      <c r="K144">
        <v>0.98</v>
      </c>
      <c r="L144">
        <v>1.32</v>
      </c>
      <c r="M144">
        <v>1.05</v>
      </c>
      <c r="N144">
        <v>1.18</v>
      </c>
      <c r="O144">
        <v>1.08</v>
      </c>
      <c r="P144">
        <v>1.25</v>
      </c>
      <c r="Q144">
        <v>1.1200000000000001</v>
      </c>
      <c r="R144">
        <v>1.0900000000000001</v>
      </c>
      <c r="S144">
        <v>1.06</v>
      </c>
      <c r="T144">
        <v>0.97</v>
      </c>
      <c r="U144">
        <v>41.27</v>
      </c>
      <c r="V144">
        <v>18.420000000000002</v>
      </c>
      <c r="W144">
        <v>29.7</v>
      </c>
      <c r="X144">
        <v>26.61</v>
      </c>
      <c r="Y144">
        <v>21.45</v>
      </c>
      <c r="Z144">
        <v>17.07</v>
      </c>
      <c r="AA144">
        <v>25.92</v>
      </c>
      <c r="AB144">
        <v>22.21</v>
      </c>
      <c r="AC144">
        <v>23.11</v>
      </c>
      <c r="AD144">
        <v>96.33</v>
      </c>
      <c r="AE144">
        <v>299.85000000000002</v>
      </c>
      <c r="AF144">
        <v>162.13</v>
      </c>
      <c r="AG144">
        <v>238.43</v>
      </c>
      <c r="AH144">
        <v>281.66000000000003</v>
      </c>
      <c r="AI144">
        <v>303.95999999999998</v>
      </c>
      <c r="AJ144">
        <v>207.83</v>
      </c>
      <c r="AK144">
        <v>223.15</v>
      </c>
      <c r="AL144">
        <v>181.62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Z145"/>
  <sheetViews>
    <sheetView tabSelected="1" workbookViewId="0">
      <selection activeCell="EE15" sqref="EE15"/>
    </sheetView>
  </sheetViews>
  <sheetFormatPr baseColWidth="10" defaultRowHeight="15" x14ac:dyDescent="0.25"/>
  <cols>
    <col min="2" max="2" width="34.42578125" customWidth="1"/>
  </cols>
  <sheetData>
    <row r="1" spans="2:130" x14ac:dyDescent="0.25">
      <c r="C1" s="1" t="s">
        <v>184</v>
      </c>
      <c r="D1" s="1"/>
      <c r="E1" s="1"/>
      <c r="F1" s="1"/>
      <c r="G1" s="1"/>
      <c r="H1" s="1"/>
      <c r="I1" s="1"/>
      <c r="J1" s="1"/>
      <c r="K1" s="1"/>
      <c r="L1" s="1"/>
      <c r="M1" s="2" t="s">
        <v>185</v>
      </c>
      <c r="N1" s="2"/>
      <c r="O1" s="2"/>
      <c r="P1" s="2"/>
      <c r="Q1" s="2"/>
      <c r="R1" s="2"/>
      <c r="S1" s="2"/>
      <c r="T1" s="2"/>
      <c r="U1" s="2"/>
      <c r="V1" s="2"/>
      <c r="W1" s="2"/>
      <c r="X1" s="1" t="s">
        <v>188</v>
      </c>
      <c r="Y1" s="1"/>
      <c r="Z1" s="1"/>
      <c r="AA1" s="1"/>
      <c r="AB1" s="1"/>
      <c r="AC1" s="1"/>
      <c r="AD1" s="1"/>
      <c r="AE1" s="1"/>
      <c r="AF1" s="1"/>
      <c r="AG1" s="2" t="s">
        <v>186</v>
      </c>
      <c r="AH1" s="2"/>
      <c r="AI1" s="2"/>
      <c r="AJ1" s="2"/>
      <c r="AK1" s="2"/>
      <c r="AL1" s="2"/>
      <c r="AM1" s="2"/>
      <c r="AN1" s="2"/>
      <c r="AO1" s="2"/>
      <c r="AP1" s="2"/>
      <c r="AQ1" s="1" t="s">
        <v>191</v>
      </c>
      <c r="AR1" s="1"/>
      <c r="AS1" s="1"/>
      <c r="AT1" s="1"/>
      <c r="AU1" s="1"/>
      <c r="AV1" s="1"/>
      <c r="AW1" s="1"/>
      <c r="AX1" s="1"/>
      <c r="AY1" s="1"/>
      <c r="AZ1" s="1"/>
      <c r="BA1" s="6" t="s">
        <v>182</v>
      </c>
      <c r="BB1" s="7"/>
      <c r="BC1" s="7"/>
      <c r="BD1" s="7"/>
      <c r="BE1" s="7"/>
      <c r="BF1" s="7"/>
      <c r="BG1" s="7"/>
      <c r="BH1" s="7"/>
      <c r="BI1" s="7"/>
      <c r="BJ1" s="3" t="s">
        <v>183</v>
      </c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2" t="s">
        <v>187</v>
      </c>
      <c r="BW1" s="2"/>
      <c r="BX1" s="2"/>
      <c r="BY1" s="2"/>
      <c r="BZ1" s="2"/>
      <c r="CA1" s="2"/>
      <c r="CB1" s="2"/>
      <c r="CC1" s="2"/>
      <c r="CD1" s="2"/>
      <c r="CE1" s="2"/>
      <c r="CF1" s="2"/>
      <c r="CG1" s="1" t="s">
        <v>109</v>
      </c>
      <c r="CH1" s="1"/>
      <c r="CI1" s="1"/>
      <c r="CJ1" s="1"/>
      <c r="CK1" s="1"/>
      <c r="CL1" s="1"/>
      <c r="CM1" s="1"/>
      <c r="CN1" s="1"/>
      <c r="CO1" s="1"/>
      <c r="CP1" s="1"/>
      <c r="CQ1" s="1"/>
      <c r="CR1" s="2" t="s">
        <v>110</v>
      </c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1" t="s">
        <v>189</v>
      </c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2" t="s">
        <v>190</v>
      </c>
      <c r="DR1" s="2"/>
      <c r="DS1" s="2"/>
      <c r="DT1" s="2"/>
      <c r="DU1" s="2"/>
      <c r="DV1" s="2"/>
      <c r="DW1" s="2"/>
      <c r="DX1" s="2"/>
      <c r="DY1" s="2"/>
      <c r="DZ1" s="2"/>
    </row>
    <row r="2" spans="2:130" x14ac:dyDescent="0.25"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1" t="s">
        <v>101</v>
      </c>
      <c r="J2" s="1" t="s">
        <v>102</v>
      </c>
      <c r="K2" s="1" t="s">
        <v>103</v>
      </c>
      <c r="L2" s="1"/>
      <c r="M2" s="2" t="s">
        <v>95</v>
      </c>
      <c r="N2" s="2" t="s">
        <v>96</v>
      </c>
      <c r="O2" s="2" t="s">
        <v>97</v>
      </c>
      <c r="P2" s="2" t="s">
        <v>98</v>
      </c>
      <c r="Q2" s="2" t="s">
        <v>99</v>
      </c>
      <c r="R2" s="2" t="s">
        <v>100</v>
      </c>
      <c r="S2" s="2" t="s">
        <v>101</v>
      </c>
      <c r="T2" s="2" t="s">
        <v>102</v>
      </c>
      <c r="U2" s="2" t="s">
        <v>103</v>
      </c>
      <c r="V2" s="2"/>
      <c r="W2" s="2"/>
      <c r="X2" s="1" t="s">
        <v>95</v>
      </c>
      <c r="Y2" s="1" t="s">
        <v>96</v>
      </c>
      <c r="Z2" s="1" t="s">
        <v>97</v>
      </c>
      <c r="AA2" s="1" t="s">
        <v>98</v>
      </c>
      <c r="AB2" s="1" t="s">
        <v>99</v>
      </c>
      <c r="AC2" s="1" t="s">
        <v>100</v>
      </c>
      <c r="AD2" s="1" t="s">
        <v>101</v>
      </c>
      <c r="AE2" s="1" t="s">
        <v>102</v>
      </c>
      <c r="AF2" s="1" t="s">
        <v>103</v>
      </c>
      <c r="AG2" s="2" t="s">
        <v>95</v>
      </c>
      <c r="AH2" s="2" t="s">
        <v>96</v>
      </c>
      <c r="AI2" s="2" t="s">
        <v>97</v>
      </c>
      <c r="AJ2" s="2" t="s">
        <v>98</v>
      </c>
      <c r="AK2" s="2" t="s">
        <v>99</v>
      </c>
      <c r="AL2" s="2" t="s">
        <v>100</v>
      </c>
      <c r="AM2" s="2" t="s">
        <v>101</v>
      </c>
      <c r="AN2" s="2" t="s">
        <v>102</v>
      </c>
      <c r="AO2" s="2" t="s">
        <v>103</v>
      </c>
      <c r="AP2" s="2"/>
      <c r="AQ2" s="1" t="s">
        <v>95</v>
      </c>
      <c r="AR2" s="1" t="s">
        <v>96</v>
      </c>
      <c r="AS2" s="1" t="s">
        <v>97</v>
      </c>
      <c r="AT2" s="1" t="s">
        <v>98</v>
      </c>
      <c r="AU2" s="1" t="s">
        <v>99</v>
      </c>
      <c r="AV2" s="1" t="s">
        <v>100</v>
      </c>
      <c r="AW2" s="1" t="s">
        <v>101</v>
      </c>
      <c r="AX2" s="1" t="s">
        <v>102</v>
      </c>
      <c r="AY2" s="1" t="s">
        <v>103</v>
      </c>
      <c r="AZ2" s="1"/>
      <c r="BA2" s="7" t="s">
        <v>95</v>
      </c>
      <c r="BB2" s="7" t="s">
        <v>96</v>
      </c>
      <c r="BC2" s="7" t="s">
        <v>97</v>
      </c>
      <c r="BD2" s="7" t="s">
        <v>98</v>
      </c>
      <c r="BE2" s="7" t="s">
        <v>99</v>
      </c>
      <c r="BF2" s="7" t="s">
        <v>100</v>
      </c>
      <c r="BG2" s="7" t="s">
        <v>101</v>
      </c>
      <c r="BH2" s="7" t="s">
        <v>102</v>
      </c>
      <c r="BI2" s="7" t="s">
        <v>103</v>
      </c>
      <c r="BJ2" s="1" t="s">
        <v>95</v>
      </c>
      <c r="BK2" s="1" t="s">
        <v>96</v>
      </c>
      <c r="BL2" s="1" t="s">
        <v>97</v>
      </c>
      <c r="BM2" s="1" t="s">
        <v>98</v>
      </c>
      <c r="BN2" s="1" t="s">
        <v>99</v>
      </c>
      <c r="BO2" s="1" t="s">
        <v>100</v>
      </c>
      <c r="BP2" s="1" t="s">
        <v>101</v>
      </c>
      <c r="BQ2" s="1" t="s">
        <v>102</v>
      </c>
      <c r="BR2" s="1" t="s">
        <v>103</v>
      </c>
      <c r="BS2" s="1"/>
      <c r="BT2" s="1"/>
      <c r="BU2" s="1"/>
      <c r="BV2" s="2" t="s">
        <v>96</v>
      </c>
      <c r="BW2" s="2" t="s">
        <v>97</v>
      </c>
      <c r="BX2" s="2" t="s">
        <v>98</v>
      </c>
      <c r="BY2" s="2" t="s">
        <v>99</v>
      </c>
      <c r="BZ2" s="2" t="s">
        <v>100</v>
      </c>
      <c r="CA2" s="2" t="s">
        <v>101</v>
      </c>
      <c r="CB2" s="2" t="s">
        <v>102</v>
      </c>
      <c r="CC2" s="2" t="s">
        <v>103</v>
      </c>
      <c r="CD2" s="2"/>
      <c r="CE2" s="2" t="s">
        <v>219</v>
      </c>
      <c r="CF2" s="2"/>
      <c r="CG2" s="1" t="s">
        <v>95</v>
      </c>
      <c r="CH2" s="1" t="s">
        <v>96</v>
      </c>
      <c r="CI2" s="1" t="s">
        <v>97</v>
      </c>
      <c r="CJ2" s="1" t="s">
        <v>98</v>
      </c>
      <c r="CK2" s="1" t="s">
        <v>99</v>
      </c>
      <c r="CL2" s="1" t="s">
        <v>100</v>
      </c>
      <c r="CM2" s="1" t="s">
        <v>101</v>
      </c>
      <c r="CN2" s="1" t="s">
        <v>102</v>
      </c>
      <c r="CO2" s="1" t="s">
        <v>103</v>
      </c>
      <c r="CP2" s="1"/>
      <c r="CQ2" s="1"/>
      <c r="CR2" s="2" t="s">
        <v>96</v>
      </c>
      <c r="CS2" s="2" t="s">
        <v>97</v>
      </c>
      <c r="CT2" s="2" t="s">
        <v>98</v>
      </c>
      <c r="CU2" s="2" t="s">
        <v>99</v>
      </c>
      <c r="CV2" s="2" t="s">
        <v>100</v>
      </c>
      <c r="CW2" s="2" t="s">
        <v>101</v>
      </c>
      <c r="CX2" s="2" t="s">
        <v>102</v>
      </c>
      <c r="CY2" s="2" t="s">
        <v>103</v>
      </c>
      <c r="CZ2" s="2"/>
      <c r="DA2" s="2" t="s">
        <v>219</v>
      </c>
      <c r="DB2" s="2"/>
      <c r="DC2" s="2"/>
      <c r="DD2" s="1" t="s">
        <v>95</v>
      </c>
      <c r="DE2" s="1" t="s">
        <v>96</v>
      </c>
      <c r="DF2" s="1" t="s">
        <v>97</v>
      </c>
      <c r="DG2" s="1" t="s">
        <v>98</v>
      </c>
      <c r="DH2" s="1" t="s">
        <v>99</v>
      </c>
      <c r="DI2" s="1" t="s">
        <v>100</v>
      </c>
      <c r="DJ2" s="1" t="s">
        <v>101</v>
      </c>
      <c r="DK2" s="1" t="s">
        <v>102</v>
      </c>
      <c r="DL2" s="1" t="s">
        <v>103</v>
      </c>
      <c r="DM2" s="1"/>
      <c r="DN2" s="3" t="s">
        <v>219</v>
      </c>
      <c r="DO2" s="1"/>
      <c r="DP2" s="1"/>
      <c r="DQ2" s="2" t="s">
        <v>95</v>
      </c>
      <c r="DR2" s="2" t="s">
        <v>96</v>
      </c>
      <c r="DS2" s="2" t="s">
        <v>97</v>
      </c>
      <c r="DT2" s="2" t="s">
        <v>98</v>
      </c>
      <c r="DU2" s="2" t="s">
        <v>99</v>
      </c>
      <c r="DV2" s="2" t="s">
        <v>100</v>
      </c>
      <c r="DW2" s="2" t="s">
        <v>101</v>
      </c>
      <c r="DX2" s="2" t="s">
        <v>102</v>
      </c>
      <c r="DY2" s="2" t="s">
        <v>103</v>
      </c>
      <c r="DZ2" s="2"/>
    </row>
    <row r="3" spans="2:130" x14ac:dyDescent="0.25">
      <c r="C3" s="1">
        <f>AVERAGE(C4:C145)</f>
        <v>0.42830513581679547</v>
      </c>
      <c r="D3" s="1">
        <f t="shared" ref="D3:K3" si="0">AVERAGE(D4:D145)</f>
        <v>0.45012129243641213</v>
      </c>
      <c r="E3" s="1">
        <f t="shared" si="0"/>
        <v>0.45581546705003728</v>
      </c>
      <c r="F3" s="1">
        <f t="shared" si="0"/>
        <v>0.49617888405603683</v>
      </c>
      <c r="G3" s="1">
        <f t="shared" si="0"/>
        <v>0.46452753450355999</v>
      </c>
      <c r="H3" s="1">
        <f t="shared" si="0"/>
        <v>0.44131809644229691</v>
      </c>
      <c r="I3" s="1">
        <f t="shared" si="0"/>
        <v>0.42797923171471686</v>
      </c>
      <c r="J3" s="1">
        <f t="shared" si="0"/>
        <v>0.41768579001295703</v>
      </c>
      <c r="K3" s="1">
        <f t="shared" si="0"/>
        <v>0.39216018790270851</v>
      </c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"/>
      <c r="Y3" s="1"/>
      <c r="Z3" s="1"/>
      <c r="AA3" s="1"/>
      <c r="AB3" s="1"/>
      <c r="AC3" s="1"/>
      <c r="AD3" s="1"/>
      <c r="AE3" s="1"/>
      <c r="AF3" s="1"/>
      <c r="AG3" s="2"/>
      <c r="AH3" s="2"/>
      <c r="AI3" s="2"/>
      <c r="AJ3" s="2"/>
      <c r="AK3" s="2"/>
      <c r="AL3" s="2"/>
      <c r="AM3" s="2"/>
      <c r="AN3" s="2"/>
      <c r="AO3" s="2"/>
      <c r="AP3" s="2"/>
      <c r="AQ3" s="1"/>
      <c r="AR3" s="1"/>
      <c r="AS3" s="1"/>
      <c r="AT3" s="1"/>
      <c r="AU3" s="1"/>
      <c r="AV3" s="1"/>
      <c r="AW3" s="1"/>
      <c r="AX3" s="1"/>
      <c r="AY3" s="1"/>
      <c r="AZ3" s="1"/>
      <c r="BA3" s="7"/>
      <c r="BB3" s="7"/>
      <c r="BC3" s="7"/>
      <c r="BD3" s="7"/>
      <c r="BE3" s="7"/>
      <c r="BF3" s="7"/>
      <c r="BG3" s="7"/>
      <c r="BH3" s="7"/>
      <c r="BI3" s="7"/>
      <c r="BJ3" s="1">
        <f t="shared" ref="BJ3:BR3" si="1">AVERAGE(BJ4:BJ143)</f>
        <v>0.18226881656278213</v>
      </c>
      <c r="BK3" s="1">
        <f t="shared" si="1"/>
        <v>0.194573950215289</v>
      </c>
      <c r="BL3" s="1">
        <f t="shared" si="1"/>
        <v>0.19714798015784168</v>
      </c>
      <c r="BM3" s="1">
        <f t="shared" si="1"/>
        <v>0.21765264098238693</v>
      </c>
      <c r="BN3" s="1">
        <f t="shared" si="1"/>
        <v>0.2176583430567976</v>
      </c>
      <c r="BO3" s="1">
        <f t="shared" si="1"/>
        <v>0.20468429046736986</v>
      </c>
      <c r="BP3" s="1">
        <f t="shared" si="1"/>
        <v>0.19242980389643841</v>
      </c>
      <c r="BQ3" s="1">
        <f t="shared" si="1"/>
        <v>0.18903246260318304</v>
      </c>
      <c r="BR3" s="1">
        <f t="shared" si="1"/>
        <v>0.16307440084753616</v>
      </c>
      <c r="BS3" s="1"/>
      <c r="BT3" s="1"/>
      <c r="BU3" s="1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>
        <f t="shared" ref="DQ3:DY3" si="2">AVERAGE(DQ4:DQ143)</f>
        <v>3.626208980234725</v>
      </c>
      <c r="DR3" s="1">
        <f t="shared" si="2"/>
        <v>0.38085731441411169</v>
      </c>
      <c r="DS3" s="1">
        <f t="shared" si="2"/>
        <v>0.76029012817592923</v>
      </c>
      <c r="DT3" s="1">
        <f t="shared" si="2"/>
        <v>1.0807947557843647</v>
      </c>
      <c r="DU3" s="1">
        <f t="shared" si="2"/>
        <v>0.54193477604321716</v>
      </c>
      <c r="DV3" s="1">
        <f t="shared" si="2"/>
        <v>0.36600042743119882</v>
      </c>
      <c r="DW3" s="1">
        <f t="shared" si="2"/>
        <v>0.36027355111676124</v>
      </c>
      <c r="DX3" s="1">
        <f t="shared" si="2"/>
        <v>0.37680320229388453</v>
      </c>
      <c r="DY3" s="1">
        <f t="shared" si="2"/>
        <v>0.63522871671010972</v>
      </c>
      <c r="DZ3" s="3" t="s">
        <v>201</v>
      </c>
    </row>
    <row r="4" spans="2:130" x14ac:dyDescent="0.25">
      <c r="B4" t="str">
        <f>Actif!B3</f>
        <v>A&amp;Y EQUIPMENT LIMITED</v>
      </c>
      <c r="C4">
        <f>('Passif '!U3+'Passif '!AD3+'Passif '!AV3)/Actif!C3</f>
        <v>0.22089166330873233</v>
      </c>
      <c r="D4">
        <f>('Passif '!V3+'Passif '!AE3+'Passif '!AW3)/Actif!D3</f>
        <v>0.45435998913622694</v>
      </c>
      <c r="E4">
        <f>('Passif '!W3+'Passif '!AF3+'Passif '!AX3)/Actif!E3</f>
        <v>0.60045045217995263</v>
      </c>
      <c r="F4">
        <f>('Passif '!X3+'Passif '!AG3+'Passif '!AY3)/Actif!F3</f>
        <v>0.56226472329468091</v>
      </c>
      <c r="G4">
        <f>('Passif '!Y3+'Passif '!AH3+'Passif '!AZ3)/Actif!G3</f>
        <v>0.38054687057706849</v>
      </c>
      <c r="H4">
        <f>('Passif '!Z3+'Passif '!AI3+'Passif '!BA3)/Actif!H3</f>
        <v>0.26083046641618285</v>
      </c>
      <c r="I4">
        <f>('Passif '!AA3+'Passif '!AJ3+'Passif '!BB3)/Actif!I3</f>
        <v>0.49734531618852496</v>
      </c>
      <c r="J4">
        <f>('Passif '!AB3+'Passif '!AK3+'Passif '!BC3)/Actif!J3</f>
        <v>0.42409264465998742</v>
      </c>
      <c r="K4">
        <f>('Passif '!AC3+'Passif '!AL3+'Passif '!BD3)/Actif!K3</f>
        <v>0.20050960305900314</v>
      </c>
      <c r="L4">
        <f>(H4-E4)/E4</f>
        <v>-0.56560867683714733</v>
      </c>
      <c r="M4">
        <f>('Passif '!C3+'Passif '!L3)/Actif!C3</f>
        <v>0.65097637791797136</v>
      </c>
      <c r="N4">
        <f>('Passif '!D3+'Passif '!M3)/Actif!D3</f>
        <v>0.41755904327921406</v>
      </c>
      <c r="O4">
        <f>('Passif '!E3+'Passif '!N3)/Actif!E3</f>
        <v>0.29441444857506416</v>
      </c>
      <c r="P4">
        <f>('Passif '!F3+'Passif '!O3)/Actif!F3</f>
        <v>0.34676915355635218</v>
      </c>
      <c r="Q4">
        <f>('Passif '!G3+'Passif '!P3)/Actif!G3</f>
        <v>0.50488402057198933</v>
      </c>
      <c r="R4">
        <f>('Passif '!H3+'Passif '!Q3)/Actif!H3</f>
        <v>0.46593568021528481</v>
      </c>
      <c r="S4">
        <f>('Passif '!I3+'Passif '!R3)/Actif!I3</f>
        <v>0.30891749057183948</v>
      </c>
      <c r="T4">
        <f>('Passif '!J3+'Passif '!S3)/Actif!J3</f>
        <v>0.43036290180697256</v>
      </c>
      <c r="U4">
        <f>('Passif '!K3+'Passif '!T3)/Actif!K3</f>
        <v>0.61729571903870473</v>
      </c>
      <c r="V4">
        <f>(R4-O4)</f>
        <v>0.17152123164022065</v>
      </c>
      <c r="W4">
        <v>0.32485178802680287</v>
      </c>
      <c r="X4">
        <f>('Passif '!U3+'Passif '!AD3)/('Passif '!C3+'Passif '!L3)</f>
        <v>7.8392493632139806E-2</v>
      </c>
      <c r="Y4">
        <f>('Passif '!V3+'Passif '!AE3)/('Passif '!D3+'Passif '!M3)</f>
        <v>0.10482387678470069</v>
      </c>
      <c r="Z4">
        <f>('Passif '!W3+'Passif '!AF3)/('Passif '!E3+'Passif '!N3)</f>
        <v>0.15330468783375717</v>
      </c>
      <c r="AA4">
        <f>('Passif '!X3+'Passif '!AG3)/('Passif '!F3+'Passif '!O3)</f>
        <v>0.19131611841892215</v>
      </c>
      <c r="AB4">
        <f>('Passif '!Y3+'Passif '!AH3)/('Passif '!G3+'Passif '!P3)</f>
        <v>0.13263991913790574</v>
      </c>
      <c r="AC4">
        <f>('Passif '!Z3+'Passif '!AI3)/('Passif '!H3+'Passif '!Q3)</f>
        <v>6.7129708210659958E-2</v>
      </c>
      <c r="AD4">
        <f>('Passif '!AA3+'Passif '!AJ3)/('Passif '!I3+'Passif '!R3)</f>
        <v>8.1374913736192281E-2</v>
      </c>
      <c r="AE4">
        <f>('Passif '!AB3+'Passif '!AK3)/('Passif '!J3+'Passif '!S3)</f>
        <v>7.6492140010219006E-2</v>
      </c>
      <c r="AF4">
        <f>('Passif '!AC3+'Passif '!AL3)/('Passif '!K3+'Passif '!T3)</f>
        <v>6.8885409348469123E-2</v>
      </c>
      <c r="AG4">
        <f>('Passif '!C3+'Passif '!L3)</f>
        <v>10315082</v>
      </c>
      <c r="AH4">
        <f>('Passif '!D3+'Passif '!M3)</f>
        <v>7328960</v>
      </c>
      <c r="AI4">
        <f>('Passif '!E3+'Passif '!N3)</f>
        <v>4447470</v>
      </c>
      <c r="AJ4">
        <f>('Passif '!F3+'Passif '!O3)</f>
        <v>2316015</v>
      </c>
      <c r="AK4">
        <f>('Passif '!G3+'Passif '!P3)</f>
        <v>2514899</v>
      </c>
      <c r="AL4">
        <f>('Passif '!H3+'Passif '!Q3)</f>
        <v>3034141</v>
      </c>
      <c r="AM4">
        <f>('Passif '!I3+'Passif '!R3)</f>
        <v>3406701</v>
      </c>
      <c r="AN4">
        <f>('Passif '!J3+'Passif '!S3)</f>
        <v>4268517</v>
      </c>
      <c r="AO4">
        <f>('Passif '!K3+'Passif '!T3)</f>
        <v>4635989</v>
      </c>
      <c r="AP4">
        <f>(AO4-AL4)/AL4</f>
        <v>0.52794118664887357</v>
      </c>
      <c r="AQ4">
        <f>('Passif '!U3+'Passif '!AD3)</f>
        <v>808625</v>
      </c>
      <c r="AR4">
        <f>('Passif '!V3+'Passif '!AE3)</f>
        <v>768250</v>
      </c>
      <c r="AS4">
        <f>('Passif '!W3+'Passif '!AF3)</f>
        <v>681818</v>
      </c>
      <c r="AT4">
        <f>('Passif '!X3+'Passif '!AG3)</f>
        <v>443091</v>
      </c>
      <c r="AU4">
        <f>('Passif '!Y3+'Passif '!AH3)</f>
        <v>333576</v>
      </c>
      <c r="AV4">
        <f>('Passif '!Z3+'Passif '!AI3)</f>
        <v>203681</v>
      </c>
      <c r="AW4">
        <f>('Passif '!AA3+'Passif '!AJ3)</f>
        <v>277220</v>
      </c>
      <c r="AX4">
        <f>('Passif '!AB3+'Passif '!AK3)</f>
        <v>326508</v>
      </c>
      <c r="AY4">
        <f>('Passif '!AC3+'Passif '!AL3)</f>
        <v>319352</v>
      </c>
      <c r="AZ4">
        <f>(AY4-AV4)/AV4</f>
        <v>0.56790274988830569</v>
      </c>
      <c r="BA4">
        <f>'Passif '!AV3</f>
        <v>2691526</v>
      </c>
      <c r="BB4">
        <f>'Passif '!AW3</f>
        <v>7206637</v>
      </c>
      <c r="BC4">
        <f>'Passif '!AX3</f>
        <v>8388679</v>
      </c>
      <c r="BD4">
        <f>'Passif '!AY3</f>
        <v>3312184</v>
      </c>
      <c r="BE4">
        <f>'Passif '!AZ3</f>
        <v>1561982</v>
      </c>
      <c r="BF4">
        <f>'Passif '!BA3</f>
        <v>1494829</v>
      </c>
      <c r="BG4">
        <f>'Passif '!BB3</f>
        <v>5207438</v>
      </c>
      <c r="BH4">
        <f>'Passif '!BC3</f>
        <v>3879818</v>
      </c>
      <c r="BI4">
        <f>'Passif '!BD3</f>
        <v>1186507</v>
      </c>
      <c r="BJ4">
        <f>(AQ4/Actif!C3)</f>
        <v>5.1031661560608003E-2</v>
      </c>
      <c r="BK4">
        <f>(AR4/Actif!D3)</f>
        <v>4.377015770303784E-2</v>
      </c>
      <c r="BL4">
        <f>(AS4/Actif!E3)</f>
        <v>4.5135115132547969E-2</v>
      </c>
      <c r="BM4">
        <f>(AT4/Actif!F3)</f>
        <v>6.6342528445816479E-2</v>
      </c>
      <c r="BN4">
        <f>(AU4/Actif!G3)</f>
        <v>6.6967775662689397E-2</v>
      </c>
      <c r="BO4">
        <f>(AV4/Actif!H3)</f>
        <v>3.1278126257787434E-2</v>
      </c>
      <c r="BP4">
        <f>(AW4/Actif!I3)</f>
        <v>2.5138134146884435E-2</v>
      </c>
      <c r="BQ4">
        <f>(AX4/Actif!J3)</f>
        <v>3.2919379340223077E-2</v>
      </c>
      <c r="BR4">
        <f>(AY4/Actif!K3)</f>
        <v>4.2522668295038757E-2</v>
      </c>
      <c r="BS4">
        <f>(BO4-BN4)</f>
        <v>-3.5689649404901963E-2</v>
      </c>
      <c r="BT4">
        <f>(BR4-BO4)/BO4</f>
        <v>0.35950177912117504</v>
      </c>
      <c r="BV4">
        <f>('Compte de résultat '!V3/Actif!C3)</f>
        <v>0.18715633501003909</v>
      </c>
      <c r="BW4">
        <f>('Compte de résultat '!W3/Actif!D3)</f>
        <v>0.1348360147409573</v>
      </c>
      <c r="BX4">
        <f>('Compte de résultat '!X3/Actif!E3)</f>
        <v>2.7736973951146004E-2</v>
      </c>
      <c r="BY4">
        <f>('Compte de résultat '!Y3/Actif!F3)</f>
        <v>4.2242976996896768E-2</v>
      </c>
      <c r="BZ4">
        <f>('Compte de résultat '!Z3/Actif!G3)</f>
        <v>0.15110631256848328</v>
      </c>
      <c r="CA4">
        <f>('Compte de résultat '!AA3/Actif!H3)</f>
        <v>0.10459278515082546</v>
      </c>
      <c r="CB4">
        <f>('Compte de résultat '!AB3/Actif!I3)</f>
        <v>0.13198653919203052</v>
      </c>
      <c r="CC4">
        <f>('Compte de résultat '!AC3/Actif!J3)</f>
        <v>9.0684769831625281E-2</v>
      </c>
      <c r="CD4">
        <f>AVERAGE(BX4:BY4)</f>
        <v>3.4989975474021384E-2</v>
      </c>
      <c r="CE4">
        <f>AVERAGE(BX4:BZ4)</f>
        <v>7.3695421172175354E-2</v>
      </c>
      <c r="CF4">
        <f>AVERAGE(CA4:CC4)</f>
        <v>0.10908803139149376</v>
      </c>
      <c r="CG4">
        <f>(Actif!U3/Actif!C3)</f>
        <v>1.289610871944845E-2</v>
      </c>
      <c r="CH4">
        <f>(Actif!V3/Actif!D3)</f>
        <v>1.3938480665896646E-2</v>
      </c>
      <c r="CI4">
        <f>(Actif!W3/Actif!E3)</f>
        <v>7.8378652832481379E-3</v>
      </c>
      <c r="CJ4">
        <f>(Actif!X3/Actif!F3)</f>
        <v>9.7239968988617476E-3</v>
      </c>
      <c r="CK4">
        <f>(Actif!Y3/Actif!G3)</f>
        <v>6.5539187599951976E-3</v>
      </c>
      <c r="CL4">
        <f>(Actif!Z3/Actif!H3)</f>
        <v>3.7749171482314541E-3</v>
      </c>
      <c r="CM4">
        <f>(Actif!AA3/Actif!I3)</f>
        <v>6.3928953804031187E-3</v>
      </c>
      <c r="CN4">
        <f>(Actif!AB3/Actif!J3)</f>
        <v>4.8233522842817695E-3</v>
      </c>
      <c r="CO4">
        <f>(Actif!AC3/Actif!K3)</f>
        <v>8.600084232570842E-3</v>
      </c>
      <c r="CP4">
        <f>(CL4-CI4)/CI4</f>
        <v>-0.51837432619573331</v>
      </c>
      <c r="CQ4">
        <f>(CO4-CL4)/CL4</f>
        <v>1.2782180097912812</v>
      </c>
      <c r="CR4">
        <f>'Compte de résultat '!D3/Actif!C3</f>
        <v>2.0116481877725332</v>
      </c>
      <c r="CS4">
        <f>'Compte de résultat '!E3/Actif!D3</f>
        <v>1.6531568382318211</v>
      </c>
      <c r="CT4">
        <f>'Compte de résultat '!F3/Actif!E3</f>
        <v>1.06558426453219</v>
      </c>
      <c r="CU4">
        <f>'Compte de résultat '!G3/Actif!F3</f>
        <v>1.4223101383803589</v>
      </c>
      <c r="CV4">
        <f>'Compte de résultat '!H3/Actif!G3</f>
        <v>3.0493876705382017</v>
      </c>
      <c r="CW4">
        <f>'Compte de résultat '!I3/Actif!H3</f>
        <v>3.8967254106347258</v>
      </c>
      <c r="CX4">
        <f>'Compte de résultat '!J3/Actif!I3</f>
        <v>1.9238364046283838</v>
      </c>
      <c r="CY4">
        <f>'Compte de résultat '!K3/Actif!J3</f>
        <v>1.971589406490736</v>
      </c>
      <c r="CZ4">
        <f>AVERAGE(CT4:CU4)</f>
        <v>1.2439472014562745</v>
      </c>
      <c r="DA4">
        <f>AVERAGE(CT4:CV4)</f>
        <v>1.8457606911502502</v>
      </c>
      <c r="DB4">
        <f>AVERAGE(CW4:CY4)</f>
        <v>2.5973837405846152</v>
      </c>
      <c r="DD4">
        <f>LN(1+'Compte de résultat '!C3)</f>
        <v>17.092242035766965</v>
      </c>
      <c r="DE4">
        <f>LN(1+'Compte de résultat '!D3)</f>
        <v>17.277353988664281</v>
      </c>
      <c r="DF4">
        <f>LN(1+'Compte de résultat '!E3)</f>
        <v>17.183360234549401</v>
      </c>
      <c r="DG4">
        <f>LN(1+'Compte de résultat '!F3)</f>
        <v>16.594136084479175</v>
      </c>
      <c r="DH4">
        <f>LN(1+'Compte de résultat '!G3)</f>
        <v>16.066737091283141</v>
      </c>
      <c r="DI4">
        <f>LN(1+'Compte de résultat '!H3)</f>
        <v>16.536110612521579</v>
      </c>
      <c r="DJ4">
        <f>LN(1+'Compte de résultat '!I3)</f>
        <v>17.049283192336965</v>
      </c>
      <c r="DK4">
        <f>LN(1+'Compte de résultat '!J3)</f>
        <v>16.870257357826318</v>
      </c>
      <c r="DL4">
        <f>LN(1+'Compte de résultat '!K3)</f>
        <v>16.788743560544603</v>
      </c>
      <c r="DM4">
        <f>AVERAGE(DG4:DH4)</f>
        <v>16.330436587881159</v>
      </c>
      <c r="DN4">
        <f>AVERAGE(DG4:DI4)</f>
        <v>16.398994596094635</v>
      </c>
      <c r="DO4">
        <f>AVERAGE(DJ4:DL4)</f>
        <v>16.902761370235961</v>
      </c>
      <c r="DQ4">
        <f>'Compte de résultat '!AM3/'Compte de résultat '!U3</f>
        <v>2.7696646690858685E-2</v>
      </c>
      <c r="DR4">
        <f>'Compte de résultat '!AN3/'Compte de résultat '!V3</f>
        <v>2.2132819170244362E-2</v>
      </c>
      <c r="DS4">
        <f>'Compte de résultat '!AO3/'Compte de résultat '!W3</f>
        <v>9.0857041447121006E-2</v>
      </c>
      <c r="DT4">
        <f>'Compte de résultat '!AP3/'Compte de résultat '!X3</f>
        <v>0.72999935560705398</v>
      </c>
      <c r="DU4">
        <f>'Compte de résultat '!AQ3/'Compte de résultat '!Y3</f>
        <v>0.16722550277527701</v>
      </c>
      <c r="DV4">
        <f>'Compte de résultat '!AR3/'Compte de résultat '!Z3</f>
        <v>6.5318421325340575E-2</v>
      </c>
      <c r="DW4">
        <f>'Compte de résultat '!AS3/'Compte de résultat '!AA3</f>
        <v>0.10350887753798629</v>
      </c>
      <c r="DX4">
        <f>'Compte de résultat '!AT3/'Compte de résultat '!AB3</f>
        <v>9.0386319759812581E-2</v>
      </c>
      <c r="DY4">
        <f>'Compte de résultat '!AU3/'Compte de résultat '!AC3</f>
        <v>7.2694505191511688E-2</v>
      </c>
      <c r="DZ4">
        <f t="shared" ref="DZ4:DZ8" si="3">DV4-DT4</f>
        <v>-0.66468093428171338</v>
      </c>
    </row>
    <row r="5" spans="2:130" x14ac:dyDescent="0.25">
      <c r="B5" t="str">
        <f>Actif!B4</f>
        <v>AAF LIMITED</v>
      </c>
      <c r="C5">
        <f>('Passif '!U4+'Passif '!AD4+'Passif '!AV4)/Actif!C4</f>
        <v>0.24828234032733734</v>
      </c>
      <c r="D5">
        <f>('Passif '!V4+'Passif '!AE4+'Passif '!AW4)/Actif!D4</f>
        <v>0.18852539576530017</v>
      </c>
      <c r="E5">
        <f>('Passif '!W4+'Passif '!AF4+'Passif '!AX4)/Actif!E4</f>
        <v>0.26684105859234436</v>
      </c>
      <c r="F5">
        <f>('Passif '!X4+'Passif '!AG4+'Passif '!AY4)/Actif!F4</f>
        <v>0.35025703998231639</v>
      </c>
      <c r="G5">
        <f>('Passif '!Y4+'Passif '!AH4+'Passif '!AZ4)/Actif!G4</f>
        <v>0.34903903534898878</v>
      </c>
      <c r="H5">
        <f>('Passif '!Z4+'Passif '!AI4+'Passif '!BA4)/Actif!H4</f>
        <v>0.40556266473628116</v>
      </c>
      <c r="I5">
        <f>('Passif '!AA4+'Passif '!AJ4+'Passif '!BB4)/Actif!I4</f>
        <v>0.59794678469329943</v>
      </c>
      <c r="J5">
        <f>('Passif '!AB4+'Passif '!AK4+'Passif '!BC4)/Actif!J4</f>
        <v>0.60350846091810217</v>
      </c>
      <c r="K5">
        <f>('Passif '!AC4+'Passif '!AL4+'Passif '!BD4)/Actif!K4</f>
        <v>0.6295249356650986</v>
      </c>
      <c r="L5">
        <f t="shared" ref="L5:L68" si="4">(H5-E5)/E5</f>
        <v>0.51986604638629896</v>
      </c>
      <c r="M5">
        <f>('Passif '!C4+'Passif '!L4)/Actif!C4</f>
        <v>0.34317092779433583</v>
      </c>
      <c r="N5">
        <f>('Passif '!D4+'Passif '!M4)/Actif!D4</f>
        <v>0.33608480866057211</v>
      </c>
      <c r="O5">
        <f>('Passif '!E4+'Passif '!N4)/Actif!E4</f>
        <v>0.2743259942878804</v>
      </c>
      <c r="P5">
        <f>('Passif '!F4+'Passif '!O4)/Actif!F4</f>
        <v>0.19855318533627742</v>
      </c>
      <c r="Q5">
        <f>('Passif '!G4+'Passif '!P4)/Actif!G4</f>
        <v>0.22414413668382516</v>
      </c>
      <c r="R5">
        <f>('Passif '!H4+'Passif '!Q4)/Actif!H4</f>
        <v>0.25401489210638034</v>
      </c>
      <c r="S5">
        <f>('Passif '!I4+'Passif '!R4)/Actif!I4</f>
        <v>5.696648381298499E-2</v>
      </c>
      <c r="T5">
        <f>('Passif '!J4+'Passif '!S4)/Actif!J4</f>
        <v>7.1265665843374144E-3</v>
      </c>
      <c r="U5">
        <f>('Passif '!K4+'Passif '!T4)/Actif!K4</f>
        <v>-1.9789006276877612E-2</v>
      </c>
      <c r="V5">
        <f t="shared" ref="V5:V68" si="5">(R5-O5)</f>
        <v>-2.0311102181500063E-2</v>
      </c>
      <c r="W5">
        <v>-1.0779049059398851</v>
      </c>
      <c r="X5">
        <f>('Passif '!U4+'Passif '!AD4)/('Passif '!C4+'Passif '!L4)</f>
        <v>8.1601732243638592E-2</v>
      </c>
      <c r="Y5">
        <f>('Passif '!V4+'Passif '!AE4)/('Passif '!D4+'Passif '!M4)</f>
        <v>4.0782245844942631E-2</v>
      </c>
      <c r="Z5">
        <f>('Passif '!W4+'Passif '!AF4)/('Passif '!E4+'Passif '!N4)</f>
        <v>3.0728453308628487E-2</v>
      </c>
      <c r="AA5">
        <f>('Passif '!X4+'Passif '!AG4)/('Passif '!F4+'Passif '!O4)</f>
        <v>7.2867992068179815E-2</v>
      </c>
      <c r="AB5">
        <f>('Passif '!Y4+'Passif '!AH4)/('Passif '!G4+'Passif '!P4)</f>
        <v>6.5782431283021622E-2</v>
      </c>
      <c r="AC5">
        <f>('Passif '!Z4+'Passif '!AI4)/('Passif '!H4+'Passif '!Q4)</f>
        <v>0.17752830756360488</v>
      </c>
      <c r="AD5">
        <f>('Passif '!AA4+'Passif '!AJ4)/('Passif '!I4+'Passif '!R4)</f>
        <v>4.7120142535726339</v>
      </c>
      <c r="AE5">
        <f>('Passif '!AB4+'Passif '!AK4)/('Passif '!J4+'Passif '!S4)</f>
        <v>35.708549742366117</v>
      </c>
      <c r="AF5">
        <f>('Passif '!AC4+'Passif '!AL4)/('Passif '!K4+'Passif '!T4)</f>
        <v>-7.5934972413647115</v>
      </c>
      <c r="AG5">
        <f>('Passif '!C4+'Passif '!L4)</f>
        <v>9778763</v>
      </c>
      <c r="AH5">
        <f>('Passif '!D4+'Passif '!M4)</f>
        <v>9520025</v>
      </c>
      <c r="AI5">
        <f>('Passif '!E4+'Passif '!N4)</f>
        <v>10274907</v>
      </c>
      <c r="AJ5">
        <f>('Passif '!F4+'Passif '!O4)</f>
        <v>7848892</v>
      </c>
      <c r="AK5">
        <f>('Passif '!G4+'Passif '!P4)</f>
        <v>8390903</v>
      </c>
      <c r="AL5">
        <f>('Passif '!H4+'Passif '!Q4)</f>
        <v>10220325</v>
      </c>
      <c r="AM5">
        <f>('Passif '!I4+'Passif '!R4)</f>
        <v>2028965</v>
      </c>
      <c r="AN5">
        <f>('Passif '!J4+'Passif '!S4)</f>
        <v>291693</v>
      </c>
      <c r="AO5">
        <f>('Passif '!K4+'Passif '!T4)</f>
        <v>-1039282</v>
      </c>
      <c r="AP5">
        <f t="shared" ref="AP5:AP68" si="6">(AO5-AL5)/AL5</f>
        <v>-1.1016877643323475</v>
      </c>
      <c r="AQ5">
        <f>('Passif '!U4+'Passif '!AD4)</f>
        <v>797964</v>
      </c>
      <c r="AR5">
        <f>('Passif '!V4+'Passif '!AE4)</f>
        <v>388248</v>
      </c>
      <c r="AS5">
        <f>('Passif '!W4+'Passif '!AF4)</f>
        <v>315732</v>
      </c>
      <c r="AT5">
        <f>('Passif '!X4+'Passif '!AG4)</f>
        <v>571933</v>
      </c>
      <c r="AU5">
        <f>('Passif '!Y4+'Passif '!AH4)</f>
        <v>551974</v>
      </c>
      <c r="AV5">
        <f>('Passif '!Z4+'Passif '!AI4)</f>
        <v>1814397</v>
      </c>
      <c r="AW5">
        <f>('Passif '!AA4+'Passif '!AJ4)</f>
        <v>9560512</v>
      </c>
      <c r="AX5">
        <f>('Passif '!AB4+'Passif '!AK4)</f>
        <v>10415934</v>
      </c>
      <c r="AY5">
        <f>('Passif '!AC4+'Passif '!AL4)</f>
        <v>7891785</v>
      </c>
      <c r="AZ5">
        <f t="shared" ref="AZ5:AZ68" si="7">(AY5-AV5)/AV5</f>
        <v>3.3495359615343281</v>
      </c>
      <c r="BA5">
        <f>'Passif '!AV4</f>
        <v>6276919</v>
      </c>
      <c r="BB5">
        <f>'Passif '!AW4</f>
        <v>4951971</v>
      </c>
      <c r="BC5">
        <f>'Passif '!AX4</f>
        <v>9678826</v>
      </c>
      <c r="BD5">
        <f>'Passif '!AY4</f>
        <v>13273877</v>
      </c>
      <c r="BE5">
        <f>'Passif '!AZ4</f>
        <v>12514407</v>
      </c>
      <c r="BF5">
        <f>'Passif '!BA4</f>
        <v>14503474</v>
      </c>
      <c r="BG5">
        <f>'Passif '!BB4</f>
        <v>11736451</v>
      </c>
      <c r="BH5">
        <f>'Passif '!BC4</f>
        <v>14285890</v>
      </c>
      <c r="BI5">
        <f>'Passif '!BD4</f>
        <v>25169700</v>
      </c>
      <c r="BJ5">
        <f>(AQ5/Actif!C4)</f>
        <v>2.8003342163674425E-2</v>
      </c>
      <c r="BK5">
        <f>(AR5/Actif!D4)</f>
        <v>1.3706293291545957E-2</v>
      </c>
      <c r="BL5">
        <f>(AS5/Actif!E4)</f>
        <v>8.4296135068182166E-3</v>
      </c>
      <c r="BM5">
        <f>(AT5/Actif!F4)</f>
        <v>1.44681719341957E-2</v>
      </c>
      <c r="BN5">
        <f>(AU5/Actif!G4)</f>
        <v>1.4744746268895935E-2</v>
      </c>
      <c r="BO5">
        <f>(AV5/Actif!H4)</f>
        <v>4.5094833891597394E-2</v>
      </c>
      <c r="BP5">
        <f>(AW5/Actif!I4)</f>
        <v>0.26842688370270001</v>
      </c>
      <c r="BQ5">
        <f>(AX5/Actif!J4)</f>
        <v>0.25447935736909677</v>
      </c>
      <c r="BR5">
        <f>(AY5/Actif!K4)</f>
        <v>0.15026776457281912</v>
      </c>
      <c r="BS5">
        <f t="shared" ref="BS5:BS68" si="8">(BO5-BN5)</f>
        <v>3.0350087622701458E-2</v>
      </c>
      <c r="BT5">
        <f t="shared" ref="BT5:BT68" si="9">(BR5-BO5)/BO5</f>
        <v>2.332261183931732</v>
      </c>
      <c r="BV5">
        <f>('Compte de résultat '!V4/Actif!C4)</f>
        <v>5.617144826589552E-2</v>
      </c>
      <c r="BW5">
        <f>('Compte de résultat '!W4/Actif!D4)</f>
        <v>4.2727387429712743E-2</v>
      </c>
      <c r="BX5">
        <f>('Compte de résultat '!X4/Actif!E4)</f>
        <v>1.7283441629227615E-2</v>
      </c>
      <c r="BY5">
        <f>('Compte de résultat '!Y4/Actif!F4)</f>
        <v>2.1271943793370707E-2</v>
      </c>
      <c r="BZ5">
        <f>('Compte de résultat '!Z4/Actif!G4)</f>
        <v>6.9167897679462964E-2</v>
      </c>
      <c r="CA5">
        <f>('Compte de résultat '!AA4/Actif!H4)</f>
        <v>7.3325081674250878E-2</v>
      </c>
      <c r="CB5">
        <f>('Compte de résultat '!AB4/Actif!I4)</f>
        <v>3.8090682997527575E-2</v>
      </c>
      <c r="CC5">
        <f>('Compte de résultat '!AC4/Actif!J4)</f>
        <v>4.8895527914737343E-2</v>
      </c>
      <c r="CD5">
        <f t="shared" ref="CD5:CD68" si="10">AVERAGE(BX5:BY5)</f>
        <v>1.9277692711299161E-2</v>
      </c>
      <c r="CE5">
        <f t="shared" ref="CE5:CE68" si="11">AVERAGE(BX5:BZ5)</f>
        <v>3.5907761034020429E-2</v>
      </c>
      <c r="CF5">
        <f t="shared" ref="CF5:CF68" si="12">AVERAGE(CA5:CC5)</f>
        <v>5.3437097528838601E-2</v>
      </c>
      <c r="CG5">
        <f>(Actif!U4/Actif!C4)</f>
        <v>7.4797002580740207E-2</v>
      </c>
      <c r="CH5">
        <f>(Actif!V4/Actif!D4)</f>
        <v>8.4581662710266917E-2</v>
      </c>
      <c r="CI5">
        <f>(Actif!W4/Actif!E4)</f>
        <v>5.5373877275664854E-2</v>
      </c>
      <c r="CJ5">
        <f>(Actif!X4/Actif!F4)</f>
        <v>5.577931287661813E-2</v>
      </c>
      <c r="CK5">
        <f>(Actif!Y4/Actif!G4)</f>
        <v>6.7177183033126489E-2</v>
      </c>
      <c r="CL5">
        <f>(Actif!Z4/Actif!H4)</f>
        <v>8.9491447289820614E-2</v>
      </c>
      <c r="CM5">
        <f>(Actif!AA4/Actif!I4)</f>
        <v>0.12721843219018431</v>
      </c>
      <c r="CN5">
        <f>(Actif!AB4/Actif!J4)</f>
        <v>0.10920683368381066</v>
      </c>
      <c r="CO5">
        <f>(Actif!AC4/Actif!K4)</f>
        <v>0.10287527264383836</v>
      </c>
      <c r="CP5">
        <f t="shared" ref="CP5:CP68" si="13">(CL5-CI5)/CI5</f>
        <v>0.61613113787048102</v>
      </c>
      <c r="CQ5">
        <f t="shared" ref="CQ5:CQ68" si="14">(CO5-CL5)/CL5</f>
        <v>0.14955423964341358</v>
      </c>
      <c r="CR5">
        <f>'Compte de résultat '!D4/Actif!C4</f>
        <v>1.6016203436684482</v>
      </c>
      <c r="CS5">
        <f>'Compte de résultat '!E4/Actif!D4</f>
        <v>1.6178752943646846</v>
      </c>
      <c r="CT5">
        <f>'Compte de résultat '!F4/Actif!E4</f>
        <v>1.8143135815583769</v>
      </c>
      <c r="CU5">
        <f>'Compte de résultat '!G4/Actif!F4</f>
        <v>1.6363187181438419</v>
      </c>
      <c r="CV5">
        <f>'Compte de résultat '!H4/Actif!G4</f>
        <v>1.867189070209134</v>
      </c>
      <c r="CW5">
        <f>'Compte de résultat '!I4/Actif!H4</f>
        <v>1.7646422812337106</v>
      </c>
      <c r="CX5">
        <f>'Compte de résultat '!J4/Actif!I4</f>
        <v>2.1918596606884049</v>
      </c>
      <c r="CY5">
        <f>'Compte de résultat '!K4/Actif!J4</f>
        <v>2.0867009285941203</v>
      </c>
      <c r="CZ5">
        <f t="shared" ref="CZ5:CZ68" si="15">AVERAGE(CT5:CU5)</f>
        <v>1.7253161498511094</v>
      </c>
      <c r="DA5">
        <f t="shared" ref="DA5:DA68" si="16">AVERAGE(CT5:CV5)</f>
        <v>1.7726071233037841</v>
      </c>
      <c r="DB5">
        <f t="shared" ref="DB5:DB68" si="17">AVERAGE(CW5:CY5)</f>
        <v>2.0144009568387453</v>
      </c>
      <c r="DD5">
        <f>LN(1+'Compte de résultat '!C4)</f>
        <v>17.695131087540904</v>
      </c>
      <c r="DE5">
        <f>LN(1+'Compte de résultat '!D4)</f>
        <v>17.636266029074214</v>
      </c>
      <c r="DF5">
        <f>LN(1+'Compte de résultat '!E4)</f>
        <v>17.640413540501036</v>
      </c>
      <c r="DG5">
        <f>LN(1+'Compte de résultat '!F4)</f>
        <v>18.034360605754692</v>
      </c>
      <c r="DH5">
        <f>LN(1+'Compte de résultat '!G4)</f>
        <v>17.985030261997661</v>
      </c>
      <c r="DI5">
        <f>LN(1+'Compte de résultat '!H4)</f>
        <v>18.06255881077232</v>
      </c>
      <c r="DJ5">
        <f>LN(1+'Compte de résultat '!I4)</f>
        <v>18.078199336374421</v>
      </c>
      <c r="DK5">
        <f>LN(1+'Compte de résultat '!J4)</f>
        <v>18.173078912589769</v>
      </c>
      <c r="DL5">
        <f>LN(1+'Compte de résultat '!K4)</f>
        <v>18.262967191291541</v>
      </c>
      <c r="DM5">
        <f t="shared" ref="DM5:DM68" si="18">AVERAGE(DG5:DH5)</f>
        <v>18.009695433876175</v>
      </c>
      <c r="DN5">
        <f t="shared" ref="DN5:DN68" si="19">AVERAGE(DG5:DI5)</f>
        <v>18.027316559508222</v>
      </c>
      <c r="DO5">
        <f t="shared" ref="DO5:DO68" si="20">AVERAGE(DJ5:DL5)</f>
        <v>18.171415146751912</v>
      </c>
      <c r="DQ5">
        <f>'Compte de résultat '!AM4/'Compte de résultat '!U4</f>
        <v>0.30383487866095471</v>
      </c>
      <c r="DR5">
        <f>'Compte de résultat '!AN4/'Compte de résultat '!V4</f>
        <v>0.2705140435942755</v>
      </c>
      <c r="DS5">
        <f>'Compte de résultat '!AO4/'Compte de résultat '!W4</f>
        <v>0.26836579479421335</v>
      </c>
      <c r="DT5">
        <f>'Compte de résultat '!AP4/'Compte de résultat '!X4</f>
        <v>0.66666718158408167</v>
      </c>
      <c r="DU5">
        <f>'Compte de résultat '!AQ4/'Compte de résultat '!Y4</f>
        <v>0.47994681818884538</v>
      </c>
      <c r="DV5">
        <f>'Compte de résultat '!AR4/'Compte de résultat '!Z4</f>
        <v>4.023525858709677E-2</v>
      </c>
      <c r="DW5">
        <f>'Compte de résultat '!AS4/'Compte de résultat '!AA4</f>
        <v>8.5053953146264124E-3</v>
      </c>
      <c r="DX5">
        <f>'Compte de résultat '!AT4/'Compte de résultat '!AB4</f>
        <v>5.8495476789106257E-2</v>
      </c>
      <c r="DY5">
        <f>'Compte de résultat '!AU4/'Compte de résultat '!AC4</f>
        <v>0.1399277074239299</v>
      </c>
      <c r="DZ5">
        <f t="shared" si="3"/>
        <v>-0.62643192299698491</v>
      </c>
    </row>
    <row r="6" spans="2:130" x14ac:dyDescent="0.25">
      <c r="B6" t="str">
        <f>Actif!B5</f>
        <v>ADAMA AGRICULTURAL SOLUTIONS UK LTD</v>
      </c>
      <c r="C6">
        <f>('Passif '!U5+'Passif '!AD5+'Passif '!AV5)/Actif!C5</f>
        <v>0.70845310209790213</v>
      </c>
      <c r="D6">
        <f>('Passif '!V5+'Passif '!AE5+'Passif '!AW5)/Actif!D5</f>
        <v>0.51444467669773208</v>
      </c>
      <c r="E6">
        <f>('Passif '!W5+'Passif '!AF5+'Passif '!AX5)/Actif!E5</f>
        <v>0.66978774038092836</v>
      </c>
      <c r="F6">
        <f>('Passif '!X5+'Passif '!AG5+'Passif '!AY5)/Actif!F5</f>
        <v>0.67370983398032058</v>
      </c>
      <c r="G6">
        <f>('Passif '!Y5+'Passif '!AH5+'Passif '!AZ5)/Actif!G5</f>
        <v>0.54457057189045899</v>
      </c>
      <c r="H6">
        <f>('Passif '!Z5+'Passif '!AI5+'Passif '!BA5)/Actif!H5</f>
        <v>0.49234850167952288</v>
      </c>
      <c r="I6">
        <f>('Passif '!AA5+'Passif '!AJ5+'Passif '!BB5)/Actif!I5</f>
        <v>0.58469076258718355</v>
      </c>
      <c r="J6">
        <f>('Passif '!AB5+'Passif '!AK5+'Passif '!BC5)/Actif!J5</f>
        <v>0.75396327415872455</v>
      </c>
      <c r="K6">
        <f>('Passif '!AC5+'Passif '!AL5+'Passif '!BD5)/Actif!K5</f>
        <v>0.85653738243073962</v>
      </c>
      <c r="L6">
        <f t="shared" si="4"/>
        <v>-0.2649186122763168</v>
      </c>
      <c r="M6">
        <f>('Passif '!C5+'Passif '!L5)/Actif!C5</f>
        <v>3.9979099300699303E-2</v>
      </c>
      <c r="N6">
        <f>('Passif '!D5+'Passif '!M5)/Actif!D5</f>
        <v>5.1544982619046636E-2</v>
      </c>
      <c r="O6">
        <f>('Passif '!E5+'Passif '!N5)/Actif!E5</f>
        <v>3.3299321671288018E-2</v>
      </c>
      <c r="P6">
        <f>('Passif '!F5+'Passif '!O5)/Actif!F5</f>
        <v>4.699796446912647E-2</v>
      </c>
      <c r="Q6">
        <f>('Passif '!G5+'Passif '!P5)/Actif!G5</f>
        <v>5.5306220813853071E-2</v>
      </c>
      <c r="R6">
        <f>('Passif '!H5+'Passif '!Q5)/Actif!H5</f>
        <v>6.0506789957447647E-2</v>
      </c>
      <c r="S6">
        <f>('Passif '!I5+'Passif '!R5)/Actif!I5</f>
        <v>5.5357277762060744E-2</v>
      </c>
      <c r="T6">
        <f>('Passif '!J5+'Passif '!S5)/Actif!J5</f>
        <v>5.0714698553380677E-2</v>
      </c>
      <c r="U6">
        <f>('Passif '!K5+'Passif '!T5)/Actif!K5</f>
        <v>3.037036019809276E-2</v>
      </c>
      <c r="V6">
        <f t="shared" si="5"/>
        <v>2.7207468286159629E-2</v>
      </c>
      <c r="W6">
        <v>-0.49806690754126615</v>
      </c>
      <c r="X6">
        <f>('Passif '!U5+'Passif '!AD5)/('Passif '!C5+'Passif '!L5)</f>
        <v>0.43954267572538602</v>
      </c>
      <c r="Y6">
        <f>('Passif '!V5+'Passif '!AE5)/('Passif '!D5+'Passif '!M5)</f>
        <v>0.3355007261448768</v>
      </c>
      <c r="Z6">
        <f>('Passif '!W5+'Passif '!AF5)/('Passif '!E5+'Passif '!N5)</f>
        <v>0.31818139450345106</v>
      </c>
      <c r="AA6">
        <f>('Passif '!X5+'Passif '!AG5)/('Passif '!F5+'Passif '!O5)</f>
        <v>0.24976862154963508</v>
      </c>
      <c r="AB6">
        <f>('Passif '!Y5+'Passif '!AH5)/('Passif '!G5+'Passif '!P5)</f>
        <v>0.1750197084703255</v>
      </c>
      <c r="AC6">
        <f>('Passif '!Z5+'Passif '!AI5)/('Passif '!H5+'Passif '!Q5)</f>
        <v>0.14736090170533558</v>
      </c>
      <c r="AD6">
        <f>('Passif '!AA5+'Passif '!AJ5)/('Passif '!I5+'Passif '!R5)</f>
        <v>0.14771366551796028</v>
      </c>
      <c r="AE6">
        <f>('Passif '!AB5+'Passif '!AK5)/('Passif '!J5+'Passif '!S5)</f>
        <v>0.16617882715301266</v>
      </c>
      <c r="AF6">
        <f>('Passif '!AC5+'Passif '!AL5)/('Passif '!K5+'Passif '!T5)</f>
        <v>0.22136677942713812</v>
      </c>
      <c r="AG6">
        <f>('Passif '!C5+'Passif '!L5)</f>
        <v>893283</v>
      </c>
      <c r="AH6">
        <f>('Passif '!D5+'Passif '!M5)</f>
        <v>1147154</v>
      </c>
      <c r="AI6">
        <f>('Passif '!E5+'Passif '!N5)</f>
        <v>1287426</v>
      </c>
      <c r="AJ6">
        <f>('Passif '!F5+'Passif '!O5)</f>
        <v>1132344</v>
      </c>
      <c r="AK6">
        <f>('Passif '!G5+'Passif '!P5)</f>
        <v>1413098</v>
      </c>
      <c r="AL6">
        <f>('Passif '!H5+'Passif '!Q5)</f>
        <v>1707875</v>
      </c>
      <c r="AM6">
        <f>('Passif '!I5+'Passif '!R5)</f>
        <v>2038525</v>
      </c>
      <c r="AN6">
        <f>('Passif '!J5+'Passif '!S5)</f>
        <v>1633734</v>
      </c>
      <c r="AO6">
        <f>('Passif '!K5+'Passif '!T5)</f>
        <v>1240683</v>
      </c>
      <c r="AP6">
        <f t="shared" si="6"/>
        <v>-0.27355163580472808</v>
      </c>
      <c r="AQ6">
        <f>('Passif '!U5+'Passif '!AD5)</f>
        <v>392636</v>
      </c>
      <c r="AR6">
        <f>('Passif '!V5+'Passif '!AE5)</f>
        <v>384871</v>
      </c>
      <c r="AS6">
        <f>('Passif '!W5+'Passif '!AF5)</f>
        <v>409635</v>
      </c>
      <c r="AT6">
        <f>('Passif '!X5+'Passif '!AG5)</f>
        <v>282824</v>
      </c>
      <c r="AU6">
        <f>('Passif '!Y5+'Passif '!AH5)</f>
        <v>247320</v>
      </c>
      <c r="AV6">
        <f>('Passif '!Z5+'Passif '!AI5)</f>
        <v>251674</v>
      </c>
      <c r="AW6">
        <f>('Passif '!AA5+'Passif '!AJ5)</f>
        <v>301118</v>
      </c>
      <c r="AX6">
        <f>('Passif '!AB5+'Passif '!AK5)</f>
        <v>271492</v>
      </c>
      <c r="AY6">
        <f>('Passif '!AC5+'Passif '!AL5)</f>
        <v>274646</v>
      </c>
      <c r="AZ6">
        <f t="shared" si="7"/>
        <v>9.1276810477045708E-2</v>
      </c>
      <c r="BA6">
        <f>'Passif '!AV5</f>
        <v>15436863</v>
      </c>
      <c r="BB6">
        <f>'Passif '!AW5</f>
        <v>11064299</v>
      </c>
      <c r="BC6">
        <f>'Passif '!AX5</f>
        <v>25485852</v>
      </c>
      <c r="BD6">
        <f>'Passif '!AY5</f>
        <v>15949183</v>
      </c>
      <c r="BE6">
        <f>'Passif '!AZ5</f>
        <v>13666695</v>
      </c>
      <c r="BF6">
        <f>'Passif '!BA5</f>
        <v>13645439</v>
      </c>
      <c r="BG6">
        <f>'Passif '!BB5</f>
        <v>21230048</v>
      </c>
      <c r="BH6">
        <f>'Passif '!BC5</f>
        <v>24016840</v>
      </c>
      <c r="BI6">
        <f>'Passif '!BD5</f>
        <v>34716423</v>
      </c>
      <c r="BJ6">
        <f>(AQ6/Actif!C5)</f>
        <v>1.7572520279720279E-2</v>
      </c>
      <c r="BK6">
        <f>(AR6/Actif!D5)</f>
        <v>1.7293379097815198E-2</v>
      </c>
      <c r="BL6">
        <f>(AS6/Actif!E5)</f>
        <v>1.0595224605389409E-2</v>
      </c>
      <c r="BM6">
        <f>(AT6/Actif!F5)</f>
        <v>1.1738616801092446E-2</v>
      </c>
      <c r="BN6">
        <f>(AU6/Actif!G5)</f>
        <v>9.6796786434360117E-3</v>
      </c>
      <c r="BO6">
        <f>(AV6/Actif!H5)</f>
        <v>8.9163351274248286E-3</v>
      </c>
      <c r="BP6">
        <f>(AW6/Actif!I5)</f>
        <v>8.177026411329863E-3</v>
      </c>
      <c r="BQ6">
        <f>(AX6/Actif!J5)</f>
        <v>8.4277091250193892E-3</v>
      </c>
      <c r="BR6">
        <f>(AY6/Actif!K5)</f>
        <v>6.7229888270939342E-3</v>
      </c>
      <c r="BS6">
        <f t="shared" si="8"/>
        <v>-7.633435160111831E-4</v>
      </c>
      <c r="BT6">
        <f t="shared" si="9"/>
        <v>-0.24599190911797478</v>
      </c>
      <c r="BV6">
        <f>('Compte de résultat '!V5/Actif!C5)</f>
        <v>4.7135060139860137E-2</v>
      </c>
      <c r="BW6">
        <f>('Compte de résultat '!W5/Actif!D5)</f>
        <v>4.7819234490368089E-2</v>
      </c>
      <c r="BX6">
        <f>('Compte de résultat '!X5/Actif!E5)</f>
        <v>1.6770916131090115E-2</v>
      </c>
      <c r="BY6">
        <f>('Compte de résultat '!Y5/Actif!F5)</f>
        <v>2.4776050306412913E-2</v>
      </c>
      <c r="BZ6">
        <f>('Compte de résultat '!Z5/Actif!G5)</f>
        <v>2.666400787305578E-2</v>
      </c>
      <c r="CA6">
        <f>('Compte de résultat '!AA5/Actif!H5)</f>
        <v>2.832112793478081E-2</v>
      </c>
      <c r="CB6">
        <f>('Compte de résultat '!AB5/Actif!I5)</f>
        <v>2.5202934820313595E-2</v>
      </c>
      <c r="CC6">
        <f>('Compte de résultat '!AC5/Actif!J5)</f>
        <v>2.4279439903091216E-2</v>
      </c>
      <c r="CD6">
        <f t="shared" si="10"/>
        <v>2.0773483218751512E-2</v>
      </c>
      <c r="CE6">
        <f t="shared" si="11"/>
        <v>2.2736991436852937E-2</v>
      </c>
      <c r="CF6">
        <f t="shared" si="12"/>
        <v>2.5934500886061872E-2</v>
      </c>
      <c r="CG6">
        <f>(Actif!U5/Actif!C5)</f>
        <v>7.5123916083916081E-3</v>
      </c>
      <c r="CH6">
        <f>(Actif!V5/Actif!D5)</f>
        <v>4.9601004628270825E-3</v>
      </c>
      <c r="CI6">
        <f>(Actif!W5/Actif!E5)</f>
        <v>2.2879953455347854E-3</v>
      </c>
      <c r="CJ6">
        <f>(Actif!X5/Actif!F5)</f>
        <v>3.5650740040796946E-3</v>
      </c>
      <c r="CK6">
        <f>(Actif!Y5/Actif!G5)</f>
        <v>4.1798505583173044E-3</v>
      </c>
      <c r="CL6">
        <f>(Actif!Z5/Actif!H5)</f>
        <v>3.1103404000493019E-3</v>
      </c>
      <c r="CM6">
        <f>(Actif!AA5/Actif!I5)</f>
        <v>3.0501662490232825E-3</v>
      </c>
      <c r="CN6">
        <f>(Actif!AB5/Actif!J5)</f>
        <v>1.0989404645049354E-2</v>
      </c>
      <c r="CO6">
        <f>(Actif!AC5/Actif!K5)</f>
        <v>6.4306881579258828E-3</v>
      </c>
      <c r="CP6">
        <f t="shared" si="13"/>
        <v>0.35941727596578893</v>
      </c>
      <c r="CQ6">
        <f t="shared" si="14"/>
        <v>1.0675190914229036</v>
      </c>
      <c r="CR6">
        <f>'Compte de résultat '!D5/Actif!C5</f>
        <v>1.910906897902098</v>
      </c>
      <c r="CS6">
        <f>'Compte de résultat '!E5/Actif!D5</f>
        <v>1.946828760090362</v>
      </c>
      <c r="CT6">
        <f>'Compte de résultat '!F5/Actif!E5</f>
        <v>0.8774242426632981</v>
      </c>
      <c r="CU6">
        <f>'Compte de résultat '!G5/Actif!F5</f>
        <v>1.5379821809802483</v>
      </c>
      <c r="CV6">
        <f>'Compte de résultat '!H5/Actif!G5</f>
        <v>1.5006063106166294</v>
      </c>
      <c r="CW6">
        <f>'Compte de résultat '!I5/Actif!H5</f>
        <v>1.5633364156973328</v>
      </c>
      <c r="CX6">
        <f>'Compte de résultat '!J5/Actif!I5</f>
        <v>1.2903182462681886</v>
      </c>
      <c r="CY6">
        <f>'Compte de résultat '!K5/Actif!J5</f>
        <v>1.6322836216600183</v>
      </c>
      <c r="CZ6">
        <f t="shared" si="15"/>
        <v>1.2077032118217732</v>
      </c>
      <c r="DA6">
        <f t="shared" si="16"/>
        <v>1.3053375780867251</v>
      </c>
      <c r="DB6">
        <f t="shared" si="17"/>
        <v>1.4953127612085133</v>
      </c>
      <c r="DD6">
        <f>LN(1+'Compte de résultat '!C5)</f>
        <v>17.580340542820643</v>
      </c>
      <c r="DE6">
        <f>LN(1+'Compte de résultat '!D5)</f>
        <v>17.569635166304302</v>
      </c>
      <c r="DF6">
        <f>LN(1+'Compte de résultat '!E5)</f>
        <v>17.584296848983271</v>
      </c>
      <c r="DG6">
        <f>LN(1+'Compte de résultat '!F5)</f>
        <v>17.339609055536982</v>
      </c>
      <c r="DH6">
        <f>LN(1+'Compte de résultat '!G5)</f>
        <v>17.42792267804867</v>
      </c>
      <c r="DI6">
        <f>LN(1+'Compte de résultat '!H5)</f>
        <v>17.462034159507255</v>
      </c>
      <c r="DJ6">
        <f>LN(1+'Compte de résultat '!I5)</f>
        <v>17.602582443293315</v>
      </c>
      <c r="DK6">
        <f>LN(1+'Compte de résultat '!J5)</f>
        <v>17.676573118867367</v>
      </c>
      <c r="DL6">
        <f>LN(1+'Compte de résultat '!K5)</f>
        <v>17.777898296800632</v>
      </c>
      <c r="DM6">
        <f t="shared" si="18"/>
        <v>17.383765866792828</v>
      </c>
      <c r="DN6">
        <f t="shared" si="19"/>
        <v>17.409855297697636</v>
      </c>
      <c r="DO6">
        <f t="shared" si="20"/>
        <v>17.68568461965377</v>
      </c>
      <c r="DQ6">
        <f>'Compte de résultat '!AM5/'Compte de résultat '!U5</f>
        <v>0.65850402911965256</v>
      </c>
      <c r="DR6">
        <f>'Compte de résultat '!AN5/'Compte de résultat '!V5</f>
        <v>0.61756366944113694</v>
      </c>
      <c r="DS6">
        <f>'Compte de résultat '!AO5/'Compte de résultat '!W5</f>
        <v>0.64705854716435074</v>
      </c>
      <c r="DT6">
        <f>'Compte de résultat '!AP5/'Compte de résultat '!X5</f>
        <v>0.52180826371335021</v>
      </c>
      <c r="DU6">
        <f>'Compte de résultat '!AQ5/'Compte de résultat '!Y5</f>
        <v>0.37853154666876626</v>
      </c>
      <c r="DV6">
        <f>'Compte de résultat '!AR5/'Compte de résultat '!Z5</f>
        <v>0.37457010878100977</v>
      </c>
      <c r="DW6">
        <f>'Compte de résultat '!AS5/'Compte de résultat '!AA5</f>
        <v>0.36023903016898989</v>
      </c>
      <c r="DX6">
        <f>'Compte de résultat '!AT5/'Compte de résultat '!AB5</f>
        <v>0.32345395676089195</v>
      </c>
      <c r="DY6">
        <f>'Compte de résultat '!AU5/'Compte de résultat '!AC5</f>
        <v>0.17557275332004504</v>
      </c>
      <c r="DZ6">
        <f t="shared" si="3"/>
        <v>-0.14723815493234044</v>
      </c>
    </row>
    <row r="7" spans="2:130" x14ac:dyDescent="0.25">
      <c r="B7" t="str">
        <f>Actif!B6</f>
        <v>AIR LIQUIDE UK LIMITED</v>
      </c>
      <c r="C7">
        <f>('Passif '!U6+'Passif '!AD6+'Passif '!AV6)/Actif!C6</f>
        <v>0.42265948138585951</v>
      </c>
      <c r="D7">
        <f>('Passif '!V6+'Passif '!AE6+'Passif '!AW6)/Actif!D6</f>
        <v>0.30927500846956058</v>
      </c>
      <c r="E7">
        <f>('Passif '!W6+'Passif '!AF6+'Passif '!AX6)/Actif!E6</f>
        <v>0.5719550467422696</v>
      </c>
      <c r="F7">
        <f>('Passif '!X6+'Passif '!AG6+'Passif '!AY6)/Actif!F6</f>
        <v>0.67667829505603527</v>
      </c>
      <c r="G7">
        <f>('Passif '!Y6+'Passif '!AH6+'Passif '!AZ6)/Actif!G6</f>
        <v>0.42965106512072815</v>
      </c>
      <c r="H7">
        <f>('Passif '!Z6+'Passif '!AI6+'Passif '!BA6)/Actif!H6</f>
        <v>0.38970397896016401</v>
      </c>
      <c r="I7">
        <f>('Passif '!AA6+'Passif '!AJ6+'Passif '!BB6)/Actif!I6</f>
        <v>0.43704214759855692</v>
      </c>
      <c r="J7">
        <f>('Passif '!AB6+'Passif '!AK6+'Passif '!BC6)/Actif!J6</f>
        <v>0.49286321187552351</v>
      </c>
      <c r="K7">
        <f>('Passif '!AC6+'Passif '!AL6+'Passif '!BD6)/Actif!K6</f>
        <v>0.50882206588744905</v>
      </c>
      <c r="L7">
        <f t="shared" si="4"/>
        <v>-0.31864579011963906</v>
      </c>
      <c r="M7">
        <f>('Passif '!C6+'Passif '!L6)/Actif!C6</f>
        <v>0.46254056269022514</v>
      </c>
      <c r="N7">
        <f>('Passif '!D6+'Passif '!M6)/Actif!D6</f>
        <v>0.5619385334388034</v>
      </c>
      <c r="O7">
        <f>('Passif '!E6+'Passif '!N6)/Actif!E6</f>
        <v>0.34520471387773438</v>
      </c>
      <c r="P7">
        <f>('Passif '!F6+'Passif '!O6)/Actif!F6</f>
        <v>0.25931111921382394</v>
      </c>
      <c r="Q7">
        <f>('Passif '!G6+'Passif '!P6)/Actif!G6</f>
        <v>0.50813977896179474</v>
      </c>
      <c r="R7">
        <f>('Passif '!H6+'Passif '!Q6)/Actif!H6</f>
        <v>0.54766023042233403</v>
      </c>
      <c r="S7">
        <f>('Passif '!I6+'Passif '!R6)/Actif!I6</f>
        <v>0.51198866462051418</v>
      </c>
      <c r="T7">
        <f>('Passif '!J6+'Passif '!S6)/Actif!J6</f>
        <v>0.45283252173975191</v>
      </c>
      <c r="U7">
        <f>('Passif '!K6+'Passif '!T6)/Actif!K6</f>
        <v>0.44411462594829559</v>
      </c>
      <c r="V7">
        <f t="shared" si="5"/>
        <v>0.20245551654459965</v>
      </c>
      <c r="W7">
        <v>-0.18906905910291885</v>
      </c>
      <c r="X7">
        <f>('Passif '!U6+'Passif '!AD6)/('Passif '!C6+'Passif '!L6)</f>
        <v>0.46362787664059202</v>
      </c>
      <c r="Y7">
        <f>('Passif '!V6+'Passif '!AE6)/('Passif '!D6+'Passif '!M6)</f>
        <v>0.18325497112484287</v>
      </c>
      <c r="Z7">
        <f>('Passif '!W6+'Passif '!AF6)/('Passif '!E6+'Passif '!N6)</f>
        <v>1.0110438915398015</v>
      </c>
      <c r="AA7">
        <f>('Passif '!X6+'Passif '!AG6)/('Passif '!F6+'Passif '!O6)</f>
        <v>2.0787944089149861</v>
      </c>
      <c r="AB7">
        <f>('Passif '!Y6+'Passif '!AH6)/('Passif '!G6+'Passif '!P6)</f>
        <v>0.50943053232098101</v>
      </c>
      <c r="AC7">
        <f>('Passif '!Z6+'Passif '!AI6)/('Passif '!H6+'Passif '!Q6)</f>
        <v>0.36533794913955348</v>
      </c>
      <c r="AD7">
        <f>('Passif '!AA6+'Passif '!AJ6)/('Passif '!I6+'Passif '!R6)</f>
        <v>0.38002641114997771</v>
      </c>
      <c r="AE7">
        <f>('Passif '!AB6+'Passif '!AK6)/('Passif '!J6+'Passif '!S6)</f>
        <v>0.64914196970342608</v>
      </c>
      <c r="AF7">
        <f>('Passif '!AC6+'Passif '!AL6)/('Passif '!K6+'Passif '!T6)</f>
        <v>0.51767224238408327</v>
      </c>
      <c r="AG7">
        <f>('Passif '!C6+'Passif '!L6)</f>
        <v>42236811</v>
      </c>
      <c r="AH7">
        <f>('Passif '!D6+'Passif '!M6)</f>
        <v>49175490</v>
      </c>
      <c r="AI7">
        <f>('Passif '!E6+'Passif '!N6)</f>
        <v>59149440</v>
      </c>
      <c r="AJ7">
        <f>('Passif '!F6+'Passif '!O6)</f>
        <v>53349001</v>
      </c>
      <c r="AK7">
        <f>('Passif '!G6+'Passif '!P6)</f>
        <v>111339102</v>
      </c>
      <c r="AL7">
        <f>('Passif '!H6+'Passif '!Q6)</f>
        <v>136023619</v>
      </c>
      <c r="AM7">
        <f>('Passif '!I6+'Passif '!R6)</f>
        <v>132116928</v>
      </c>
      <c r="AN7">
        <f>('Passif '!J6+'Passif '!S6)</f>
        <v>170820833</v>
      </c>
      <c r="AO7">
        <f>('Passif '!K6+'Passif '!T6)</f>
        <v>172404720</v>
      </c>
      <c r="AP7">
        <f t="shared" si="6"/>
        <v>0.2674616457602117</v>
      </c>
      <c r="AQ7">
        <f>('Passif '!U6+'Passif '!AD6)</f>
        <v>19582163</v>
      </c>
      <c r="AR7">
        <f>('Passif '!V6+'Passif '!AE6)</f>
        <v>9011653</v>
      </c>
      <c r="AS7">
        <f>('Passif '!W6+'Passif '!AF6)</f>
        <v>59802680</v>
      </c>
      <c r="AT7">
        <f>('Passif '!X6+'Passif '!AG6)</f>
        <v>110901605</v>
      </c>
      <c r="AU7">
        <f>('Passif '!Y6+'Passif '!AH6)</f>
        <v>56719538</v>
      </c>
      <c r="AV7">
        <f>('Passif '!Z6+'Passif '!AI6)</f>
        <v>49694590</v>
      </c>
      <c r="AW7">
        <f>('Passif '!AA6+'Passif '!AJ6)</f>
        <v>50207922</v>
      </c>
      <c r="AX7">
        <f>('Passif '!AB6+'Passif '!AK6)</f>
        <v>110886972</v>
      </c>
      <c r="AY7">
        <f>('Passif '!AC6+'Passif '!AL6)</f>
        <v>89249138</v>
      </c>
      <c r="AZ7">
        <f t="shared" si="7"/>
        <v>0.79595279888615644</v>
      </c>
      <c r="BA7">
        <f>'Passif '!AV6</f>
        <v>19012914</v>
      </c>
      <c r="BB7">
        <f>'Passif '!AW6</f>
        <v>18053140</v>
      </c>
      <c r="BC7">
        <f>'Passif '!AX6</f>
        <v>38199518</v>
      </c>
      <c r="BD7">
        <f>'Passif '!AY6</f>
        <v>28313833</v>
      </c>
      <c r="BE7">
        <f>'Passif '!AZ6</f>
        <v>37421810</v>
      </c>
      <c r="BF7">
        <f>'Passif '!BA6</f>
        <v>47097075</v>
      </c>
      <c r="BG7">
        <f>'Passif '!BB6</f>
        <v>62569313</v>
      </c>
      <c r="BH7">
        <f>'Passif '!BC6</f>
        <v>75034534</v>
      </c>
      <c r="BI7">
        <f>'Passif '!BD6</f>
        <v>108274926</v>
      </c>
      <c r="BJ7">
        <f>(AQ7/Actif!C6)</f>
        <v>0.2144466989402137</v>
      </c>
      <c r="BK7">
        <f>(AR7/Actif!D6)</f>
        <v>0.10297802971926448</v>
      </c>
      <c r="BL7">
        <f>(AS7/Actif!E6)</f>
        <v>0.34901711729682833</v>
      </c>
      <c r="BM7">
        <f>(AT7/Actif!F6)</f>
        <v>0.53905450479118466</v>
      </c>
      <c r="BN7">
        <f>(AU7/Actif!G6)</f>
        <v>0.25886191808997272</v>
      </c>
      <c r="BO7">
        <f>(AV7/Actif!H6)</f>
        <v>0.2000810654077908</v>
      </c>
      <c r="BP7">
        <f>(AW7/Actif!I6)</f>
        <v>0.19456921476520356</v>
      </c>
      <c r="BQ7">
        <f>(AX7/Actif!J6)</f>
        <v>0.29395259510791205</v>
      </c>
      <c r="BR7">
        <f>(AY7/Actif!K6)</f>
        <v>0.22990581429022255</v>
      </c>
      <c r="BS7">
        <f t="shared" si="8"/>
        <v>-5.8780852682181917E-2</v>
      </c>
      <c r="BT7">
        <f t="shared" si="9"/>
        <v>0.14906332501601338</v>
      </c>
      <c r="BV7">
        <f>('Compte de résultat '!V6/Actif!C6)</f>
        <v>9.7315478649655424E-2</v>
      </c>
      <c r="BW7">
        <f>('Compte de résultat '!W6/Actif!D6)</f>
        <v>8.3573534189513812E-2</v>
      </c>
      <c r="BX7">
        <f>('Compte de résultat '!X6/Actif!E6)</f>
        <v>3.8367331407483267E-2</v>
      </c>
      <c r="BY7">
        <f>('Compte de résultat '!Y6/Actif!F6)</f>
        <v>3.9195189175864426E-2</v>
      </c>
      <c r="BZ7">
        <f>('Compte de résultat '!Z6/Actif!G6)</f>
        <v>4.6110232325854351E-2</v>
      </c>
      <c r="CA7">
        <f>('Compte de résultat '!AA6/Actif!H6)</f>
        <v>2.7085828797688928E-2</v>
      </c>
      <c r="CB7">
        <f>('Compte de résultat '!AB6/Actif!I6)</f>
        <v>2.7887681274049631E-2</v>
      </c>
      <c r="CC7">
        <f>('Compte de résultat '!AC6/Actif!J6)</f>
        <v>1.7948367673698864E-2</v>
      </c>
      <c r="CD7">
        <f t="shared" si="10"/>
        <v>3.878126029167385E-2</v>
      </c>
      <c r="CE7">
        <f t="shared" si="11"/>
        <v>4.1224250969734012E-2</v>
      </c>
      <c r="CF7">
        <f t="shared" si="12"/>
        <v>2.4307292581812478E-2</v>
      </c>
      <c r="CG7">
        <f>(Actif!U6/Actif!C6)</f>
        <v>0.43303336086957006</v>
      </c>
      <c r="CH7">
        <f>(Actif!V6/Actif!D6)</f>
        <v>0.41225303818882508</v>
      </c>
      <c r="CI7">
        <f>(Actif!W6/Actif!E6)</f>
        <v>0.17856320294179065</v>
      </c>
      <c r="CJ7">
        <f>(Actif!X6/Actif!F6)</f>
        <v>0.23735139183535753</v>
      </c>
      <c r="CK7">
        <f>(Actif!Y6/Actif!G6)</f>
        <v>0.21738059626362</v>
      </c>
      <c r="CL7">
        <f>(Actif!Z6/Actif!H6)</f>
        <v>0.20818271433658148</v>
      </c>
      <c r="CM7">
        <f>(Actif!AA6/Actif!I6)</f>
        <v>0.22279744694783563</v>
      </c>
      <c r="CN7">
        <f>(Actif!AB6/Actif!J6)</f>
        <v>0.14938429074223442</v>
      </c>
      <c r="CO7">
        <f>(Actif!AC6/Actif!K6)</f>
        <v>0.14541332607608765</v>
      </c>
      <c r="CP7">
        <f t="shared" si="13"/>
        <v>0.16587690468593586</v>
      </c>
      <c r="CQ7">
        <f t="shared" si="14"/>
        <v>-0.30151104744945728</v>
      </c>
      <c r="CR7">
        <f>'Compte de résultat '!D6/Actif!C6</f>
        <v>0.80475995212431328</v>
      </c>
      <c r="CS7">
        <f>'Compte de résultat '!E6/Actif!D6</f>
        <v>0.76985928410852633</v>
      </c>
      <c r="CT7">
        <f>'Compte de résultat '!F6/Actif!E6</f>
        <v>0.42016388128860682</v>
      </c>
      <c r="CU7">
        <f>'Compte de résultat '!G6/Actif!F6</f>
        <v>0.40801137140650823</v>
      </c>
      <c r="CV7">
        <f>'Compte de résultat '!H6/Actif!G6</f>
        <v>0.38177841238409521</v>
      </c>
      <c r="CW7">
        <f>'Compte de résultat '!I6/Actif!H6</f>
        <v>0.34746356435157388</v>
      </c>
      <c r="CX7">
        <f>'Compte de résultat '!J6/Actif!I6</f>
        <v>0.33854078706128832</v>
      </c>
      <c r="CY7">
        <f>'Compte de résultat '!K6/Actif!J6</f>
        <v>0.23083120134784696</v>
      </c>
      <c r="CZ7">
        <f t="shared" si="15"/>
        <v>0.41408762634755752</v>
      </c>
      <c r="DA7">
        <f t="shared" si="16"/>
        <v>0.40331788835973675</v>
      </c>
      <c r="DB7">
        <f t="shared" si="17"/>
        <v>0.30561185092023641</v>
      </c>
      <c r="DD7">
        <f>LN(1+'Compte de résultat '!C6)</f>
        <v>18.080345828784484</v>
      </c>
      <c r="DE7">
        <f>LN(1+'Compte de résultat '!D6)</f>
        <v>18.112612491570683</v>
      </c>
      <c r="DF7">
        <f>LN(1+'Compte de résultat '!E6)</f>
        <v>18.025721178875191</v>
      </c>
      <c r="DG7">
        <f>LN(1+'Compte de résultat '!F6)</f>
        <v>18.092084908880878</v>
      </c>
      <c r="DH7">
        <f>LN(1+'Compte de résultat '!G6)</f>
        <v>18.245632293878735</v>
      </c>
      <c r="DI7">
        <f>LN(1+'Compte de résultat '!H6)</f>
        <v>18.242174890095939</v>
      </c>
      <c r="DJ7">
        <f>LN(1+'Compte de résultat '!I6)</f>
        <v>18.273343840867263</v>
      </c>
      <c r="DK7">
        <f>LN(1+'Compte de résultat '!J6)</f>
        <v>18.285540011320339</v>
      </c>
      <c r="DL7">
        <f>LN(1+'Compte de résultat '!K6)</f>
        <v>18.28229018180534</v>
      </c>
      <c r="DM7">
        <f t="shared" si="18"/>
        <v>18.168858601379807</v>
      </c>
      <c r="DN7">
        <f t="shared" si="19"/>
        <v>18.193297364285183</v>
      </c>
      <c r="DO7">
        <f t="shared" si="20"/>
        <v>18.280391344664313</v>
      </c>
      <c r="DQ7">
        <f>'Compte de résultat '!AM6/'Compte de résultat '!U6</f>
        <v>6.386263576852555E-2</v>
      </c>
      <c r="DR7">
        <f>'Compte de résultat '!AN6/'Compte de résultat '!V6</f>
        <v>3.5924101987476066E-2</v>
      </c>
      <c r="DS7">
        <f>'Compte de résultat '!AO6/'Compte de résultat '!W6</f>
        <v>0.386676551505649</v>
      </c>
      <c r="DT7">
        <f>'Compte de résultat '!AP6/'Compte de résultat '!X6</f>
        <v>0.83110265636845748</v>
      </c>
      <c r="DU7">
        <f>'Compte de résultat '!AQ6/'Compte de résultat '!Y6</f>
        <v>0.26557925912036634</v>
      </c>
      <c r="DV7">
        <f>'Compte de résultat '!AR6/'Compte de résultat '!Z6</f>
        <v>6.2449304764488553E-2</v>
      </c>
      <c r="DW7">
        <f>'Compte de résultat '!AS6/'Compte de résultat '!AA6</f>
        <v>0.10355236943298339</v>
      </c>
      <c r="DX7">
        <f>'Compte de résultat '!AT6/'Compte de résultat '!AB6</f>
        <v>0.26923715604126053</v>
      </c>
      <c r="DY7">
        <f>'Compte de résultat '!AU6/'Compte de résultat '!AC6</f>
        <v>0.47301589692872847</v>
      </c>
      <c r="DZ7">
        <f t="shared" si="3"/>
        <v>-0.76865335160396897</v>
      </c>
    </row>
    <row r="8" spans="2:130" x14ac:dyDescent="0.25">
      <c r="B8" t="str">
        <f>Actif!B7</f>
        <v>AMCOR FLEXIBLES UK LIMITED</v>
      </c>
      <c r="C8">
        <f>('Passif '!U7+'Passif '!AD7+'Passif '!AV7)/Actif!C7</f>
        <v>0.43592618864214355</v>
      </c>
      <c r="D8">
        <f>('Passif '!V7+'Passif '!AE7+'Passif '!AW7)/Actif!D7</f>
        <v>0.60762384433557637</v>
      </c>
      <c r="E8">
        <f>('Passif '!W7+'Passif '!AF7+'Passif '!AX7)/Actif!E7</f>
        <v>0.37017735147077896</v>
      </c>
      <c r="F8">
        <f>('Passif '!X7+'Passif '!AG7+'Passif '!AY7)/Actif!F7</f>
        <v>0.49469086561964604</v>
      </c>
      <c r="G8">
        <f>('Passif '!Y7+'Passif '!AH7+'Passif '!AZ7)/Actif!G7</f>
        <v>0.48658950608415596</v>
      </c>
      <c r="H8">
        <f>('Passif '!Z7+'Passif '!AI7+'Passif '!BA7)/Actif!H7</f>
        <v>0.53647941358510742</v>
      </c>
      <c r="I8">
        <f>('Passif '!AA7+'Passif '!AJ7+'Passif '!BB7)/Actif!I7</f>
        <v>0.40812405687279696</v>
      </c>
      <c r="J8">
        <f>('Passif '!AB7+'Passif '!AK7+'Passif '!BC7)/Actif!J7</f>
        <v>0.28897639260825758</v>
      </c>
      <c r="K8">
        <f>('Passif '!AC7+'Passif '!AL7+'Passif '!BD7)/Actif!K7</f>
        <v>0.30149754144528146</v>
      </c>
      <c r="L8">
        <f t="shared" si="4"/>
        <v>0.44924969464928488</v>
      </c>
      <c r="M8">
        <f>('Passif '!C7+'Passif '!L7)/Actif!C7</f>
        <v>0.25529581200192242</v>
      </c>
      <c r="N8">
        <f>('Passif '!D7+'Passif '!M7)/Actif!D7</f>
        <v>9.2464195848186201E-2</v>
      </c>
      <c r="O8">
        <f>('Passif '!E7+'Passif '!N7)/Actif!E7</f>
        <v>0.37947634757832394</v>
      </c>
      <c r="P8">
        <f>('Passif '!F7+'Passif '!O7)/Actif!F7</f>
        <v>0.27655355925184871</v>
      </c>
      <c r="Q8">
        <f>('Passif '!G7+'Passif '!P7)/Actif!G7</f>
        <v>0.3191182985554763</v>
      </c>
      <c r="R8">
        <f>('Passif '!H7+'Passif '!Q7)/Actif!H7</f>
        <v>0.28837554739688226</v>
      </c>
      <c r="S8">
        <f>('Passif '!I7+'Passif '!R7)/Actif!I7</f>
        <v>0.43815112371625975</v>
      </c>
      <c r="T8">
        <f>('Passif '!J7+'Passif '!S7)/Actif!J7</f>
        <v>0.54745330241955836</v>
      </c>
      <c r="U8">
        <f>('Passif '!K7+'Passif '!T7)/Actif!K7</f>
        <v>0.52009047525179264</v>
      </c>
      <c r="V8">
        <f t="shared" si="5"/>
        <v>-9.1100800181441677E-2</v>
      </c>
      <c r="W8">
        <v>0.8035179471580105</v>
      </c>
      <c r="X8">
        <f>('Passif '!U7+'Passif '!AD7)/('Passif '!C7+'Passif '!L7)</f>
        <v>6.6599829807582528E-2</v>
      </c>
      <c r="Y8">
        <f>('Passif '!V7+'Passif '!AE7)/('Passif '!D7+'Passif '!M7)</f>
        <v>2.2613256963073018</v>
      </c>
      <c r="Z8">
        <f>('Passif '!W7+'Passif '!AF7)/('Passif '!E7+'Passif '!N7)</f>
        <v>0.1563790325251915</v>
      </c>
      <c r="AA8">
        <f>('Passif '!X7+'Passif '!AG7)/('Passif '!F7+'Passif '!O7)</f>
        <v>0.6195548370099998</v>
      </c>
      <c r="AB8">
        <f>('Passif '!Y7+'Passif '!AH7)/('Passif '!G7+'Passif '!P7)</f>
        <v>0.4754898886673955</v>
      </c>
      <c r="AC8">
        <f>('Passif '!Z7+'Passif '!AI7)/('Passif '!H7+'Passif '!Q7)</f>
        <v>0.62523614831806529</v>
      </c>
      <c r="AD8">
        <f>('Passif '!AA7+'Passif '!AJ7)/('Passif '!I7+'Passif '!R7)</f>
        <v>9.6145297522083686E-3</v>
      </c>
      <c r="AE8">
        <f>('Passif '!AB7+'Passif '!AK7)/('Passif '!J7+'Passif '!S7)</f>
        <v>8.9806092492888834E-3</v>
      </c>
      <c r="AF8">
        <f>('Passif '!AC7+'Passif '!AL7)/('Passif '!K7+'Passif '!T7)</f>
        <v>8.6125988544277603E-3</v>
      </c>
      <c r="AG8">
        <f>('Passif '!C7+'Passif '!L7)</f>
        <v>62134378</v>
      </c>
      <c r="AH8">
        <f>('Passif '!D7+'Passif '!M7)</f>
        <v>19402317</v>
      </c>
      <c r="AI8">
        <f>('Passif '!E7+'Passif '!N7)</f>
        <v>99233943</v>
      </c>
      <c r="AJ8">
        <f>('Passif '!F7+'Passif '!O7)</f>
        <v>55513375</v>
      </c>
      <c r="AK8">
        <f>('Passif '!G7+'Passif '!P7)</f>
        <v>53753795</v>
      </c>
      <c r="AL8">
        <f>('Passif '!H7+'Passif '!Q7)</f>
        <v>49906665</v>
      </c>
      <c r="AM8">
        <f>('Passif '!I7+'Passif '!R7)</f>
        <v>74764551</v>
      </c>
      <c r="AN8">
        <f>('Passif '!J7+'Passif '!S7)</f>
        <v>93563474</v>
      </c>
      <c r="AO8">
        <f>('Passif '!K7+'Passif '!T7)</f>
        <v>82616178</v>
      </c>
      <c r="AP8">
        <f t="shared" si="6"/>
        <v>0.65541372079260352</v>
      </c>
      <c r="AQ8">
        <f>('Passif '!U7+'Passif '!AD7)</f>
        <v>4138139</v>
      </c>
      <c r="AR8">
        <f>('Passif '!V7+'Passif '!AE7)</f>
        <v>43874958</v>
      </c>
      <c r="AS8">
        <f>('Passif '!W7+'Passif '!AF7)</f>
        <v>15518108</v>
      </c>
      <c r="AT8">
        <f>('Passif '!X7+'Passif '!AG7)</f>
        <v>34393580</v>
      </c>
      <c r="AU8">
        <f>('Passif '!Y7+'Passif '!AH7)</f>
        <v>25559386</v>
      </c>
      <c r="AV8">
        <f>('Passif '!Z7+'Passif '!AI7)</f>
        <v>31203451</v>
      </c>
      <c r="AW8">
        <f>('Passif '!AA7+'Passif '!AJ7)</f>
        <v>718826</v>
      </c>
      <c r="AX8">
        <f>('Passif '!AB7+'Passif '!AK7)</f>
        <v>840257</v>
      </c>
      <c r="AY8">
        <f>('Passif '!AC7+'Passif '!AL7)</f>
        <v>711540</v>
      </c>
      <c r="AZ8">
        <f t="shared" si="7"/>
        <v>-0.97719675301299203</v>
      </c>
      <c r="BA8">
        <f>'Passif '!AV7</f>
        <v>101958402</v>
      </c>
      <c r="BB8">
        <f>'Passif '!AW7</f>
        <v>83626399</v>
      </c>
      <c r="BC8">
        <f>'Passif '!AX7</f>
        <v>81284126</v>
      </c>
      <c r="BD8">
        <f>'Passif '!AY7</f>
        <v>64907111</v>
      </c>
      <c r="BE8">
        <f>'Passif '!AZ7</f>
        <v>56404051</v>
      </c>
      <c r="BF8">
        <f>'Passif '!BA7</f>
        <v>61640407</v>
      </c>
      <c r="BG8">
        <f>'Passif '!BB7</f>
        <v>68922013</v>
      </c>
      <c r="BH8">
        <f>'Passif '!BC7</f>
        <v>48547764</v>
      </c>
      <c r="BI8">
        <f>'Passif '!BD7</f>
        <v>47181232</v>
      </c>
      <c r="BJ8">
        <f>(AQ8/Actif!C7)</f>
        <v>1.700265762991662E-2</v>
      </c>
      <c r="BK8">
        <f>(AR8/Actif!D7)</f>
        <v>0.20909166205989441</v>
      </c>
      <c r="BL8">
        <f>(AS8/Actif!E7)</f>
        <v>5.9342144100491594E-2</v>
      </c>
      <c r="BM8">
        <f>(AT8/Actif!F7)</f>
        <v>0.17134009532681446</v>
      </c>
      <c r="BN8">
        <f>(AU8/Actif!G7)</f>
        <v>0.15173752425187209</v>
      </c>
      <c r="BO8">
        <f>(AV8/Actif!H7)</f>
        <v>0.18030281652354035</v>
      </c>
      <c r="BP8">
        <f>(AW8/Actif!I7)</f>
        <v>4.2126170149335094E-3</v>
      </c>
      <c r="BQ8">
        <f>(AX8/Actif!J7)</f>
        <v>4.9164641912628308E-3</v>
      </c>
      <c r="BR8">
        <f>(AY8/Actif!K7)</f>
        <v>4.4793306313523793E-3</v>
      </c>
      <c r="BS8">
        <f t="shared" si="8"/>
        <v>2.8565292271668263E-2</v>
      </c>
      <c r="BT8">
        <f t="shared" si="9"/>
        <v>-0.97515662418524907</v>
      </c>
      <c r="BV8">
        <f>('Compte de résultat '!V7/Actif!C7)</f>
        <v>4.6457165981530102E-2</v>
      </c>
      <c r="BW8">
        <f>('Compte de résultat '!W7/Actif!D7)</f>
        <v>6.4197277874149333E-2</v>
      </c>
      <c r="BX8">
        <f>('Compte de résultat '!X7/Actif!E7)</f>
        <v>9.3982300286642964E-2</v>
      </c>
      <c r="BY8">
        <f>('Compte de résultat '!Y7/Actif!F7)</f>
        <v>7.5686134569615496E-2</v>
      </c>
      <c r="BZ8">
        <f>('Compte de résultat '!Z7/Actif!G7)</f>
        <v>6.77838845748856E-2</v>
      </c>
      <c r="CA8">
        <f>('Compte de résultat '!AA7/Actif!H7)</f>
        <v>0.13733088498402088</v>
      </c>
      <c r="CB8">
        <f>('Compte de résultat '!AB7/Actif!I7)</f>
        <v>7.5418043602372947E-2</v>
      </c>
      <c r="CC8">
        <f>('Compte de résultat '!AC7/Actif!J7)</f>
        <v>6.1694151642339594E-2</v>
      </c>
      <c r="CD8">
        <f t="shared" si="10"/>
        <v>8.483421742812923E-2</v>
      </c>
      <c r="CE8">
        <f t="shared" si="11"/>
        <v>7.9150773143714687E-2</v>
      </c>
      <c r="CF8">
        <f t="shared" si="12"/>
        <v>9.1481026742911142E-2</v>
      </c>
      <c r="CG8">
        <f>(Actif!U7/Actif!C7)</f>
        <v>0.36275991575100452</v>
      </c>
      <c r="CH8">
        <f>(Actif!V7/Actif!D7)</f>
        <v>0.40717813435254196</v>
      </c>
      <c r="CI8">
        <f>(Actif!W7/Actif!E7)</f>
        <v>0.3085360040064502</v>
      </c>
      <c r="CJ8">
        <f>(Actif!X7/Actif!F7)</f>
        <v>0.32971418420337317</v>
      </c>
      <c r="CK8">
        <f>(Actif!Y7/Actif!G7)</f>
        <v>0.34513939195532434</v>
      </c>
      <c r="CL8">
        <f>(Actif!Z7/Actif!H7)</f>
        <v>0.36315975601763728</v>
      </c>
      <c r="CM8">
        <f>(Actif!AA7/Actif!I7)</f>
        <v>0.28236217904841865</v>
      </c>
      <c r="CN8">
        <f>(Actif!AB7/Actif!J7)</f>
        <v>0.29366080630382529</v>
      </c>
      <c r="CO8">
        <f>(Actif!AC7/Actif!K7)</f>
        <v>0.27791822262195176</v>
      </c>
      <c r="CP8">
        <f t="shared" si="13"/>
        <v>0.17704174327105476</v>
      </c>
      <c r="CQ8">
        <f t="shared" si="14"/>
        <v>-0.23472185996166839</v>
      </c>
      <c r="CR8">
        <f>'Compte de résultat '!D7/Actif!C7</f>
        <v>1.2581506710525914</v>
      </c>
      <c r="CS8">
        <f>'Compte de résultat '!E7/Actif!D7</f>
        <v>1.396138627308946</v>
      </c>
      <c r="CT8">
        <f>'Compte de résultat '!F7/Actif!E7</f>
        <v>0.89880842507573377</v>
      </c>
      <c r="CU8">
        <f>'Compte de résultat '!G7/Actif!F7</f>
        <v>0.80728569160666941</v>
      </c>
      <c r="CV8">
        <f>'Compte de résultat '!H7/Actif!G7</f>
        <v>0.89878885375385564</v>
      </c>
      <c r="CW8">
        <f>'Compte de résultat '!I7/Actif!H7</f>
        <v>0.75999824270422645</v>
      </c>
      <c r="CX8">
        <f>'Compte de résultat '!J7/Actif!I7</f>
        <v>0.8496078214755608</v>
      </c>
      <c r="CY8">
        <f>'Compte de résultat '!K7/Actif!J7</f>
        <v>0.79680265088625779</v>
      </c>
      <c r="CZ8">
        <f t="shared" si="15"/>
        <v>0.85304705834120154</v>
      </c>
      <c r="DA8">
        <f t="shared" si="16"/>
        <v>0.86829432347875291</v>
      </c>
      <c r="DB8">
        <f t="shared" si="17"/>
        <v>0.80213623835534831</v>
      </c>
      <c r="DD8">
        <f>LN(1+'Compte de résultat '!C7)</f>
        <v>19.562970364382672</v>
      </c>
      <c r="DE8">
        <f>LN(1+'Compte de résultat '!D7)</f>
        <v>19.539785268487226</v>
      </c>
      <c r="DF8">
        <f>LN(1+'Compte de résultat '!E7)</f>
        <v>19.495547137251901</v>
      </c>
      <c r="DG8">
        <f>LN(1+'Compte de résultat '!F7)</f>
        <v>19.275268329611684</v>
      </c>
      <c r="DH8">
        <f>LN(1+'Compte de résultat '!G7)</f>
        <v>18.903407662775766</v>
      </c>
      <c r="DI8">
        <f>LN(1+'Compte de résultat '!H7)</f>
        <v>18.835411096810645</v>
      </c>
      <c r="DJ8">
        <f>LN(1+'Compte de résultat '!I7)</f>
        <v>18.694717632882078</v>
      </c>
      <c r="DK8">
        <f>LN(1+'Compte de résultat '!J7)</f>
        <v>18.792065394727015</v>
      </c>
      <c r="DL8">
        <f>LN(1+'Compte de résultat '!K7)</f>
        <v>18.729480505098508</v>
      </c>
      <c r="DM8">
        <f t="shared" si="18"/>
        <v>19.089337996193727</v>
      </c>
      <c r="DN8">
        <f t="shared" si="19"/>
        <v>19.004695696399367</v>
      </c>
      <c r="DO8">
        <f t="shared" si="20"/>
        <v>18.738754510902535</v>
      </c>
      <c r="DQ8">
        <f>'Compte de résultat '!AM7/'Compte de résultat '!U7</f>
        <v>8.8242469659657888E-2</v>
      </c>
      <c r="DR8">
        <f>'Compte de résultat '!AN7/'Compte de résultat '!V7</f>
        <v>0.21508807992476761</v>
      </c>
      <c r="DS8">
        <f>'Compte de résultat '!AO7/'Compte de résultat '!W7</f>
        <v>0.1115274406312867</v>
      </c>
      <c r="DT8">
        <f>'Compte de résultat '!AP7/'Compte de résultat '!X7</f>
        <v>0.44884845492594599</v>
      </c>
      <c r="DU8">
        <f>'Compte de résultat '!AQ7/'Compte de résultat '!Y7</f>
        <v>0.72561115078296534</v>
      </c>
      <c r="DV8">
        <f>'Compte de résultat '!AR7/'Compte de résultat '!Z7</f>
        <v>0.92589814288834715</v>
      </c>
      <c r="DW8">
        <f>'Compte de résultat '!AS7/'Compte de résultat '!AA7</f>
        <v>0.39551683092330564</v>
      </c>
      <c r="DX8">
        <f>'Compte de résultat '!AT7/'Compte de résultat '!AB7</f>
        <v>0.75991911457139827</v>
      </c>
      <c r="DY8">
        <f>'Compte de résultat '!AU7/'Compte de résultat '!AC7</f>
        <v>0.83975499499807849</v>
      </c>
      <c r="DZ8">
        <f t="shared" si="3"/>
        <v>0.47704968796240116</v>
      </c>
    </row>
    <row r="9" spans="2:130" x14ac:dyDescent="0.25">
      <c r="B9" t="str">
        <f>Actif!B8</f>
        <v>AZELIS UK LIMITED</v>
      </c>
      <c r="C9">
        <f>('Passif '!U8+'Passif '!AD8+'Passif '!AV8)/Actif!C8</f>
        <v>0.40949874033903394</v>
      </c>
      <c r="D9">
        <f>('Passif '!V8+'Passif '!AE8+'Passif '!AW8)/Actif!D8</f>
        <v>0.20892301234578756</v>
      </c>
      <c r="E9">
        <f>('Passif '!W8+'Passif '!AF8+'Passif '!AX8)/Actif!E8</f>
        <v>0.52994047967683289</v>
      </c>
      <c r="F9">
        <f>('Passif '!X8+'Passif '!AG8+'Passif '!AY8)/Actif!F8</f>
        <v>0.47914705840313621</v>
      </c>
      <c r="G9">
        <f>('Passif '!Y8+'Passif '!AH8+'Passif '!AZ8)/Actif!G8</f>
        <v>0.49386503656487729</v>
      </c>
      <c r="H9">
        <f>('Passif '!Z8+'Passif '!AI8+'Passif '!BA8)/Actif!H8</f>
        <v>0.38758982008039239</v>
      </c>
      <c r="I9">
        <f>('Passif '!AA8+'Passif '!AJ8+'Passif '!BB8)/Actif!I8</f>
        <v>0.41082868872364442</v>
      </c>
      <c r="J9">
        <f>('Passif '!AB8+'Passif '!AK8+'Passif '!BC8)/Actif!J8</f>
        <v>0.46319327473255367</v>
      </c>
      <c r="K9">
        <f>('Passif '!AC8+'Passif '!AL8+'Passif '!BD8)/Actif!K8</f>
        <v>0.10686890107007101</v>
      </c>
      <c r="L9">
        <f t="shared" si="4"/>
        <v>-0.26861631646491407</v>
      </c>
      <c r="M9">
        <f>('Passif '!C8+'Passif '!L8)/Actif!C8</f>
        <v>7.3573412850951508E-2</v>
      </c>
      <c r="N9">
        <f>('Passif '!D8+'Passif '!M8)/Actif!D8</f>
        <v>0.12745946491290081</v>
      </c>
      <c r="O9">
        <f>('Passif '!E8+'Passif '!N8)/Actif!E8</f>
        <v>6.5242243526696317E-2</v>
      </c>
      <c r="P9">
        <f>('Passif '!F8+'Passif '!O8)/Actif!F8</f>
        <v>2.9211580133870554E-2</v>
      </c>
      <c r="Q9">
        <f>('Passif '!G8+'Passif '!P8)/Actif!G8</f>
        <v>9.7932298273673987E-2</v>
      </c>
      <c r="R9">
        <f>('Passif '!H8+'Passif '!Q8)/Actif!H8</f>
        <v>0.14401865864875019</v>
      </c>
      <c r="S9">
        <f>('Passif '!I8+'Passif '!R8)/Actif!I8</f>
        <v>0.15244552879555229</v>
      </c>
      <c r="T9">
        <f>('Passif '!J8+'Passif '!S8)/Actif!J8</f>
        <v>0.18387422442828921</v>
      </c>
      <c r="U9">
        <f>('Passif '!K8+'Passif '!T8)/Actif!K8</f>
        <v>0.39839723037174529</v>
      </c>
      <c r="V9">
        <f t="shared" si="5"/>
        <v>7.8776415122053869E-2</v>
      </c>
      <c r="W9">
        <v>0.26830086754714594</v>
      </c>
      <c r="X9">
        <f>('Passif '!U8+'Passif '!AD8)/('Passif '!C8+'Passif '!L8)</f>
        <v>2.6666657383291259</v>
      </c>
      <c r="Y9">
        <f>('Passif '!V8+'Passif '!AE8)/('Passif '!D8+'Passif '!M8)</f>
        <v>1.9634523102255559E-2</v>
      </c>
      <c r="Z9">
        <f>('Passif '!W8+'Passif '!AF8)/('Passif '!E8+'Passif '!N8)</f>
        <v>4.2096679237442025</v>
      </c>
      <c r="AA9">
        <f>('Passif '!X8+'Passif '!AG8)/('Passif '!F8+'Passif '!O8)</f>
        <v>1.0238960985635652</v>
      </c>
      <c r="AB9">
        <f>('Passif '!Y8+'Passif '!AH8)/('Passif '!G8+'Passif '!P8)</f>
        <v>0</v>
      </c>
      <c r="AC9">
        <f>('Passif '!Z8+'Passif '!AI8)/('Passif '!H8+'Passif '!Q8)</f>
        <v>0</v>
      </c>
      <c r="AD9">
        <f>('Passif '!AA8+'Passif '!AJ8)/('Passif '!I8+'Passif '!R8)</f>
        <v>1.5411488441530233E-2</v>
      </c>
      <c r="AE9">
        <f>('Passif '!AB8+'Passif '!AK8)/('Passif '!J8+'Passif '!S8)</f>
        <v>2.2812199567594844E-2</v>
      </c>
      <c r="AF9">
        <f>('Passif '!AC8+'Passif '!AL8)/('Passif '!K8+'Passif '!T8)</f>
        <v>1.537356425565093E-2</v>
      </c>
      <c r="AG9">
        <f>('Passif '!C8+'Passif '!L8)</f>
        <v>1795324</v>
      </c>
      <c r="AH9">
        <f>('Passif '!D8+'Passif '!M8)</f>
        <v>2203313</v>
      </c>
      <c r="AI9">
        <f>('Passif '!E8+'Passif '!N8)</f>
        <v>2252314</v>
      </c>
      <c r="AJ9">
        <f>('Passif '!F8+'Passif '!O8)</f>
        <v>876754</v>
      </c>
      <c r="AK9">
        <f>('Passif '!G8+'Passif '!P8)</f>
        <v>2907138</v>
      </c>
      <c r="AL9">
        <f>('Passif '!H8+'Passif '!Q8)</f>
        <v>5349546</v>
      </c>
      <c r="AM9">
        <f>('Passif '!I8+'Passif '!R8)</f>
        <v>6822962</v>
      </c>
      <c r="AN9">
        <f>('Passif '!J8+'Passif '!S8)</f>
        <v>8965203</v>
      </c>
      <c r="AO9">
        <f>('Passif '!K8+'Passif '!T8)</f>
        <v>8311020</v>
      </c>
      <c r="AP9">
        <f t="shared" si="6"/>
        <v>0.55359351989869798</v>
      </c>
      <c r="AQ9">
        <f>('Passif '!U8+'Passif '!AD8)</f>
        <v>4787529</v>
      </c>
      <c r="AR9">
        <f>('Passif '!V8+'Passif '!AE8)</f>
        <v>43261</v>
      </c>
      <c r="AS9">
        <f>('Passif '!W8+'Passif '!AF8)</f>
        <v>9481494</v>
      </c>
      <c r="AT9">
        <f>('Passif '!X8+'Passif '!AG8)</f>
        <v>897705</v>
      </c>
      <c r="AU9">
        <f>('Passif '!Y8+'Passif '!AH8)</f>
        <v>0</v>
      </c>
      <c r="AV9">
        <f>('Passif '!Z8+'Passif '!AI8)</f>
        <v>0</v>
      </c>
      <c r="AW9">
        <f>('Passif '!AA8+'Passif '!AJ8)</f>
        <v>105152</v>
      </c>
      <c r="AX9">
        <f>('Passif '!AB8+'Passif '!AK8)</f>
        <v>204516</v>
      </c>
      <c r="AY9">
        <f>('Passif '!AC8+'Passif '!AL8)</f>
        <v>127770</v>
      </c>
      <c r="AZ9" t="e">
        <f t="shared" si="7"/>
        <v>#DIV/0!</v>
      </c>
      <c r="BA9">
        <f>'Passif '!AV8</f>
        <v>5204979</v>
      </c>
      <c r="BB9">
        <f>'Passif '!AW8</f>
        <v>3568262</v>
      </c>
      <c r="BC9">
        <f>'Passif '!AX8</f>
        <v>8813284</v>
      </c>
      <c r="BD9">
        <f>'Passif '!AY8</f>
        <v>13483376</v>
      </c>
      <c r="BE9">
        <f>'Passif '!AZ8</f>
        <v>14660473</v>
      </c>
      <c r="BF9">
        <f>'Passif '!BA8</f>
        <v>14396951</v>
      </c>
      <c r="BG9">
        <f>'Passif '!BB8</f>
        <v>18282193</v>
      </c>
      <c r="BH9">
        <f>'Passif '!BC8</f>
        <v>22379518</v>
      </c>
      <c r="BI9">
        <f>'Passif '!BD8</f>
        <v>2101637</v>
      </c>
      <c r="BJ9">
        <f>(AQ9/Actif!C8)</f>
        <v>0.19619569930157624</v>
      </c>
      <c r="BK9">
        <f>(AR9/Actif!D8)</f>
        <v>2.5026058084334827E-3</v>
      </c>
      <c r="BL9">
        <f>(AS9/Actif!E8)</f>
        <v>0.27464817984744133</v>
      </c>
      <c r="BM9">
        <f>(AT9/Actif!F8)</f>
        <v>2.9909622931947006E-2</v>
      </c>
      <c r="BN9">
        <f>(AU9/Actif!G8)</f>
        <v>0</v>
      </c>
      <c r="BO9">
        <f>(AV9/Actif!H8)</f>
        <v>0</v>
      </c>
      <c r="BP9">
        <f>(AW9/Actif!I8)</f>
        <v>2.3494125049956186E-3</v>
      </c>
      <c r="BQ9">
        <f>(AX9/Actif!J8)</f>
        <v>4.1945755029948566E-3</v>
      </c>
      <c r="BR9">
        <f>(AY9/Actif!K8)</f>
        <v>6.1247854203933926E-3</v>
      </c>
      <c r="BS9">
        <f t="shared" si="8"/>
        <v>0</v>
      </c>
      <c r="BT9" t="e">
        <f t="shared" si="9"/>
        <v>#DIV/0!</v>
      </c>
      <c r="BV9">
        <f>('Compte de résultat '!V8/Actif!C8)</f>
        <v>3.5701499774360948E-2</v>
      </c>
      <c r="BW9">
        <f>('Compte de résultat '!W8/Actif!D8)</f>
        <v>6.9122850576829778E-2</v>
      </c>
      <c r="BX9">
        <f>('Compte de résultat '!X8/Actif!E8)</f>
        <v>3.8838518586493856E-2</v>
      </c>
      <c r="BY9">
        <f>('Compte de résultat '!Y8/Actif!F8)</f>
        <v>0.14555166887736321</v>
      </c>
      <c r="BZ9">
        <f>('Compte de résultat '!Z8/Actif!G8)</f>
        <v>0.20012305129620062</v>
      </c>
      <c r="CA9">
        <f>('Compte de résultat '!AA8/Actif!H8)</f>
        <v>0.1349492898227618</v>
      </c>
      <c r="CB9">
        <f>('Compte de résultat '!AB8/Actif!I8)</f>
        <v>0.10648798422922895</v>
      </c>
      <c r="CC9">
        <f>('Compte de résultat '!AC8/Actif!J8)</f>
        <v>4.2393872928621214E-2</v>
      </c>
      <c r="CD9">
        <f t="shared" si="10"/>
        <v>9.2195093731928524E-2</v>
      </c>
      <c r="CE9">
        <f t="shared" si="11"/>
        <v>0.12817107958668589</v>
      </c>
      <c r="CF9">
        <f t="shared" si="12"/>
        <v>9.4610382326870648E-2</v>
      </c>
      <c r="CG9">
        <f>(Actif!U8/Actif!C8)</f>
        <v>3.3496703768295163E-3</v>
      </c>
      <c r="CH9">
        <f>(Actif!V8/Actif!D8)</f>
        <v>2.9340436882628186E-3</v>
      </c>
      <c r="CI9">
        <f>(Actif!W8/Actif!E8)</f>
        <v>4.4151717934649013E-3</v>
      </c>
      <c r="CJ9">
        <f>(Actif!X8/Actif!F8)</f>
        <v>9.3882108497727341E-3</v>
      </c>
      <c r="CK9">
        <f>(Actif!Y8/Actif!G8)</f>
        <v>3.4575467132910528E-2</v>
      </c>
      <c r="CL9">
        <f>(Actif!Z8/Actif!H8)</f>
        <v>9.4856853764665704E-3</v>
      </c>
      <c r="CM9">
        <f>(Actif!AA8/Actif!I8)</f>
        <v>5.473077440145805E-3</v>
      </c>
      <c r="CN9">
        <f>(Actif!AB8/Actif!J8)</f>
        <v>4.0473974151704756E-3</v>
      </c>
      <c r="CO9">
        <f>(Actif!AC8/Actif!K8)</f>
        <v>5.380674564317893E-3</v>
      </c>
      <c r="CP9">
        <f t="shared" si="13"/>
        <v>1.1484295108305342</v>
      </c>
      <c r="CQ9">
        <f t="shared" si="14"/>
        <v>-0.43275848283277124</v>
      </c>
      <c r="CR9">
        <f>'Compte de résultat '!D8/Actif!C8</f>
        <v>2.8050134326134248</v>
      </c>
      <c r="CS9">
        <f>'Compte de résultat '!E8/Actif!D8</f>
        <v>4.0410073663766077</v>
      </c>
      <c r="CT9">
        <f>'Compte de résultat '!F8/Actif!E8</f>
        <v>2.219377975864083</v>
      </c>
      <c r="CU9">
        <f>'Compte de résultat '!G8/Actif!F8</f>
        <v>2.5962206734815272</v>
      </c>
      <c r="CV9">
        <f>'Compte de résultat '!H8/Actif!G8</f>
        <v>3.0324455154913825</v>
      </c>
      <c r="CW9">
        <f>'Compte de résultat '!I8/Actif!H8</f>
        <v>2.7413528974113532</v>
      </c>
      <c r="CX9">
        <f>'Compte de résultat '!J8/Actif!I8</f>
        <v>2.1390856358757828</v>
      </c>
      <c r="CY9">
        <f>'Compte de résultat '!K8/Actif!J8</f>
        <v>1.5559843008398873</v>
      </c>
      <c r="CZ9">
        <f t="shared" si="15"/>
        <v>2.4077993246728049</v>
      </c>
      <c r="DA9">
        <f t="shared" si="16"/>
        <v>2.6160147216123306</v>
      </c>
      <c r="DB9">
        <f t="shared" si="17"/>
        <v>2.1454742780423413</v>
      </c>
      <c r="DD9">
        <f>LN(1+'Compte de résultat '!C8)</f>
        <v>18.071589286838321</v>
      </c>
      <c r="DE9">
        <f>LN(1+'Compte de résultat '!D8)</f>
        <v>18.04157596434009</v>
      </c>
      <c r="DF9">
        <f>LN(1+'Compte de résultat '!E8)</f>
        <v>18.061923605178325</v>
      </c>
      <c r="DG9">
        <f>LN(1+'Compte de résultat '!F8)</f>
        <v>18.154343781760637</v>
      </c>
      <c r="DH9">
        <f>LN(1+'Compte de résultat '!G8)</f>
        <v>18.171228611949363</v>
      </c>
      <c r="DI9">
        <f>LN(1+'Compte de résultat '!H8)</f>
        <v>18.315527928945489</v>
      </c>
      <c r="DJ9">
        <f>LN(1+'Compte de résultat '!I8)</f>
        <v>18.438786235850188</v>
      </c>
      <c r="DK9">
        <f>LN(1+'Compte de résultat '!J8)</f>
        <v>18.377130656568436</v>
      </c>
      <c r="DL9">
        <f>LN(1+'Compte de résultat '!K8)</f>
        <v>18.144472975829579</v>
      </c>
      <c r="DM9">
        <f t="shared" si="18"/>
        <v>18.162786196855002</v>
      </c>
      <c r="DN9">
        <f t="shared" si="19"/>
        <v>18.21370010755183</v>
      </c>
      <c r="DO9">
        <f t="shared" si="20"/>
        <v>18.320129956082734</v>
      </c>
      <c r="DQ9">
        <f>'Compte de résultat '!AM8/'Compte de résultat '!U8</f>
        <v>7.036057315706383E-2</v>
      </c>
      <c r="DR9">
        <f>'Compte de résultat '!AN8/'Compte de résultat '!V8</f>
        <v>0.25856165366324563</v>
      </c>
      <c r="DS9">
        <f>'Compte de résultat '!AO8/'Compte de résultat '!W8</f>
        <v>0.57744852219964449</v>
      </c>
      <c r="DT9">
        <f>'Compte de résultat '!AP8/'Compte de résultat '!X8</f>
        <v>0.35468706648886184</v>
      </c>
      <c r="DU9">
        <f>'Compte de résultat '!AQ8/'Compte de résultat '!Y8</f>
        <v>0.15388584289251234</v>
      </c>
      <c r="DV9">
        <f>'Compte de résultat '!AR8/'Compte de résultat '!Z8</f>
        <v>0.25517242191941036</v>
      </c>
      <c r="DW9">
        <f>'Compte de résultat '!AS8/'Compte de résultat '!AA8</f>
        <v>0.36877242569123897</v>
      </c>
      <c r="DX9">
        <f>'Compte de résultat '!AT8/'Compte de résultat '!AB8</f>
        <v>0.34153082225480919</v>
      </c>
      <c r="DY9">
        <f>'Compte de résultat '!AU8/'Compte de résultat '!AC8</f>
        <v>0.79318280665444607</v>
      </c>
      <c r="DZ9">
        <f t="shared" ref="DZ9:DZ13" si="21">DV9-DT9</f>
        <v>-9.9514644569451471E-2</v>
      </c>
    </row>
    <row r="10" spans="2:130" x14ac:dyDescent="0.25">
      <c r="B10" t="str">
        <f>Actif!B9</f>
        <v>B.MASON &amp; SONS LIMITED</v>
      </c>
      <c r="C10">
        <f>('Passif '!U9+'Passif '!AD9+'Passif '!AV9)/Actif!C9</f>
        <v>0.4660367159779536</v>
      </c>
      <c r="D10">
        <f>('Passif '!V9+'Passif '!AE9+'Passif '!AW9)/Actif!D9</f>
        <v>0.51338634839972197</v>
      </c>
      <c r="E10">
        <f>('Passif '!W9+'Passif '!AF9+'Passif '!AX9)/Actif!E9</f>
        <v>0.50229599979513251</v>
      </c>
      <c r="F10">
        <f>('Passif '!X9+'Passif '!AG9+'Passif '!AY9)/Actif!F9</f>
        <v>0.53514846076839617</v>
      </c>
      <c r="G10">
        <f>('Passif '!Y9+'Passif '!AH9+'Passif '!AZ9)/Actif!G9</f>
        <v>0.47103882292932331</v>
      </c>
      <c r="H10">
        <f>('Passif '!Z9+'Passif '!AI9+'Passif '!BA9)/Actif!H9</f>
        <v>0.52398018032137661</v>
      </c>
      <c r="I10">
        <f>('Passif '!AA9+'Passif '!AJ9+'Passif '!BB9)/Actif!I9</f>
        <v>0.4528205992554501</v>
      </c>
      <c r="J10">
        <f>('Passif '!AB9+'Passif '!AK9+'Passif '!BC9)/Actif!J9</f>
        <v>0.34342632255737549</v>
      </c>
      <c r="K10">
        <f>('Passif '!AC9+'Passif '!AL9+'Passif '!BD9)/Actif!K9</f>
        <v>0.37710219937890815</v>
      </c>
      <c r="L10">
        <f t="shared" si="4"/>
        <v>4.3170123861404938E-2</v>
      </c>
      <c r="M10">
        <f>('Passif '!C9+'Passif '!L9)/Actif!C9</f>
        <v>0.43548484099040585</v>
      </c>
      <c r="N10">
        <f>('Passif '!D9+'Passif '!M9)/Actif!D9</f>
        <v>0.32083057685419913</v>
      </c>
      <c r="O10">
        <f>('Passif '!E9+'Passif '!N9)/Actif!E9</f>
        <v>0.35653070349718946</v>
      </c>
      <c r="P10">
        <f>('Passif '!F9+'Passif '!O9)/Actif!F9</f>
        <v>0.37357376825262584</v>
      </c>
      <c r="Q10">
        <f>('Passif '!G9+'Passif '!P9)/Actif!G9</f>
        <v>0.42369334637450773</v>
      </c>
      <c r="R10">
        <f>('Passif '!H9+'Passif '!Q9)/Actif!H9</f>
        <v>0.37370117949691462</v>
      </c>
      <c r="S10">
        <f>('Passif '!I9+'Passif '!R9)/Actif!I9</f>
        <v>0.4385715528587073</v>
      </c>
      <c r="T10">
        <f>('Passif '!J9+'Passif '!S9)/Actif!J9</f>
        <v>0.51769220845412378</v>
      </c>
      <c r="U10">
        <f>('Passif '!K9+'Passif '!T9)/Actif!K9</f>
        <v>0.47396553015932852</v>
      </c>
      <c r="V10">
        <f t="shared" si="5"/>
        <v>1.7170475999725154E-2</v>
      </c>
      <c r="W10">
        <v>-2.2243704004457698</v>
      </c>
      <c r="X10">
        <f>('Passif '!U9+'Passif '!AD9)/('Passif '!C9+'Passif '!L9)</f>
        <v>0.50967072083051113</v>
      </c>
      <c r="Y10">
        <f>('Passif '!V9+'Passif '!AE9)/('Passif '!D9+'Passif '!M9)</f>
        <v>0.37496556092922162</v>
      </c>
      <c r="Z10">
        <f>('Passif '!W9+'Passif '!AF9)/('Passif '!E9+'Passif '!N9)</f>
        <v>0.79172121579078214</v>
      </c>
      <c r="AA10">
        <f>('Passif '!X9+'Passif '!AG9)/('Passif '!F9+'Passif '!O9)</f>
        <v>8.5221127463140964E-2</v>
      </c>
      <c r="AB10">
        <f>('Passif '!Y9+'Passif '!AH9)/('Passif '!G9+'Passif '!P9)</f>
        <v>7.461232576358047E-2</v>
      </c>
      <c r="AC10">
        <f>('Passif '!Z9+'Passif '!AI9)/('Passif '!H9+'Passif '!Q9)</f>
        <v>9.6479376007155421E-2</v>
      </c>
      <c r="AD10">
        <f>('Passif '!AA9+'Passif '!AJ9)/('Passif '!I9+'Passif '!R9)</f>
        <v>7.2276602846071972E-2</v>
      </c>
      <c r="AE10">
        <f>('Passif '!AB9+'Passif '!AK9)/('Passif '!J9+'Passif '!S9)</f>
        <v>0.41500401116881297</v>
      </c>
      <c r="AF10">
        <f>('Passif '!AC9+'Passif '!AL9)/('Passif '!K9+'Passif '!T9)</f>
        <v>0.40070416776322537</v>
      </c>
      <c r="AG10">
        <f>('Passif '!C9+'Passif '!L9)</f>
        <v>21158247</v>
      </c>
      <c r="AH10">
        <f>('Passif '!D9+'Passif '!M9)</f>
        <v>21443668</v>
      </c>
      <c r="AI10">
        <f>('Passif '!E9+'Passif '!N9)</f>
        <v>20800059</v>
      </c>
      <c r="AJ10">
        <f>('Passif '!F9+'Passif '!O9)</f>
        <v>18663670</v>
      </c>
      <c r="AK10">
        <f>('Passif '!G9+'Passif '!P9)</f>
        <v>15824691</v>
      </c>
      <c r="AL10">
        <f>('Passif '!H9+'Passif '!Q9)</f>
        <v>18116618</v>
      </c>
      <c r="AM10">
        <f>('Passif '!I9+'Passif '!R9)</f>
        <v>19942152</v>
      </c>
      <c r="AN10">
        <f>('Passif '!J9+'Passif '!S9)</f>
        <v>21966166</v>
      </c>
      <c r="AO10">
        <f>('Passif '!K9+'Passif '!T9)</f>
        <v>21742262</v>
      </c>
      <c r="AP10">
        <f t="shared" si="6"/>
        <v>0.20012808130082557</v>
      </c>
      <c r="AQ10">
        <f>('Passif '!U9+'Passif '!AD9)</f>
        <v>10783739</v>
      </c>
      <c r="AR10">
        <f>('Passif '!V9+'Passif '!AE9)</f>
        <v>8040637</v>
      </c>
      <c r="AS10">
        <f>('Passif '!W9+'Passif '!AF9)</f>
        <v>16467848</v>
      </c>
      <c r="AT10">
        <f>('Passif '!X9+'Passif '!AG9)</f>
        <v>1590539</v>
      </c>
      <c r="AU10">
        <f>('Passif '!Y9+'Passif '!AH9)</f>
        <v>1180717</v>
      </c>
      <c r="AV10">
        <f>('Passif '!Z9+'Passif '!AI9)</f>
        <v>1747880</v>
      </c>
      <c r="AW10">
        <f>('Passif '!AA9+'Passif '!AJ9)</f>
        <v>1441351</v>
      </c>
      <c r="AX10">
        <f>('Passif '!AB9+'Passif '!AK9)</f>
        <v>9116047</v>
      </c>
      <c r="AY10">
        <f>('Passif '!AC9+'Passif '!AL9)</f>
        <v>8712215</v>
      </c>
      <c r="AZ10">
        <f t="shared" si="7"/>
        <v>3.9844468727830287</v>
      </c>
      <c r="BA10">
        <f>'Passif '!AV9</f>
        <v>11858886</v>
      </c>
      <c r="BB10">
        <f>'Passif '!AW9</f>
        <v>26273070</v>
      </c>
      <c r="BC10">
        <f>'Passif '!AX9</f>
        <v>12836182</v>
      </c>
      <c r="BD10">
        <f>'Passif '!AY9</f>
        <v>25145370</v>
      </c>
      <c r="BE10">
        <f>'Passif '!AZ9</f>
        <v>16412299</v>
      </c>
      <c r="BF10">
        <f>'Passif '!BA9</f>
        <v>23654097</v>
      </c>
      <c r="BG10">
        <f>'Passif '!BB9</f>
        <v>19148715</v>
      </c>
      <c r="BH10">
        <f>'Passif '!BC9</f>
        <v>5455854</v>
      </c>
      <c r="BI10">
        <f>'Passif '!BD9</f>
        <v>8586627</v>
      </c>
      <c r="BJ10">
        <f>(AQ10/Actif!C9)</f>
        <v>0.2219538728183407</v>
      </c>
      <c r="BK10">
        <f>(AR10/Actif!D9)</f>
        <v>0.12030041721338051</v>
      </c>
      <c r="BL10">
        <f>(AS10/Actif!E9)</f>
        <v>0.28227292203953769</v>
      </c>
      <c r="BM10">
        <f>(AT10/Actif!F9)</f>
        <v>3.1836377721142908E-2</v>
      </c>
      <c r="BN10">
        <f>(AU10/Actif!G9)</f>
        <v>3.161274598355631E-2</v>
      </c>
      <c r="BO10">
        <f>(AV10/Actif!H9)</f>
        <v>3.6054456611000305E-2</v>
      </c>
      <c r="BP10">
        <f>(AW10/Actif!I9)</f>
        <v>3.1698461945553855E-2</v>
      </c>
      <c r="BQ10">
        <f>(AX10/Actif!J9)</f>
        <v>0.21484434305930261</v>
      </c>
      <c r="BR10">
        <f>(AY10/Actif!K9)</f>
        <v>0.18991996331094962</v>
      </c>
      <c r="BS10">
        <f t="shared" si="8"/>
        <v>4.4417106274439941E-3</v>
      </c>
      <c r="BT10">
        <f t="shared" si="9"/>
        <v>4.2675863447351068</v>
      </c>
      <c r="BV10">
        <f>('Compte de résultat '!V9/Actif!C9)</f>
        <v>6.2903752181515241E-2</v>
      </c>
      <c r="BW10">
        <f>('Compte de résultat '!W9/Actif!D9)</f>
        <v>4.7926567380902785E-2</v>
      </c>
      <c r="BX10">
        <f>('Compte de résultat '!X9/Actif!E9)</f>
        <v>5.1204777251047058E-2</v>
      </c>
      <c r="BY10">
        <f>('Compte de résultat '!Y9/Actif!F9)</f>
        <v>2.8743270739405313E-2</v>
      </c>
      <c r="BZ10">
        <f>('Compte de résultat '!Z9/Actif!G9)</f>
        <v>0.10933078785716406</v>
      </c>
      <c r="CA10">
        <f>('Compte de résultat '!AA9/Actif!H9)</f>
        <v>0.11118346792146989</v>
      </c>
      <c r="CB10">
        <f>('Compte de résultat '!AB9/Actif!I9)</f>
        <v>8.9363122074324272E-2</v>
      </c>
      <c r="CC10">
        <f>('Compte de résultat '!AC9/Actif!J9)</f>
        <v>8.3297781444284832E-2</v>
      </c>
      <c r="CD10">
        <f t="shared" si="10"/>
        <v>3.9974023995226184E-2</v>
      </c>
      <c r="CE10">
        <f t="shared" si="11"/>
        <v>6.3092945282538809E-2</v>
      </c>
      <c r="CF10">
        <f t="shared" si="12"/>
        <v>9.4614790480026342E-2</v>
      </c>
      <c r="CG10">
        <f>(Actif!U9/Actif!C9)</f>
        <v>0.49269411595592233</v>
      </c>
      <c r="CH10">
        <f>(Actif!V9/Actif!D9)</f>
        <v>0.34163904502142278</v>
      </c>
      <c r="CI10">
        <f>(Actif!W9/Actif!E9)</f>
        <v>0.36718807877153309</v>
      </c>
      <c r="CJ10">
        <f>(Actif!X9/Actif!F9)</f>
        <v>0.36234037615604453</v>
      </c>
      <c r="CK10">
        <f>(Actif!Y9/Actif!G9)</f>
        <v>0.39953450921844869</v>
      </c>
      <c r="CL10">
        <f>(Actif!Z9/Actif!H9)</f>
        <v>0.31455646601142201</v>
      </c>
      <c r="CM10">
        <f>(Actif!AA9/Actif!I9)</f>
        <v>0.31497803024418453</v>
      </c>
      <c r="CN10">
        <f>(Actif!AB9/Actif!J9)</f>
        <v>0.36818651051268297</v>
      </c>
      <c r="CO10">
        <f>(Actif!AC9/Actif!K9)</f>
        <v>0.32985685048839203</v>
      </c>
      <c r="CP10">
        <f t="shared" si="13"/>
        <v>-0.14333693222338742</v>
      </c>
      <c r="CQ10">
        <f t="shared" si="14"/>
        <v>4.8641138015628776E-2</v>
      </c>
      <c r="CR10">
        <f>'Compte de résultat '!D9/Actif!C9</f>
        <v>1.5619882114612971</v>
      </c>
      <c r="CS10">
        <f>'Compte de résultat '!E9/Actif!D9</f>
        <v>1.735752012018436</v>
      </c>
      <c r="CT10">
        <f>'Compte de résultat '!F9/Actif!E9</f>
        <v>1.5207213171605523</v>
      </c>
      <c r="CU10">
        <f>'Compte de résultat '!G9/Actif!F9</f>
        <v>0.77888723649363034</v>
      </c>
      <c r="CV10">
        <f>'Compte de résultat '!H9/Actif!G9</f>
        <v>2.2286998100665456</v>
      </c>
      <c r="CW10">
        <f>'Compte de résultat '!I9/Actif!H9</f>
        <v>2.0265791982155368</v>
      </c>
      <c r="CX10">
        <f>'Compte de résultat '!J9/Actif!I9</f>
        <v>1.8501881827529698</v>
      </c>
      <c r="CY10">
        <f>'Compte de résultat '!K9/Actif!J9</f>
        <v>1.9744817802519472</v>
      </c>
      <c r="CZ10">
        <f t="shared" si="15"/>
        <v>1.1498042768270913</v>
      </c>
      <c r="DA10">
        <f t="shared" si="16"/>
        <v>1.5094361212402427</v>
      </c>
      <c r="DB10">
        <f t="shared" si="17"/>
        <v>1.9504163870734847</v>
      </c>
      <c r="DD10">
        <f>LN(1+'Compte de résultat '!C9)</f>
        <v>17.857847939463653</v>
      </c>
      <c r="DE10">
        <f>LN(1+'Compte de résultat '!D9)</f>
        <v>18.144795125601931</v>
      </c>
      <c r="DF10">
        <f>LN(1+'Compte de résultat '!E9)</f>
        <v>18.569222819205983</v>
      </c>
      <c r="DG10">
        <f>LN(1+'Compte de résultat '!F9)</f>
        <v>18.300986083555127</v>
      </c>
      <c r="DH10">
        <f>LN(1+'Compte de résultat '!G9)</f>
        <v>17.476840227907733</v>
      </c>
      <c r="DI10">
        <f>LN(1+'Compte de résultat '!H9)</f>
        <v>18.237245707469928</v>
      </c>
      <c r="DJ10">
        <f>LN(1+'Compte de résultat '!I9)</f>
        <v>18.402988240577947</v>
      </c>
      <c r="DK10">
        <f>LN(1+'Compte de résultat '!J9)</f>
        <v>18.247865910721522</v>
      </c>
      <c r="DL10">
        <f>LN(1+'Compte de résultat '!K9)</f>
        <v>18.24369431004709</v>
      </c>
      <c r="DM10">
        <f t="shared" si="18"/>
        <v>17.88891315573143</v>
      </c>
      <c r="DN10">
        <f t="shared" si="19"/>
        <v>18.005024006310929</v>
      </c>
      <c r="DO10">
        <f t="shared" si="20"/>
        <v>18.298182820448854</v>
      </c>
      <c r="DQ10">
        <f>'Compte de résultat '!AM9/'Compte de résultat '!U9</f>
        <v>0.38356896586898426</v>
      </c>
      <c r="DR10">
        <f>'Compte de résultat '!AN9/'Compte de résultat '!V9</f>
        <v>0.3594203277916112</v>
      </c>
      <c r="DS10">
        <f>'Compte de résultat '!AO9/'Compte de résultat '!W9</f>
        <v>0.4771912846535542</v>
      </c>
      <c r="DT10">
        <f>'Compte de résultat '!AP9/'Compte de résultat '!X9</f>
        <v>0.51137299797977764</v>
      </c>
      <c r="DU10">
        <f>'Compte de résultat '!AQ9/'Compte de résultat '!Y9</f>
        <v>0.66360145625929656</v>
      </c>
      <c r="DV10">
        <f>'Compte de résultat '!AR9/'Compte de résultat '!Z9</f>
        <v>0.12564238133592787</v>
      </c>
      <c r="DW10">
        <f>'Compte de résultat '!AS9/'Compte de résultat '!AA9</f>
        <v>0.10520679674459481</v>
      </c>
      <c r="DX10">
        <f>'Compte de résultat '!AT9/'Compte de résultat '!AB9</f>
        <v>0.12665640105104023</v>
      </c>
      <c r="DY10">
        <f>'Compte de résultat '!AU9/'Compte de résultat '!AC9</f>
        <v>0.13028763273458063</v>
      </c>
      <c r="DZ10">
        <f t="shared" si="21"/>
        <v>-0.38573061664384978</v>
      </c>
    </row>
    <row r="11" spans="2:130" x14ac:dyDescent="0.25">
      <c r="B11" t="str">
        <f>Actif!B10</f>
        <v>BASF PERFORMANCE PRODUCTS LIMITED</v>
      </c>
      <c r="C11">
        <f>('Passif '!U10+'Passif '!AD10+'Passif '!AV10)/Actif!C10</f>
        <v>0.88226727545936134</v>
      </c>
      <c r="D11">
        <f>('Passif '!V10+'Passif '!AE10+'Passif '!AW10)/Actif!D10</f>
        <v>0.83900415668321793</v>
      </c>
      <c r="E11">
        <f>('Passif '!W10+'Passif '!AF10+'Passif '!AX10)/Actif!E10</f>
        <v>0.83775678407642196</v>
      </c>
      <c r="F11">
        <f>('Passif '!X10+'Passif '!AG10+'Passif '!AY10)/Actif!F10</f>
        <v>0.83479958257744424</v>
      </c>
      <c r="G11">
        <f>('Passif '!Y10+'Passif '!AH10+'Passif '!AZ10)/Actif!G10</f>
        <v>0.92321808295249785</v>
      </c>
      <c r="H11">
        <f>('Passif '!Z10+'Passif '!AI10+'Passif '!BA10)/Actif!H10</f>
        <v>0.93081508920171729</v>
      </c>
      <c r="I11">
        <f>('Passif '!AA10+'Passif '!AJ10+'Passif '!BB10)/Actif!I10</f>
        <v>0.92709040021444056</v>
      </c>
      <c r="J11">
        <f>('Passif '!AB10+'Passif '!AK10+'Passif '!BC10)/Actif!J10</f>
        <v>0.9609677953884308</v>
      </c>
      <c r="K11">
        <f>('Passif '!AC10+'Passif '!AL10+'Passif '!BD10)/Actif!K10</f>
        <v>1.0062231190688082</v>
      </c>
      <c r="L11">
        <f t="shared" si="4"/>
        <v>0.11108033607616404</v>
      </c>
      <c r="M11">
        <f>('Passif '!C10+'Passif '!L10)/Actif!C10</f>
        <v>3.9942004260970512E-2</v>
      </c>
      <c r="N11">
        <f>('Passif '!D10+'Passif '!M10)/Actif!D10</f>
        <v>8.4146685439864741E-2</v>
      </c>
      <c r="O11">
        <f>('Passif '!E10+'Passif '!N10)/Actif!E10</f>
        <v>0.10506707563287321</v>
      </c>
      <c r="P11">
        <f>('Passif '!F10+'Passif '!O10)/Actif!F10</f>
        <v>9.9189342058212532E-2</v>
      </c>
      <c r="Q11">
        <f>('Passif '!G10+'Passif '!P10)/Actif!G10</f>
        <v>3.4058778968092986E-2</v>
      </c>
      <c r="R11">
        <f>('Passif '!H10+'Passif '!Q10)/Actif!H10</f>
        <v>2.7177514749057871E-2</v>
      </c>
      <c r="S11">
        <f>('Passif '!I10+'Passif '!R10)/Actif!I10</f>
        <v>3.8342903731217987E-2</v>
      </c>
      <c r="T11">
        <f>('Passif '!J10+'Passif '!S10)/Actif!J10</f>
        <v>1.0034126688329098E-2</v>
      </c>
      <c r="U11">
        <f>('Passif '!K10+'Passif '!T10)/Actif!K10</f>
        <v>-3.3275344616424805E-2</v>
      </c>
      <c r="V11">
        <f t="shared" si="5"/>
        <v>-7.7889560883815337E-2</v>
      </c>
      <c r="W11">
        <v>-2.093834932224432E-2</v>
      </c>
      <c r="X11">
        <f>('Passif '!U10+'Passif '!AD10)/('Passif '!C10+'Passif '!L10)</f>
        <v>20.806443360238564</v>
      </c>
      <c r="Y11">
        <f>('Passif '!V10+'Passif '!AE10)/('Passif '!D10+'Passif '!M10)</f>
        <v>9.5888463356349103</v>
      </c>
      <c r="Z11">
        <f>('Passif '!W10+'Passif '!AF10)/('Passif '!E10+'Passif '!N10)</f>
        <v>5.7397944047469398</v>
      </c>
      <c r="AA11">
        <f>('Passif '!X10+'Passif '!AG10)/('Passif '!F10+'Passif '!O10)</f>
        <v>7.8302455130462025</v>
      </c>
      <c r="AB11">
        <f>('Passif '!Y10+'Passif '!AH10)/('Passif '!G10+'Passif '!P10)</f>
        <v>23.412074472863502</v>
      </c>
      <c r="AC11">
        <f>('Passif '!Z10+'Passif '!AI10)/('Passif '!H10+'Passif '!Q10)</f>
        <v>30.659754029096327</v>
      </c>
      <c r="AD11">
        <f>('Passif '!AA10+'Passif '!AJ10)/('Passif '!I10+'Passif '!R10)</f>
        <v>20.418262839572161</v>
      </c>
      <c r="AE11">
        <f>('Passif '!AB10+'Passif '!AK10)/('Passif '!J10+'Passif '!S10)</f>
        <v>54.269870123580361</v>
      </c>
      <c r="AF11">
        <f>('Passif '!AC10+'Passif '!AL10)/('Passif '!K10+'Passif '!T10)</f>
        <v>-17.740191435812612</v>
      </c>
      <c r="AG11">
        <f>('Passif '!C10+'Passif '!L10)</f>
        <v>45396872</v>
      </c>
      <c r="AH11">
        <f>('Passif '!D10+'Passif '!M10)</f>
        <v>99800959</v>
      </c>
      <c r="AI11">
        <f>('Passif '!E10+'Passif '!N10)</f>
        <v>109613523</v>
      </c>
      <c r="AJ11">
        <f>('Passif '!F10+'Passif '!O10)</f>
        <v>80002551</v>
      </c>
      <c r="AK11">
        <f>('Passif '!G10+'Passif '!P10)</f>
        <v>28396867</v>
      </c>
      <c r="AL11">
        <f>('Passif '!H10+'Passif '!Q10)</f>
        <v>21505877</v>
      </c>
      <c r="AM11">
        <f>('Passif '!I10+'Passif '!R10)</f>
        <v>30999670</v>
      </c>
      <c r="AN11">
        <f>('Passif '!J10+'Passif '!S10)</f>
        <v>8052655</v>
      </c>
      <c r="AO11">
        <f>('Passif '!K10+'Passif '!T10)</f>
        <v>-25444142</v>
      </c>
      <c r="AP11">
        <f t="shared" si="6"/>
        <v>-2.1831250592570579</v>
      </c>
      <c r="AQ11">
        <f>('Passif '!U10+'Passif '!AD10)</f>
        <v>944547446</v>
      </c>
      <c r="AR11">
        <f>('Passif '!V10+'Passif '!AE10)</f>
        <v>956976060</v>
      </c>
      <c r="AS11">
        <f>('Passif '!W10+'Passif '!AF10)</f>
        <v>629159086</v>
      </c>
      <c r="AT11">
        <f>('Passif '!X10+'Passif '!AG10)</f>
        <v>626439616</v>
      </c>
      <c r="AU11">
        <f>('Passif '!Y10+'Passif '!AH10)</f>
        <v>664829565</v>
      </c>
      <c r="AV11">
        <f>('Passif '!Z10+'Passif '!AI10)</f>
        <v>659364899</v>
      </c>
      <c r="AW11">
        <f>('Passif '!AA10+'Passif '!AJ10)</f>
        <v>632959410</v>
      </c>
      <c r="AX11">
        <f>('Passif '!AB10+'Passif '!AK10)</f>
        <v>437016541</v>
      </c>
      <c r="AY11">
        <f>('Passif '!AC10+'Passif '!AL10)</f>
        <v>451383950</v>
      </c>
      <c r="AZ11">
        <f t="shared" si="7"/>
        <v>-0.31542617648501792</v>
      </c>
      <c r="BA11">
        <f>'Passif '!AV10</f>
        <v>58210811</v>
      </c>
      <c r="BB11">
        <f>'Passif '!AW10</f>
        <v>38112683</v>
      </c>
      <c r="BC11">
        <f>'Passif '!AX10</f>
        <v>244848989</v>
      </c>
      <c r="BD11">
        <f>'Passif '!AY10</f>
        <v>46879662</v>
      </c>
      <c r="BE11">
        <f>'Passif '!AZ10</f>
        <v>104913271</v>
      </c>
      <c r="BF11">
        <f>'Passif '!BA10</f>
        <v>77199684</v>
      </c>
      <c r="BG11">
        <f>'Passif '!BB10</f>
        <v>116579453</v>
      </c>
      <c r="BH11">
        <f>'Passif '!BC10</f>
        <v>334185813</v>
      </c>
      <c r="BI11">
        <f>'Passif '!BD10</f>
        <v>318029086</v>
      </c>
      <c r="BJ11">
        <f>(AQ11/Actif!C10)</f>
        <v>0.83105104935029039</v>
      </c>
      <c r="BK11">
        <f>(AR11/Actif!D10)</f>
        <v>0.8068696363358705</v>
      </c>
      <c r="BL11">
        <f>(AS11/Actif!E10)</f>
        <v>0.60306341284068909</v>
      </c>
      <c r="BM11">
        <f>(AT11/Actif!F10)</f>
        <v>0.77667690059332362</v>
      </c>
      <c r="BN11">
        <f>(AU11/Actif!G10)</f>
        <v>0.79738666965579019</v>
      </c>
      <c r="BO11">
        <f>(AV11/Actif!H10)</f>
        <v>0.83325591732825188</v>
      </c>
      <c r="BP11">
        <f>(AW11/Actif!I10)</f>
        <v>0.78289548641642104</v>
      </c>
      <c r="BQ11">
        <f>(AX11/Actif!J10)</f>
        <v>0.54455075217917159</v>
      </c>
      <c r="BR11">
        <f>(AY11/Actif!K10)</f>
        <v>0.59031098358801259</v>
      </c>
      <c r="BS11">
        <f t="shared" si="8"/>
        <v>3.586924767246169E-2</v>
      </c>
      <c r="BT11">
        <f t="shared" si="9"/>
        <v>-0.29156100627429909</v>
      </c>
      <c r="BV11">
        <f>('Compte de résultat '!V10/Actif!C10)</f>
        <v>5.4295527787272847E-2</v>
      </c>
      <c r="BW11">
        <f>('Compte de résultat '!W10/Actif!D10)</f>
        <v>5.6611671467846597E-2</v>
      </c>
      <c r="BX11">
        <f>('Compte de résultat '!X10/Actif!E10)</f>
        <v>3.1129550570374056E-2</v>
      </c>
      <c r="BY11">
        <f>('Compte de résultat '!Y10/Actif!F10)</f>
        <v>4.8194571940873357E-2</v>
      </c>
      <c r="BZ11">
        <f>('Compte de résultat '!Z10/Actif!G10)</f>
        <v>2.2616633186891253E-2</v>
      </c>
      <c r="CA11">
        <f>('Compte de résultat '!AA10/Actif!H10)</f>
        <v>1.0067459018797317E-2</v>
      </c>
      <c r="CB11">
        <f>('Compte de résultat '!AB10/Actif!I10)</f>
        <v>1.8111161577918568E-2</v>
      </c>
      <c r="CC11">
        <f>('Compte de résultat '!AC10/Actif!J10)</f>
        <v>2.461053814951876E-2</v>
      </c>
      <c r="CD11">
        <f t="shared" si="10"/>
        <v>3.9662061255623708E-2</v>
      </c>
      <c r="CE11">
        <f t="shared" si="11"/>
        <v>3.3980251899379553E-2</v>
      </c>
      <c r="CF11">
        <f t="shared" si="12"/>
        <v>1.7596386248744881E-2</v>
      </c>
      <c r="CG11">
        <f>(Actif!U10/Actif!C10)</f>
        <v>0.23586612754208508</v>
      </c>
      <c r="CH11">
        <f>(Actif!V10/Actif!D10)</f>
        <v>0.21054531490959527</v>
      </c>
      <c r="CI11">
        <f>(Actif!W10/Actif!E10)</f>
        <v>0.19170723512740864</v>
      </c>
      <c r="CJ11">
        <f>(Actif!X10/Actif!F10)</f>
        <v>0.18023174317658133</v>
      </c>
      <c r="CK11">
        <f>(Actif!Y10/Actif!G10)</f>
        <v>0.16940534718569702</v>
      </c>
      <c r="CL11">
        <f>(Actif!Z10/Actif!H10)</f>
        <v>0.14654733688776128</v>
      </c>
      <c r="CM11">
        <f>(Actif!AA10/Actif!I10)</f>
        <v>0.14596404081338807</v>
      </c>
      <c r="CN11">
        <f>(Actif!AB10/Actif!J10)</f>
        <v>0.146726575997389</v>
      </c>
      <c r="CO11">
        <f>(Actif!AC10/Actif!K10)</f>
        <v>0.12388303998734068</v>
      </c>
      <c r="CP11">
        <f t="shared" si="13"/>
        <v>-0.23556699990813643</v>
      </c>
      <c r="CQ11">
        <f t="shared" si="14"/>
        <v>-0.15465512633490497</v>
      </c>
      <c r="CR11">
        <f>'Compte de résultat '!D10/Actif!C10</f>
        <v>0.56087222648610013</v>
      </c>
      <c r="CS11">
        <f>'Compte de résultat '!E10/Actif!D10</f>
        <v>0.46350383124355865</v>
      </c>
      <c r="CT11">
        <f>'Compte de résultat '!F10/Actif!E10</f>
        <v>0.39610957357216392</v>
      </c>
      <c r="CU11">
        <f>'Compte de résultat '!G10/Actif!F10</f>
        <v>0.49683700171660899</v>
      </c>
      <c r="CV11">
        <f>'Compte de résultat '!H10/Actif!G10</f>
        <v>0.50305406322698365</v>
      </c>
      <c r="CW11">
        <f>'Compte de résultat '!I10/Actif!H10</f>
        <v>0.48136712845575602</v>
      </c>
      <c r="CX11">
        <f>'Compte de résultat '!J10/Actif!I10</f>
        <v>0.44274932826692021</v>
      </c>
      <c r="CY11">
        <f>'Compte de résultat '!K10/Actif!J10</f>
        <v>0.45965164983872897</v>
      </c>
      <c r="CZ11">
        <f t="shared" si="15"/>
        <v>0.44647328764438643</v>
      </c>
      <c r="DA11">
        <f t="shared" si="16"/>
        <v>0.46533354617191885</v>
      </c>
      <c r="DB11">
        <f t="shared" si="17"/>
        <v>0.46125603552046845</v>
      </c>
      <c r="DD11">
        <f>LN(1+'Compte de résultat '!C10)</f>
        <v>20.264943480005993</v>
      </c>
      <c r="DE11">
        <f>LN(1+'Compte de résultat '!D10)</f>
        <v>20.273018374309732</v>
      </c>
      <c r="DF11">
        <f>LN(1+'Compte de résultat '!E10)</f>
        <v>20.124941471993605</v>
      </c>
      <c r="DG11">
        <f>LN(1+'Compte de résultat '!F10)</f>
        <v>19.839563224489968</v>
      </c>
      <c r="DH11">
        <f>LN(1+'Compte de résultat '!G10)</f>
        <v>19.808800520487317</v>
      </c>
      <c r="DI11">
        <f>LN(1+'Compte de résultat '!H10)</f>
        <v>19.854399203264961</v>
      </c>
      <c r="DJ11">
        <f>LN(1+'Compte de résultat '!I10)</f>
        <v>19.75807707921096</v>
      </c>
      <c r="DK11">
        <f>LN(1+'Compte de résultat '!J10)</f>
        <v>19.695921408415064</v>
      </c>
      <c r="DL11">
        <f>LN(1+'Compte de résultat '!K10)</f>
        <v>19.725989379146743</v>
      </c>
      <c r="DM11">
        <f t="shared" si="18"/>
        <v>19.824181872488644</v>
      </c>
      <c r="DN11">
        <f t="shared" si="19"/>
        <v>19.834254316080749</v>
      </c>
      <c r="DO11">
        <f t="shared" si="20"/>
        <v>19.726662622257589</v>
      </c>
      <c r="DQ11">
        <f>'Compte de résultat '!AM10/'Compte de résultat '!U10</f>
        <v>0.48119358123423056</v>
      </c>
      <c r="DR11">
        <f>'Compte de résultat '!AN10/'Compte de résultat '!V10</f>
        <v>1.0253094230798274</v>
      </c>
      <c r="DS11">
        <f>'Compte de résultat '!AO10/'Compte de résultat '!W10</f>
        <v>0.86421955593764954</v>
      </c>
      <c r="DT11">
        <f>'Compte de résultat '!AP10/'Compte de résultat '!X10</f>
        <v>0.48913044549266632</v>
      </c>
      <c r="DU11">
        <f>'Compte de résultat '!AQ10/'Compte de résultat '!Y10</f>
        <v>0.36922321425861071</v>
      </c>
      <c r="DV11">
        <f>'Compte de résultat '!AR10/'Compte de résultat '!Z10</f>
        <v>2.7132037963696707</v>
      </c>
      <c r="DW11">
        <f>'Compte de résultat '!AS10/'Compte de résultat '!AA10</f>
        <v>6.4712770170570622</v>
      </c>
      <c r="DX11">
        <f>'Compte de résultat '!AT10/'Compte de résultat '!AB10</f>
        <v>3.3325164933072706</v>
      </c>
      <c r="DY11">
        <f>'Compte de résultat '!AU10/'Compte de résultat '!AC10</f>
        <v>2.2316203318225787</v>
      </c>
      <c r="DZ11">
        <f t="shared" si="21"/>
        <v>2.2240733508770045</v>
      </c>
    </row>
    <row r="12" spans="2:130" x14ac:dyDescent="0.25">
      <c r="B12" t="str">
        <f>Actif!B11</f>
        <v>BISCHOF &amp; KLEIN (UK) LIMITED</v>
      </c>
      <c r="C12">
        <f>('Passif '!U11+'Passif '!AD11+'Passif '!AV11)/Actif!C11</f>
        <v>0.40340906445476438</v>
      </c>
      <c r="D12">
        <f>('Passif '!V11+'Passif '!AE11+'Passif '!AW11)/Actif!D11</f>
        <v>0.40422437059892724</v>
      </c>
      <c r="E12">
        <f>('Passif '!W11+'Passif '!AF11+'Passif '!AX11)/Actif!E11</f>
        <v>0.40727008500620371</v>
      </c>
      <c r="F12">
        <f>('Passif '!X11+'Passif '!AG11+'Passif '!AY11)/Actif!F11</f>
        <v>0.45411613206258389</v>
      </c>
      <c r="G12">
        <f>('Passif '!Y11+'Passif '!AH11+'Passif '!AZ11)/Actif!G11</f>
        <v>0.44800157829051723</v>
      </c>
      <c r="H12">
        <f>('Passif '!Z11+'Passif '!AI11+'Passif '!BA11)/Actif!H11</f>
        <v>0.5627670007444745</v>
      </c>
      <c r="I12">
        <f>('Passif '!AA11+'Passif '!AJ11+'Passif '!BB11)/Actif!I11</f>
        <v>0.55501338884484841</v>
      </c>
      <c r="J12">
        <f>('Passif '!AB11+'Passif '!AK11+'Passif '!BC11)/Actif!J11</f>
        <v>0.57413780679734749</v>
      </c>
      <c r="K12">
        <f>('Passif '!AC11+'Passif '!AL11+'Passif '!BD11)/Actif!K11</f>
        <v>0.54295168094671009</v>
      </c>
      <c r="L12">
        <f t="shared" si="4"/>
        <v>0.38180293977619839</v>
      </c>
      <c r="M12">
        <f>('Passif '!C11+'Passif '!L11)/Actif!C11</f>
        <v>0.41945190479581584</v>
      </c>
      <c r="N12">
        <f>('Passif '!D11+'Passif '!M11)/Actif!D11</f>
        <v>0.41964686384631417</v>
      </c>
      <c r="O12">
        <f>('Passif '!E11+'Passif '!N11)/Actif!E11</f>
        <v>0.41654302653773995</v>
      </c>
      <c r="P12">
        <f>('Passif '!F11+'Passif '!O11)/Actif!F11</f>
        <v>0.36041169064211898</v>
      </c>
      <c r="Q12">
        <f>('Passif '!G11+'Passif '!P11)/Actif!G11</f>
        <v>0.25208901400902983</v>
      </c>
      <c r="R12">
        <f>('Passif '!H11+'Passif '!Q11)/Actif!H11</f>
        <v>0.25661308422362378</v>
      </c>
      <c r="S12">
        <f>('Passif '!I11+'Passif '!R11)/Actif!I11</f>
        <v>0.27980844150640533</v>
      </c>
      <c r="T12">
        <f>('Passif '!J11+'Passif '!S11)/Actif!J11</f>
        <v>0.24549889608787781</v>
      </c>
      <c r="U12">
        <f>('Passif '!K11+'Passif '!T11)/Actif!K11</f>
        <v>0.25124002982549104</v>
      </c>
      <c r="V12">
        <f t="shared" si="5"/>
        <v>-0.15992994231411617</v>
      </c>
      <c r="W12">
        <v>0.24206301526565296</v>
      </c>
      <c r="X12">
        <f>('Passif '!U11+'Passif '!AD11)/('Passif '!C11+'Passif '!L11)</f>
        <v>0.34156706594301239</v>
      </c>
      <c r="Y12">
        <f>('Passif '!V11+'Passif '!AE11)/('Passif '!D11+'Passif '!M11)</f>
        <v>0.26764308090881112</v>
      </c>
      <c r="Z12">
        <f>('Passif '!W11+'Passif '!AF11)/('Passif '!E11+'Passif '!N11)</f>
        <v>0.17601673485394081</v>
      </c>
      <c r="AA12">
        <f>('Passif '!X11+'Passif '!AG11)/('Passif '!F11+'Passif '!O11)</f>
        <v>0.16392327085894745</v>
      </c>
      <c r="AB12">
        <f>('Passif '!Y11+'Passif '!AH11)/('Passif '!G11+'Passif '!P11)</f>
        <v>0.75758759909128215</v>
      </c>
      <c r="AC12">
        <f>('Passif '!Z11+'Passif '!AI11)/('Passif '!H11+'Passif '!Q11)</f>
        <v>0.82182055320777903</v>
      </c>
      <c r="AD12">
        <f>('Passif '!AA11+'Passif '!AJ11)/('Passif '!I11+'Passif '!R11)</f>
        <v>0.7107603381116363</v>
      </c>
      <c r="AE12">
        <f>('Passif '!AB11+'Passif '!AK11)/('Passif '!J11+'Passif '!S11)</f>
        <v>0.84452413824679329</v>
      </c>
      <c r="AF12">
        <f>('Passif '!AC11+'Passif '!AL11)/('Passif '!K11+'Passif '!T11)</f>
        <v>0.63175974056781226</v>
      </c>
      <c r="AG12">
        <f>('Passif '!C11+'Passif '!L11)</f>
        <v>5495442</v>
      </c>
      <c r="AH12">
        <f>('Passif '!D11+'Passif '!M11)</f>
        <v>5601516</v>
      </c>
      <c r="AI12">
        <f>('Passif '!E11+'Passif '!N11)</f>
        <v>4584922</v>
      </c>
      <c r="AJ12">
        <f>('Passif '!F11+'Passif '!O11)</f>
        <v>3118398</v>
      </c>
      <c r="AK12">
        <f>('Passif '!G11+'Passif '!P11)</f>
        <v>2814955</v>
      </c>
      <c r="AL12">
        <f>('Passif '!H11+'Passif '!Q11)</f>
        <v>3304545</v>
      </c>
      <c r="AM12">
        <f>('Passif '!I11+'Passif '!R11)</f>
        <v>3631345</v>
      </c>
      <c r="AN12">
        <f>('Passif '!J11+'Passif '!S11)</f>
        <v>3669322</v>
      </c>
      <c r="AO12">
        <f>('Passif '!K11+'Passif '!T11)</f>
        <v>4173422</v>
      </c>
      <c r="AP12">
        <f t="shared" si="6"/>
        <v>0.26293392887674399</v>
      </c>
      <c r="AQ12">
        <f>('Passif '!U11+'Passif '!AD11)</f>
        <v>1877062</v>
      </c>
      <c r="AR12">
        <f>('Passif '!V11+'Passif '!AE11)</f>
        <v>1499207</v>
      </c>
      <c r="AS12">
        <f>('Passif '!W11+'Passif '!AF11)</f>
        <v>807023</v>
      </c>
      <c r="AT12">
        <f>('Passif '!X11+'Passif '!AG11)</f>
        <v>511178</v>
      </c>
      <c r="AU12">
        <f>('Passif '!Y11+'Passif '!AH11)</f>
        <v>2132575</v>
      </c>
      <c r="AV12">
        <f>('Passif '!Z11+'Passif '!AI11)</f>
        <v>2715743</v>
      </c>
      <c r="AW12">
        <f>('Passif '!AA11+'Passif '!AJ11)</f>
        <v>2581016</v>
      </c>
      <c r="AX12">
        <f>('Passif '!AB11+'Passif '!AK11)</f>
        <v>3098831</v>
      </c>
      <c r="AY12">
        <f>('Passif '!AC11+'Passif '!AL11)</f>
        <v>2636600</v>
      </c>
      <c r="AZ12">
        <f t="shared" si="7"/>
        <v>-2.9142301020383739E-2</v>
      </c>
      <c r="BA12">
        <f>'Passif '!AV11</f>
        <v>3408195</v>
      </c>
      <c r="BB12">
        <f>'Passif '!AW11</f>
        <v>3896447</v>
      </c>
      <c r="BC12">
        <f>'Passif '!AX11</f>
        <v>3675831</v>
      </c>
      <c r="BD12">
        <f>'Passif '!AY11</f>
        <v>3417981</v>
      </c>
      <c r="BE12">
        <f>'Passif '!AZ11</f>
        <v>2870040</v>
      </c>
      <c r="BF12">
        <f>'Passif '!BA11</f>
        <v>4531311</v>
      </c>
      <c r="BG12">
        <f>'Passif '!BB11</f>
        <v>4621930</v>
      </c>
      <c r="BH12">
        <f>'Passif '!BC11</f>
        <v>5482456</v>
      </c>
      <c r="BI12">
        <f>'Passif '!BD11</f>
        <v>6382530</v>
      </c>
      <c r="BJ12">
        <f>(AQ12/Actif!C11)</f>
        <v>0.14327095642531459</v>
      </c>
      <c r="BK12">
        <f>(AR12/Actif!D11)</f>
        <v>0.1123155795335479</v>
      </c>
      <c r="BL12">
        <f>(AS12/Actif!E11)</f>
        <v>7.3318543457351407E-2</v>
      </c>
      <c r="BM12">
        <f>(AT12/Actif!F11)</f>
        <v>5.9079863185859241E-2</v>
      </c>
      <c r="BN12">
        <f>(AU12/Actif!G11)</f>
        <v>0.1909795108803895</v>
      </c>
      <c r="BO12">
        <f>(AV12/Actif!H11)</f>
        <v>0.21088990683701289</v>
      </c>
      <c r="BP12">
        <f>(AW12/Actif!I11)</f>
        <v>0.19887674249158266</v>
      </c>
      <c r="BQ12">
        <f>(AX12/Actif!J11)</f>
        <v>0.20732974365915405</v>
      </c>
      <c r="BR12">
        <f>(AY12/Actif!K11)</f>
        <v>0.15872333606280162</v>
      </c>
      <c r="BS12">
        <f t="shared" si="8"/>
        <v>1.9910395956623389E-2</v>
      </c>
      <c r="BT12">
        <f t="shared" si="9"/>
        <v>-0.24736399933320857</v>
      </c>
      <c r="BV12">
        <f>('Compte de résultat '!V11/Actif!C11)</f>
        <v>7.8336399016813593E-2</v>
      </c>
      <c r="BW12">
        <f>('Compte de résultat '!W11/Actif!D11)</f>
        <v>4.5879711115369703E-3</v>
      </c>
      <c r="BX12">
        <f>('Compte de résultat '!X11/Actif!E11)</f>
        <v>2.854971786792845E-2</v>
      </c>
      <c r="BY12">
        <f>('Compte de résultat '!Y11/Actif!F11)</f>
        <v>1.8190030375661009E-2</v>
      </c>
      <c r="BZ12">
        <f>('Compte de résultat '!Z11/Actif!G11)</f>
        <v>0.10765984937821228</v>
      </c>
      <c r="CA12">
        <f>('Compte de résultat '!AA11/Actif!H11)</f>
        <v>0.1062452227867452</v>
      </c>
      <c r="CB12">
        <f>('Compte de résultat '!AB11/Actif!I11)</f>
        <v>0.10238536572135176</v>
      </c>
      <c r="CC12">
        <f>('Compte de résultat '!AC11/Actif!J11)</f>
        <v>0.13565838544681261</v>
      </c>
      <c r="CD12">
        <f t="shared" si="10"/>
        <v>2.3369874121794729E-2</v>
      </c>
      <c r="CE12">
        <f t="shared" si="11"/>
        <v>5.1466532540600581E-2</v>
      </c>
      <c r="CF12">
        <f t="shared" si="12"/>
        <v>0.11476299131830318</v>
      </c>
      <c r="CG12">
        <f>(Actif!U11/Actif!C11)</f>
        <v>0.45889034088736369</v>
      </c>
      <c r="CH12">
        <f>(Actif!V11/Actif!D11)</f>
        <v>0.44021006331506518</v>
      </c>
      <c r="CI12">
        <f>(Actif!W11/Actif!E11)</f>
        <v>0.43842730664511448</v>
      </c>
      <c r="CJ12">
        <f>(Actif!X11/Actif!F11)</f>
        <v>0.43305080416563324</v>
      </c>
      <c r="CK12">
        <f>(Actif!Y11/Actif!G11)</f>
        <v>0.53337353687525701</v>
      </c>
      <c r="CL12">
        <f>(Actif!Z11/Actif!H11)</f>
        <v>0.46650303291646023</v>
      </c>
      <c r="CM12">
        <f>(Actif!AA11/Actif!I11)</f>
        <v>0.46561087221050323</v>
      </c>
      <c r="CN12">
        <f>(Actif!AB11/Actif!J11)</f>
        <v>0.4835560616012336</v>
      </c>
      <c r="CO12">
        <f>(Actif!AC11/Actif!K11)</f>
        <v>0.41003524469556674</v>
      </c>
      <c r="CP12">
        <f t="shared" si="13"/>
        <v>6.4037357723413152E-2</v>
      </c>
      <c r="CQ12">
        <f t="shared" si="14"/>
        <v>-0.12104484694959218</v>
      </c>
      <c r="CR12">
        <f>'Compte de résultat '!D11/Actif!C11</f>
        <v>1.7309155765038202</v>
      </c>
      <c r="CS12">
        <f>'Compte de résultat '!E11/Actif!D11</f>
        <v>1.5052664163751035</v>
      </c>
      <c r="CT12">
        <f>'Compte de résultat '!F11/Actif!E11</f>
        <v>1.5442541113768693</v>
      </c>
      <c r="CU12">
        <f>'Compte de résultat '!G11/Actif!F11</f>
        <v>1.8963063325659864</v>
      </c>
      <c r="CV12">
        <f>'Compte de résultat '!H11/Actif!G11</f>
        <v>1.944795384628611</v>
      </c>
      <c r="CW12">
        <f>'Compte de résultat '!I11/Actif!H11</f>
        <v>1.7002021892537076</v>
      </c>
      <c r="CX12">
        <f>'Compte de résultat '!J11/Actif!I11</f>
        <v>1.677239996276767</v>
      </c>
      <c r="CY12">
        <f>'Compte de résultat '!K11/Actif!J11</f>
        <v>1.7713880590154585</v>
      </c>
      <c r="CZ12">
        <f t="shared" si="15"/>
        <v>1.7202802219714277</v>
      </c>
      <c r="DA12">
        <f t="shared" si="16"/>
        <v>1.7951186095238221</v>
      </c>
      <c r="DB12">
        <f t="shared" si="17"/>
        <v>1.7162767481819776</v>
      </c>
      <c r="DD12">
        <f>LN(1+'Compte de résultat '!C11)</f>
        <v>16.939348757881699</v>
      </c>
      <c r="DE12">
        <f>LN(1+'Compte de résultat '!D11)</f>
        <v>16.936886535454931</v>
      </c>
      <c r="DF12">
        <f>LN(1+'Compte de résultat '!E11)</f>
        <v>16.815859508247563</v>
      </c>
      <c r="DG12">
        <f>LN(1+'Compte de résultat '!F11)</f>
        <v>16.648590246030103</v>
      </c>
      <c r="DH12">
        <f>LN(1+'Compte de résultat '!G11)</f>
        <v>16.613246301730168</v>
      </c>
      <c r="DI12">
        <f>LN(1+'Compte de résultat '!H11)</f>
        <v>16.893586674164101</v>
      </c>
      <c r="DJ12">
        <f>LN(1+'Compte de résultat '!I11)</f>
        <v>16.901742413474281</v>
      </c>
      <c r="DK12">
        <f>LN(1+'Compte de résultat '!J11)</f>
        <v>16.895913337472578</v>
      </c>
      <c r="DL12">
        <f>LN(1+'Compte de résultat '!K11)</f>
        <v>17.091743781318112</v>
      </c>
      <c r="DM12">
        <f t="shared" si="18"/>
        <v>16.630918273880134</v>
      </c>
      <c r="DN12">
        <f t="shared" si="19"/>
        <v>16.718474407308122</v>
      </c>
      <c r="DO12">
        <f t="shared" si="20"/>
        <v>16.963133177421657</v>
      </c>
      <c r="DQ12">
        <f>'Compte de résultat '!AM11/'Compte de résultat '!U11</f>
        <v>0.40229788507424685</v>
      </c>
      <c r="DR12">
        <f>'Compte de résultat '!AN11/'Compte de résultat '!V11</f>
        <v>0.19476714445647228</v>
      </c>
      <c r="DS12">
        <f>'Compte de résultat '!AO11/'Compte de résultat '!W11</f>
        <v>3.200013063143972</v>
      </c>
      <c r="DT12">
        <f>'Compte de résultat '!AP11/'Compte de résultat '!X11</f>
        <v>0.61666703792215727</v>
      </c>
      <c r="DU12">
        <f>'Compte de résultat '!AQ11/'Compte de résultat '!Y11</f>
        <v>0.63571092727434464</v>
      </c>
      <c r="DV12">
        <f>'Compte de résultat '!AR11/'Compte de résultat '!Z11</f>
        <v>0.17137295840490441</v>
      </c>
      <c r="DW12">
        <f>'Compte de résultat '!AS11/'Compte de résultat '!AA11</f>
        <v>0.1781662752699395</v>
      </c>
      <c r="DX12">
        <f>'Compte de résultat '!AT11/'Compte de résultat '!AB11</f>
        <v>0.22232256685586646</v>
      </c>
      <c r="DY12">
        <f>'Compte de résultat '!AU11/'Compte de résultat '!AC11</f>
        <v>0.15547718167708374</v>
      </c>
      <c r="DZ12">
        <f t="shared" si="21"/>
        <v>-0.44529407951725286</v>
      </c>
    </row>
    <row r="13" spans="2:130" x14ac:dyDescent="0.25">
      <c r="B13" t="str">
        <f>Actif!B12</f>
        <v>BODYCOTE HEAT TREATMENTS LIMITED</v>
      </c>
      <c r="C13">
        <f>('Passif '!U12+'Passif '!AD12+'Passif '!AV12)/Actif!C12</f>
        <v>0.25307374456405879</v>
      </c>
      <c r="D13">
        <f>('Passif '!V12+'Passif '!AE12+'Passif '!AW12)/Actif!D12</f>
        <v>0.81706081598961411</v>
      </c>
      <c r="E13">
        <f>('Passif '!W12+'Passif '!AF12+'Passif '!AX12)/Actif!E12</f>
        <v>0.76899849075329529</v>
      </c>
      <c r="F13">
        <f>('Passif '!X12+'Passif '!AG12+'Passif '!AY12)/Actif!F12</f>
        <v>0.82094537742326468</v>
      </c>
      <c r="G13">
        <f>('Passif '!Y12+'Passif '!AH12+'Passif '!AZ12)/Actif!G12</f>
        <v>0.97082831410889792</v>
      </c>
      <c r="H13">
        <f>('Passif '!Z12+'Passif '!AI12+'Passif '!BA12)/Actif!H12</f>
        <v>0.94466488124863457</v>
      </c>
      <c r="I13">
        <f>('Passif '!AA12+'Passif '!AJ12+'Passif '!BB12)/Actif!I12</f>
        <v>0.86460551335443192</v>
      </c>
      <c r="J13">
        <f>('Passif '!AB12+'Passif '!AK12+'Passif '!BC12)/Actif!J12</f>
        <v>0.76333852058535046</v>
      </c>
      <c r="K13">
        <f>('Passif '!AC12+'Passif '!AL12+'Passif '!BD12)/Actif!K12</f>
        <v>0.6307159844278043</v>
      </c>
      <c r="L13">
        <f t="shared" si="4"/>
        <v>0.22843528642463271</v>
      </c>
      <c r="M13">
        <f>('Passif '!C12+'Passif '!L12)/Actif!C12</f>
        <v>0.63558683058782184</v>
      </c>
      <c r="N13">
        <f>('Passif '!D12+'Passif '!M12)/Actif!D12</f>
        <v>7.4483398652011534E-2</v>
      </c>
      <c r="O13">
        <f>('Passif '!E12+'Passif '!N12)/Actif!E12</f>
        <v>0.11736620878140819</v>
      </c>
      <c r="P13">
        <f>('Passif '!F12+'Passif '!O12)/Actif!F12</f>
        <v>7.7935690310655573E-2</v>
      </c>
      <c r="Q13">
        <f>('Passif '!G12+'Passif '!P12)/Actif!G12</f>
        <v>-8.439299291703363E-2</v>
      </c>
      <c r="R13">
        <f>('Passif '!H12+'Passif '!Q12)/Actif!H12</f>
        <v>-5.5766760873214534E-2</v>
      </c>
      <c r="S13">
        <f>('Passif '!I12+'Passif '!R12)/Actif!I12</f>
        <v>1.1530886566767722E-2</v>
      </c>
      <c r="T13">
        <f>('Passif '!J12+'Passif '!S12)/Actif!J12</f>
        <v>8.7769898854855255E-2</v>
      </c>
      <c r="U13">
        <f>('Passif '!K12+'Passif '!T12)/Actif!K12</f>
        <v>0.21002765597046472</v>
      </c>
      <c r="V13">
        <f t="shared" si="5"/>
        <v>-0.17313296965462271</v>
      </c>
      <c r="W13">
        <v>1.5126706998081664E-2</v>
      </c>
      <c r="X13">
        <f>('Passif '!U12+'Passif '!AD12)/('Passif '!C12+'Passif '!L12)</f>
        <v>0.38130776472917877</v>
      </c>
      <c r="Y13">
        <f>('Passif '!V12+'Passif '!AE12)/('Passif '!D12+'Passif '!M12)</f>
        <v>10.03983730476652</v>
      </c>
      <c r="Z13">
        <f>('Passif '!W12+'Passif '!AF12)/('Passif '!E12+'Passif '!N12)</f>
        <v>6.4449087641614025</v>
      </c>
      <c r="AA13">
        <f>('Passif '!X12+'Passif '!AG12)/('Passif '!F12+'Passif '!O12)</f>
        <v>10.275727478103281</v>
      </c>
      <c r="AB13">
        <f>('Passif '!Y12+'Passif '!AH12)/('Passif '!G12+'Passif '!P12)</f>
        <v>-11.338149675268415</v>
      </c>
      <c r="AC13">
        <f>('Passif '!Z12+'Passif '!AI12)/('Passif '!H12+'Passif '!Q12)</f>
        <v>-16.865141783745266</v>
      </c>
      <c r="AD13">
        <f>('Passif '!AA12+'Passif '!AJ12)/('Passif '!I12+'Passif '!R12)</f>
        <v>74.885793572664582</v>
      </c>
      <c r="AE13">
        <f>('Passif '!AB12+'Passif '!AK12)/('Passif '!J12+'Passif '!S12)</f>
        <v>8.6970422724045804</v>
      </c>
      <c r="AF13">
        <f>('Passif '!AC12+'Passif '!AL12)/('Passif '!K12+'Passif '!T12)</f>
        <v>2.9972870843321062</v>
      </c>
      <c r="AG13">
        <f>('Passif '!C12+'Passif '!L12)</f>
        <v>54176442</v>
      </c>
      <c r="AH13">
        <f>('Passif '!D12+'Passif '!M12)</f>
        <v>6253410</v>
      </c>
      <c r="AI13">
        <f>('Passif '!E12+'Passif '!N12)</f>
        <v>10103431</v>
      </c>
      <c r="AJ13">
        <f>('Passif '!F12+'Passif '!O12)</f>
        <v>6697693</v>
      </c>
      <c r="AK13">
        <f>('Passif '!G12+'Passif '!P12)</f>
        <v>-5834511</v>
      </c>
      <c r="AL13">
        <f>('Passif '!H12+'Passif '!Q12)</f>
        <v>-3931974</v>
      </c>
      <c r="AM13">
        <f>('Passif '!I12+'Passif '!R12)</f>
        <v>847194</v>
      </c>
      <c r="AN13">
        <f>('Passif '!J12+'Passif '!S12)</f>
        <v>5459732</v>
      </c>
      <c r="AO13">
        <f>('Passif '!K12+'Passif '!T12)</f>
        <v>11884999</v>
      </c>
      <c r="AP13">
        <f t="shared" si="6"/>
        <v>-4.0226545241652154</v>
      </c>
      <c r="AQ13">
        <f>('Passif '!U12+'Passif '!AD12)</f>
        <v>20657898</v>
      </c>
      <c r="AR13">
        <f>('Passif '!V12+'Passif '!AE12)</f>
        <v>62783219</v>
      </c>
      <c r="AS13">
        <f>('Passif '!W12+'Passif '!AF12)</f>
        <v>65115691</v>
      </c>
      <c r="AT13">
        <f>('Passif '!X12+'Passif '!AG12)</f>
        <v>68823668</v>
      </c>
      <c r="AU13">
        <f>('Passif '!Y12+'Passif '!AH12)</f>
        <v>66152559</v>
      </c>
      <c r="AV13">
        <f>('Passif '!Z12+'Passif '!AI12)</f>
        <v>66313299</v>
      </c>
      <c r="AW13">
        <f>('Passif '!AA12+'Passif '!AJ12)</f>
        <v>63442795</v>
      </c>
      <c r="AX13">
        <f>('Passif '!AB12+'Passif '!AK12)</f>
        <v>47483520</v>
      </c>
      <c r="AY13">
        <f>('Passif '!AC12+'Passif '!AL12)</f>
        <v>35622754</v>
      </c>
      <c r="AZ13">
        <f t="shared" si="7"/>
        <v>-0.46281131330836067</v>
      </c>
      <c r="BA13">
        <f>'Passif '!AV12</f>
        <v>913718</v>
      </c>
      <c r="BB13">
        <f>'Passif '!AW12</f>
        <v>5814836</v>
      </c>
      <c r="BC13">
        <f>'Passif '!AX12</f>
        <v>1083288</v>
      </c>
      <c r="BD13">
        <f>'Passif '!AY12</f>
        <v>1727322</v>
      </c>
      <c r="BE13">
        <f>'Passif '!AZ12</f>
        <v>965673</v>
      </c>
      <c r="BF13">
        <f>'Passif '!BA12</f>
        <v>292645</v>
      </c>
      <c r="BG13">
        <f>'Passif '!BB12</f>
        <v>81254</v>
      </c>
      <c r="BH13">
        <f>'Passif '!BC12</f>
        <v>0</v>
      </c>
      <c r="BI13">
        <f>'Passif '!BD12</f>
        <v>68064</v>
      </c>
      <c r="BJ13">
        <f>(AQ13/Actif!C12)</f>
        <v>0.2423541936627456</v>
      </c>
      <c r="BK13">
        <f>(AR13/Actif!D12)</f>
        <v>0.74780120437226161</v>
      </c>
      <c r="BL13">
        <f>(AS13/Actif!E12)</f>
        <v>0.7564145075916946</v>
      </c>
      <c r="BM13">
        <f>(AT13/Actif!F12)</f>
        <v>0.80084591445015108</v>
      </c>
      <c r="BN13">
        <f>(AU13/Actif!G12)</f>
        <v>0.95686038523719463</v>
      </c>
      <c r="BO13">
        <f>(AV13/Actif!H12)</f>
        <v>0.94051432894698106</v>
      </c>
      <c r="BP13">
        <f>(AW13/Actif!I12)</f>
        <v>0.86349959114877872</v>
      </c>
      <c r="BQ13">
        <f>(AX13/Actif!J12)</f>
        <v>0.76333852058535046</v>
      </c>
      <c r="BR13">
        <f>(AY13/Actif!K12)</f>
        <v>0.62951318059282091</v>
      </c>
      <c r="BS13">
        <f t="shared" si="8"/>
        <v>-1.6346056290213573E-2</v>
      </c>
      <c r="BT13">
        <f t="shared" si="9"/>
        <v>-0.33067135585521951</v>
      </c>
      <c r="BV13">
        <f>('Compte de résultat '!V12/Actif!C12)</f>
        <v>0.1754113715265547</v>
      </c>
      <c r="BW13">
        <f>('Compte de résultat '!W12/Actif!D12)</f>
        <v>0.2023936320428798</v>
      </c>
      <c r="BX13">
        <f>('Compte de résultat '!X12/Actif!E12)</f>
        <v>8.7489459650230167E-2</v>
      </c>
      <c r="BY13">
        <f>('Compte de résultat '!Y12/Actif!F12)</f>
        <v>0.11690685760087124</v>
      </c>
      <c r="BZ13">
        <f>('Compte de résultat '!Z12/Actif!G12)</f>
        <v>0.18098381316663306</v>
      </c>
      <c r="CA13">
        <f>('Compte de résultat '!AA12/Actif!H12)</f>
        <v>0.19258961218925355</v>
      </c>
      <c r="CB13">
        <f>('Compte de résultat '!AB12/Actif!I12)</f>
        <v>0.19589366051811449</v>
      </c>
      <c r="CC13">
        <f>('Compte de résultat '!AC12/Actif!J12)</f>
        <v>0.25765383852523127</v>
      </c>
      <c r="CD13">
        <f t="shared" si="10"/>
        <v>0.10219815862555071</v>
      </c>
      <c r="CE13">
        <f t="shared" si="11"/>
        <v>0.12846004347257814</v>
      </c>
      <c r="CF13">
        <f t="shared" si="12"/>
        <v>0.21537903707753311</v>
      </c>
      <c r="CG13">
        <f>(Actif!U12/Actif!C12)</f>
        <v>0.65738552359328783</v>
      </c>
      <c r="CH13">
        <f>(Actif!V12/Actif!D12)</f>
        <v>0.66621061628404543</v>
      </c>
      <c r="CI13">
        <f>(Actif!W12/Actif!E12)</f>
        <v>0.57280847703110704</v>
      </c>
      <c r="CJ13">
        <f>(Actif!X12/Actif!F12)</f>
        <v>0.42695204864247793</v>
      </c>
      <c r="CK13">
        <f>(Actif!Y12/Actif!G12)</f>
        <v>0.51100849515955138</v>
      </c>
      <c r="CL13">
        <f>(Actif!Z12/Actif!H12)</f>
        <v>0.48787209596076353</v>
      </c>
      <c r="CM13">
        <f>(Actif!AA12/Actif!I12)</f>
        <v>0.44394750338885519</v>
      </c>
      <c r="CN13">
        <f>(Actif!AB12/Actif!J12)</f>
        <v>0.47422659911503667</v>
      </c>
      <c r="CO13">
        <f>(Actif!AC12/Actif!K12)</f>
        <v>0.49372216945562858</v>
      </c>
      <c r="CP13">
        <f t="shared" si="13"/>
        <v>-0.14828059373452837</v>
      </c>
      <c r="CQ13">
        <f t="shared" si="14"/>
        <v>1.1990998344237202E-2</v>
      </c>
      <c r="CR13">
        <f>'Compte de résultat '!D12/Actif!C12</f>
        <v>0.66891883861954848</v>
      </c>
      <c r="CS13">
        <f>'Compte de résultat '!E12/Actif!D12</f>
        <v>0.65321630102079042</v>
      </c>
      <c r="CT13">
        <f>'Compte de résultat '!F12/Actif!E12</f>
        <v>0.50737798637241638</v>
      </c>
      <c r="CU13">
        <f>'Compte de résultat '!G12/Actif!F12</f>
        <v>0.41797112533008113</v>
      </c>
      <c r="CV13">
        <f>'Compte de résultat '!H12/Actif!G12</f>
        <v>0.56274467973299258</v>
      </c>
      <c r="CW13">
        <f>'Compte de résultat '!I12/Actif!H12</f>
        <v>0.62154384916075012</v>
      </c>
      <c r="CX13">
        <f>'Compte de résultat '!J12/Actif!I12</f>
        <v>0.60125709058590904</v>
      </c>
      <c r="CY13">
        <f>'Compte de résultat '!K12/Actif!J12</f>
        <v>0.73261074798060644</v>
      </c>
      <c r="CZ13">
        <f t="shared" si="15"/>
        <v>0.46267455585124873</v>
      </c>
      <c r="DA13">
        <f t="shared" si="16"/>
        <v>0.49603126381183005</v>
      </c>
      <c r="DB13">
        <f t="shared" si="17"/>
        <v>0.65180389590908849</v>
      </c>
      <c r="DD13">
        <f>LN(1+'Compte de résultat '!C12)</f>
        <v>17.685298487609611</v>
      </c>
      <c r="DE13">
        <f>LN(1+'Compte de résultat '!D12)</f>
        <v>17.858870760529715</v>
      </c>
      <c r="DF13">
        <f>LN(1+'Compte de résultat '!E12)</f>
        <v>17.819969543913174</v>
      </c>
      <c r="DG13">
        <f>LN(1+'Compte de résultat '!F12)</f>
        <v>17.592342874897604</v>
      </c>
      <c r="DH13">
        <f>LN(1+'Compte de résultat '!G12)</f>
        <v>17.396802073109473</v>
      </c>
      <c r="DI13">
        <f>LN(1+'Compte de résultat '!H12)</f>
        <v>17.476642691113291</v>
      </c>
      <c r="DJ13">
        <f>LN(1+'Compte de résultat '!I12)</f>
        <v>17.595680624233601</v>
      </c>
      <c r="DK13">
        <f>LN(1+'Compte de résultat '!J12)</f>
        <v>17.603678404653984</v>
      </c>
      <c r="DL13">
        <f>LN(1+'Compte de résultat '!K12)</f>
        <v>17.634806201241087</v>
      </c>
      <c r="DM13">
        <f t="shared" si="18"/>
        <v>17.49457247400354</v>
      </c>
      <c r="DN13">
        <f t="shared" si="19"/>
        <v>17.488595879706789</v>
      </c>
      <c r="DO13">
        <f t="shared" si="20"/>
        <v>17.611388410042892</v>
      </c>
      <c r="DQ13">
        <f>'Compte de résultat '!AM12/'Compte de résultat '!U12</f>
        <v>0</v>
      </c>
      <c r="DR13">
        <f>'Compte de résultat '!AN12/'Compte de résultat '!V12</f>
        <v>8.7897807587650853E-2</v>
      </c>
      <c r="DS13">
        <f>'Compte de résultat '!AO12/'Compte de résultat '!W12</f>
        <v>0.31042769636417072</v>
      </c>
      <c r="DT13">
        <f>'Compte de résultat '!AP12/'Compte de résultat '!X12</f>
        <v>0.67107087949666344</v>
      </c>
      <c r="DU13">
        <f>'Compte de résultat '!AQ12/'Compte de résultat '!Y12</f>
        <v>0.10775424076760569</v>
      </c>
      <c r="DV13">
        <f>'Compte de résultat '!AR12/'Compte de résultat '!Z12</f>
        <v>0.30189911238676059</v>
      </c>
      <c r="DW13">
        <f>'Compte de résultat '!AS12/'Compte de résultat '!AA12</f>
        <v>0.20300951269713424</v>
      </c>
      <c r="DX13">
        <f>'Compte de résultat '!AT12/'Compte de résultat '!AB12</f>
        <v>0.14758185831469592</v>
      </c>
      <c r="DY13">
        <f>'Compte de résultat '!AU12/'Compte de résultat '!AC12</f>
        <v>8.1209940019490404E-2</v>
      </c>
      <c r="DZ13">
        <f t="shared" si="21"/>
        <v>-0.36917176710990285</v>
      </c>
    </row>
    <row r="14" spans="2:130" x14ac:dyDescent="0.25">
      <c r="B14" t="str">
        <f>Actif!B13</f>
        <v>BOUGHEY DISTRIBUTION LIMITED</v>
      </c>
      <c r="C14">
        <f>('Passif '!U13+'Passif '!AD13+'Passif '!AV13)/Actif!C13</f>
        <v>0.40298317212025375</v>
      </c>
      <c r="D14">
        <f>('Passif '!V13+'Passif '!AE13+'Passif '!AW13)/Actif!D13</f>
        <v>0.34775024975229557</v>
      </c>
      <c r="E14">
        <f>('Passif '!W13+'Passif '!AF13+'Passif '!AX13)/Actif!E13</f>
        <v>0.44887346800421479</v>
      </c>
      <c r="F14">
        <f>('Passif '!X13+'Passif '!AG13+'Passif '!AY13)/Actif!F13</f>
        <v>0.54715474811368747</v>
      </c>
      <c r="G14">
        <f>('Passif '!Y13+'Passif '!AH13+'Passif '!AZ13)/Actif!G13</f>
        <v>0.4058229272220788</v>
      </c>
      <c r="H14">
        <f>('Passif '!Z13+'Passif '!AI13+'Passif '!BA13)/Actif!H13</f>
        <v>0.28298817456808811</v>
      </c>
      <c r="I14">
        <f>('Passif '!AA13+'Passif '!AJ13+'Passif '!BB13)/Actif!I13</f>
        <v>0.34400721466047451</v>
      </c>
      <c r="J14">
        <f>('Passif '!AB13+'Passif '!AK13+'Passif '!BC13)/Actif!J13</f>
        <v>0.40937809275209808</v>
      </c>
      <c r="K14">
        <f>('Passif '!AC13+'Passif '!AL13+'Passif '!BD13)/Actif!K13</f>
        <v>0.42900670814103631</v>
      </c>
      <c r="L14">
        <f t="shared" si="4"/>
        <v>-0.36955914140723745</v>
      </c>
      <c r="M14">
        <f>('Passif '!C13+'Passif '!L13)/Actif!C13</f>
        <v>0.24902723221967346</v>
      </c>
      <c r="N14">
        <f>('Passif '!D13+'Passif '!M13)/Actif!D13</f>
        <v>0.29328189363265611</v>
      </c>
      <c r="O14">
        <f>('Passif '!E13+'Passif '!N13)/Actif!E13</f>
        <v>0.29994226863510914</v>
      </c>
      <c r="P14">
        <f>('Passif '!F13+'Passif '!O13)/Actif!F13</f>
        <v>0.13295515142599709</v>
      </c>
      <c r="Q14">
        <f>('Passif '!G13+'Passif '!P13)/Actif!G13</f>
        <v>0.22493171605842724</v>
      </c>
      <c r="R14">
        <f>('Passif '!H13+'Passif '!Q13)/Actif!H13</f>
        <v>0.21271593305240397</v>
      </c>
      <c r="S14">
        <f>('Passif '!I13+'Passif '!R13)/Actif!I13</f>
        <v>0.24740611063092727</v>
      </c>
      <c r="T14">
        <f>('Passif '!J13+'Passif '!S13)/Actif!J13</f>
        <v>0.26755053179676586</v>
      </c>
      <c r="U14">
        <f>('Passif '!K13+'Passif '!T13)/Actif!K13</f>
        <v>0.27768786209987828</v>
      </c>
      <c r="V14">
        <f t="shared" si="5"/>
        <v>-8.7226335582705178E-2</v>
      </c>
      <c r="W14">
        <v>-1.6762073174214618E-3</v>
      </c>
      <c r="X14">
        <f>('Passif '!U13+'Passif '!AD13)/('Passif '!C13+'Passif '!L13)</f>
        <v>3.0208422750476627E-2</v>
      </c>
      <c r="Y14">
        <f>('Passif '!V13+'Passif '!AE13)/('Passif '!D13+'Passif '!M13)</f>
        <v>0.23501912922042972</v>
      </c>
      <c r="Z14">
        <f>('Passif '!W13+'Passif '!AF13)/('Passif '!E13+'Passif '!N13)</f>
        <v>0.32665620424985886</v>
      </c>
      <c r="AA14">
        <f>('Passif '!X13+'Passif '!AG13)/('Passif '!F13+'Passif '!O13)</f>
        <v>2.3973330567272897</v>
      </c>
      <c r="AB14">
        <f>('Passif '!Y13+'Passif '!AH13)/('Passif '!G13+'Passif '!P13)</f>
        <v>1.0004669777404558</v>
      </c>
      <c r="AC14">
        <f>('Passif '!Z13+'Passif '!AI13)/('Passif '!H13+'Passif '!Q13)</f>
        <v>0.41326537936459856</v>
      </c>
      <c r="AD14">
        <f>('Passif '!AA13+'Passif '!AJ13)/('Passif '!I13+'Passif '!R13)</f>
        <v>0.75271148854315928</v>
      </c>
      <c r="AE14">
        <f>('Passif '!AB13+'Passif '!AK13)/('Passif '!J13+'Passif '!S13)</f>
        <v>1.1453276049261323</v>
      </c>
      <c r="AF14">
        <f>('Passif '!AC13+'Passif '!AL13)/('Passif '!K13+'Passif '!T13)</f>
        <v>0.85733864979128083</v>
      </c>
      <c r="AG14">
        <f>('Passif '!C13+'Passif '!L13)</f>
        <v>2830833</v>
      </c>
      <c r="AH14">
        <f>('Passif '!D13+'Passif '!M13)</f>
        <v>3437150</v>
      </c>
      <c r="AI14">
        <f>('Passif '!E13+'Passif '!N13)</f>
        <v>3815562</v>
      </c>
      <c r="AJ14">
        <f>('Passif '!F13+'Passif '!O13)</f>
        <v>1908852</v>
      </c>
      <c r="AK14">
        <f>('Passif '!G13+'Passif '!P13)</f>
        <v>2451937</v>
      </c>
      <c r="AL14">
        <f>('Passif '!H13+'Passif '!Q13)</f>
        <v>2786396</v>
      </c>
      <c r="AM14">
        <f>('Passif '!I13+'Passif '!R13)</f>
        <v>3173257</v>
      </c>
      <c r="AN14">
        <f>('Passif '!J13+'Passif '!S13)</f>
        <v>3758811</v>
      </c>
      <c r="AO14">
        <f>('Passif '!K13+'Passif '!T13)</f>
        <v>3411043</v>
      </c>
      <c r="AP14">
        <f t="shared" si="6"/>
        <v>0.22417739617771487</v>
      </c>
      <c r="AQ14">
        <f>('Passif '!U13+'Passif '!AD13)</f>
        <v>85515</v>
      </c>
      <c r="AR14">
        <f>('Passif '!V13+'Passif '!AE13)</f>
        <v>807796</v>
      </c>
      <c r="AS14">
        <f>('Passif '!W13+'Passif '!AF13)</f>
        <v>1246377</v>
      </c>
      <c r="AT14">
        <f>('Passif '!X13+'Passif '!AG13)</f>
        <v>4576154</v>
      </c>
      <c r="AU14">
        <f>('Passif '!Y13+'Passif '!AH13)</f>
        <v>2453082</v>
      </c>
      <c r="AV14">
        <f>('Passif '!Z13+'Passif '!AI13)</f>
        <v>1151521</v>
      </c>
      <c r="AW14">
        <f>('Passif '!AA13+'Passif '!AJ13)</f>
        <v>2388547</v>
      </c>
      <c r="AX14">
        <f>('Passif '!AB13+'Passif '!AK13)</f>
        <v>4305070</v>
      </c>
      <c r="AY14">
        <f>('Passif '!AC13+'Passif '!AL13)</f>
        <v>2924419</v>
      </c>
      <c r="AZ14">
        <f t="shared" si="7"/>
        <v>1.5396141277492985</v>
      </c>
      <c r="BA14">
        <f>'Passif '!AV13</f>
        <v>4495422</v>
      </c>
      <c r="BB14">
        <f>'Passif '!AW13</f>
        <v>3267702</v>
      </c>
      <c r="BC14">
        <f>'Passif '!AX13</f>
        <v>4463737</v>
      </c>
      <c r="BD14">
        <f>'Passif '!AY13</f>
        <v>3279408</v>
      </c>
      <c r="BE14">
        <f>'Passif '!AZ13</f>
        <v>1970715</v>
      </c>
      <c r="BF14">
        <f>'Passif '!BA13</f>
        <v>2555381</v>
      </c>
      <c r="BG14">
        <f>'Passif '!BB13</f>
        <v>2023726</v>
      </c>
      <c r="BH14">
        <f>'Passif '!BC13</f>
        <v>1446273</v>
      </c>
      <c r="BI14">
        <f>'Passif '!BD13</f>
        <v>2345384</v>
      </c>
      <c r="BJ14">
        <f>(AQ14/Actif!C13)</f>
        <v>7.5227199072730091E-3</v>
      </c>
      <c r="BK14">
        <f>(AR14/Actif!D13)</f>
        <v>6.8926855257665523E-2</v>
      </c>
      <c r="BL14">
        <f>(AS14/Actif!E13)</f>
        <v>9.7978002966436259E-2</v>
      </c>
      <c r="BM14">
        <f>(AT14/Actif!F13)</f>
        <v>0.31873777957572524</v>
      </c>
      <c r="BN14">
        <f>(AU14/Actif!G13)</f>
        <v>0.22503675416294905</v>
      </c>
      <c r="BO14">
        <f>(AV14/Actif!H13)</f>
        <v>8.7908130769796283E-2</v>
      </c>
      <c r="BP14">
        <f>(AW14/Actif!I13)</f>
        <v>0.18622542180767881</v>
      </c>
      <c r="BQ14">
        <f>(AX14/Actif!J13)</f>
        <v>0.30643300977950277</v>
      </c>
      <c r="BR14">
        <f>(AY14/Actif!K13)</f>
        <v>0.23807253675613704</v>
      </c>
      <c r="BS14">
        <f t="shared" si="8"/>
        <v>-0.13712862339315277</v>
      </c>
      <c r="BT14">
        <f t="shared" si="9"/>
        <v>1.7081970083014739</v>
      </c>
      <c r="BV14">
        <f>('Compte de résultat '!V13/Actif!C13)</f>
        <v>0.27396573267588376</v>
      </c>
      <c r="BW14">
        <f>('Compte de résultat '!W13/Actif!D13)</f>
        <v>0.17883817314088554</v>
      </c>
      <c r="BX14">
        <f>('Compte de résultat '!X13/Actif!E13)</f>
        <v>4.6016865985566528E-3</v>
      </c>
      <c r="BY14">
        <f>('Compte de résultat '!Y13/Actif!F13)</f>
        <v>0.1642379748796276</v>
      </c>
      <c r="BZ14">
        <f>('Compte de résultat '!Z13/Actif!G13)</f>
        <v>0.27832767595350288</v>
      </c>
      <c r="CA14">
        <f>('Compte de résultat '!AA13/Actif!H13)</f>
        <v>0.17813984901758062</v>
      </c>
      <c r="CB14">
        <f>('Compte de résultat '!AB13/Actif!I13)</f>
        <v>0.19092232669837594</v>
      </c>
      <c r="CC14">
        <f>('Compte de résultat '!AC13/Actif!J13)</f>
        <v>8.2847248084130826E-2</v>
      </c>
      <c r="CD14">
        <f t="shared" si="10"/>
        <v>8.4419830739092122E-2</v>
      </c>
      <c r="CE14">
        <f t="shared" si="11"/>
        <v>0.1490557791438957</v>
      </c>
      <c r="CF14">
        <f t="shared" si="12"/>
        <v>0.15063647460002913</v>
      </c>
      <c r="CG14">
        <f>(Actif!U13/Actif!C13)</f>
        <v>0.23203634481406923</v>
      </c>
      <c r="CH14">
        <f>(Actif!V13/Actif!D13)</f>
        <v>0.27520876971012354</v>
      </c>
      <c r="CI14">
        <f>(Actif!W13/Actif!E13)</f>
        <v>0.45834781072036229</v>
      </c>
      <c r="CJ14">
        <f>(Actif!X13/Actif!F13)</f>
        <v>0.35818115788189159</v>
      </c>
      <c r="CK14">
        <f>(Actif!Y13/Actif!G13)</f>
        <v>0.33487496245690457</v>
      </c>
      <c r="CL14">
        <f>(Actif!Z13/Actif!H13)</f>
        <v>0.26544267292030826</v>
      </c>
      <c r="CM14">
        <f>(Actif!AA13/Actif!I13)</f>
        <v>0.35590342072644654</v>
      </c>
      <c r="CN14">
        <f>(Actif!AB13/Actif!J13)</f>
        <v>0.46427618639251717</v>
      </c>
      <c r="CO14">
        <f>(Actif!AC13/Actif!K13)</f>
        <v>0.45938485627860137</v>
      </c>
      <c r="CP14">
        <f t="shared" si="13"/>
        <v>-0.42087064296625459</v>
      </c>
      <c r="CQ14">
        <f t="shared" si="14"/>
        <v>0.73063679334075582</v>
      </c>
      <c r="CR14">
        <f>'Compte de résultat '!D13/Actif!C13</f>
        <v>3.5697787142434385</v>
      </c>
      <c r="CS14">
        <f>'Compte de résultat '!E13/Actif!D13</f>
        <v>3.4383068313183065</v>
      </c>
      <c r="CT14">
        <f>'Compte de résultat '!F13/Actif!E13</f>
        <v>3.344333003065485</v>
      </c>
      <c r="CU14">
        <f>'Compte de résultat '!G13/Actif!F13</f>
        <v>3.158270270511228</v>
      </c>
      <c r="CV14">
        <f>'Compte de résultat '!H13/Actif!G13</f>
        <v>4.6327818328296093</v>
      </c>
      <c r="CW14">
        <f>'Compte de résultat '!I13/Actif!H13</f>
        <v>3.9176760521930407</v>
      </c>
      <c r="CX14">
        <f>'Compte de résultat '!J13/Actif!I13</f>
        <v>4.1821627702125648</v>
      </c>
      <c r="CY14">
        <f>'Compte de résultat '!K13/Actif!J13</f>
        <v>3.0874127765610817</v>
      </c>
      <c r="CZ14">
        <f t="shared" si="15"/>
        <v>3.2513016367883565</v>
      </c>
      <c r="DA14">
        <f t="shared" si="16"/>
        <v>3.7117950354687737</v>
      </c>
      <c r="DB14">
        <f t="shared" si="17"/>
        <v>3.7290838663222288</v>
      </c>
      <c r="DD14">
        <f>LN(1+'Compte de résultat '!C13)</f>
        <v>17.340554186441455</v>
      </c>
      <c r="DE14">
        <f>LN(1+'Compte de résultat '!D13)</f>
        <v>17.518778228458746</v>
      </c>
      <c r="DF14">
        <f>LN(1+'Compte de résultat '!E13)</f>
        <v>17.511753410596537</v>
      </c>
      <c r="DG14">
        <f>LN(1+'Compte de résultat '!F13)</f>
        <v>17.56603108184224</v>
      </c>
      <c r="DH14">
        <f>LN(1+'Compte de résultat '!G13)</f>
        <v>17.629780504186439</v>
      </c>
      <c r="DI14">
        <f>LN(1+'Compte de résultat '!H13)</f>
        <v>17.737504824719615</v>
      </c>
      <c r="DJ14">
        <f>LN(1+'Compte de résultat '!I13)</f>
        <v>17.753555867161268</v>
      </c>
      <c r="DK14">
        <f>LN(1+'Compte de résultat '!J13)</f>
        <v>17.79782172363058</v>
      </c>
      <c r="DL14">
        <f>LN(1+'Compte de résultat '!K13)</f>
        <v>17.58539354262896</v>
      </c>
      <c r="DM14">
        <f t="shared" si="18"/>
        <v>17.597905793014341</v>
      </c>
      <c r="DN14">
        <f t="shared" si="19"/>
        <v>17.644438803582766</v>
      </c>
      <c r="DO14">
        <f t="shared" si="20"/>
        <v>17.712257044473603</v>
      </c>
      <c r="DQ14">
        <f>'Compte de résultat '!AM13/'Compte de résultat '!U13</f>
        <v>5.5555419875452643E-2</v>
      </c>
      <c r="DR14">
        <f>'Compte de résultat '!AN13/'Compte de résultat '!V13</f>
        <v>6.6604202582712199E-2</v>
      </c>
      <c r="DS14">
        <f>'Compte de résultat '!AO13/'Compte de résultat '!W13</f>
        <v>0.12622703030754123</v>
      </c>
      <c r="DT14">
        <f>'Compte de résultat '!AP13/'Compte de résultat '!X13</f>
        <v>6.7826198366872799</v>
      </c>
      <c r="DU14">
        <f>'Compte de résultat '!AQ13/'Compte de résultat '!Y13</f>
        <v>0.16229336683088894</v>
      </c>
      <c r="DV14">
        <f>'Compte de résultat '!AR13/'Compte de résultat '!Z13</f>
        <v>6.9113802391301771E-2</v>
      </c>
      <c r="DW14">
        <f>'Compte de résultat '!AS13/'Compte de résultat '!AA13</f>
        <v>4.4739635539895579E-2</v>
      </c>
      <c r="DX14">
        <f>'Compte de résultat '!AT13/'Compte de résultat '!AB13</f>
        <v>1.3272269161504252E-2</v>
      </c>
      <c r="DY14">
        <f>'Compte de résultat '!AU13/'Compte de résultat '!AC13</f>
        <v>0.12964819716835965</v>
      </c>
      <c r="DZ14">
        <f t="shared" ref="DZ14:DZ22" si="22">DV14-DT14</f>
        <v>-6.7135060342959783</v>
      </c>
    </row>
    <row r="15" spans="2:130" x14ac:dyDescent="0.25">
      <c r="B15" t="str">
        <f>Actif!B14</f>
        <v>BRIDGNORTH ALUMINIUM LIMITED</v>
      </c>
      <c r="C15">
        <f>('Passif '!U14+'Passif '!AD14+'Passif '!AV14)/Actif!C14</f>
        <v>0.54859589713387735</v>
      </c>
      <c r="D15">
        <f>('Passif '!V14+'Passif '!AE14+'Passif '!AW14)/Actif!D14</f>
        <v>0.4808937575957325</v>
      </c>
      <c r="E15">
        <f>('Passif '!W14+'Passif '!AF14+'Passif '!AX14)/Actif!E14</f>
        <v>0.42874333000305959</v>
      </c>
      <c r="F15">
        <f>('Passif '!X14+'Passif '!AG14+'Passif '!AY14)/Actif!F14</f>
        <v>0.43899162933004904</v>
      </c>
      <c r="G15">
        <f>('Passif '!Y14+'Passif '!AH14+'Passif '!AZ14)/Actif!G14</f>
        <v>0.23320510487867638</v>
      </c>
      <c r="H15">
        <f>('Passif '!Z14+'Passif '!AI14+'Passif '!BA14)/Actif!H14</f>
        <v>0.14575304795012026</v>
      </c>
      <c r="I15">
        <f>('Passif '!AA14+'Passif '!AJ14+'Passif '!BB14)/Actif!I14</f>
        <v>0.14222404145631254</v>
      </c>
      <c r="J15">
        <f>('Passif '!AB14+'Passif '!AK14+'Passif '!BC14)/Actif!J14</f>
        <v>0.11696404945898412</v>
      </c>
      <c r="K15">
        <f>('Passif '!AC14+'Passif '!AL14+'Passif '!BD14)/Actif!K14</f>
        <v>0.10099534132254219</v>
      </c>
      <c r="L15">
        <f t="shared" si="4"/>
        <v>-0.66004591150355585</v>
      </c>
      <c r="M15">
        <f>('Passif '!C14+'Passif '!L14)/Actif!C14</f>
        <v>0.31921922907860695</v>
      </c>
      <c r="N15">
        <f>('Passif '!D14+'Passif '!M14)/Actif!D14</f>
        <v>0.3021579385191121</v>
      </c>
      <c r="O15">
        <f>('Passif '!E14+'Passif '!N14)/Actif!E14</f>
        <v>0.35592559269763618</v>
      </c>
      <c r="P15">
        <f>('Passif '!F14+'Passif '!O14)/Actif!F14</f>
        <v>0.37970980809244603</v>
      </c>
      <c r="Q15">
        <f>('Passif '!G14+'Passif '!P14)/Actif!G14</f>
        <v>0.57136606368507847</v>
      </c>
      <c r="R15">
        <f>('Passif '!H14+'Passif '!Q14)/Actif!H14</f>
        <v>0.63029850204246074</v>
      </c>
      <c r="S15">
        <f>('Passif '!I14+'Passif '!R14)/Actif!I14</f>
        <v>0.70530028762603958</v>
      </c>
      <c r="T15">
        <f>('Passif '!J14+'Passif '!S14)/Actif!J14</f>
        <v>0.72323246789784557</v>
      </c>
      <c r="U15">
        <f>('Passif '!K14+'Passif '!T14)/Actif!K14</f>
        <v>0.78287045796428312</v>
      </c>
      <c r="V15">
        <f t="shared" si="5"/>
        <v>0.27437290934482456</v>
      </c>
      <c r="W15">
        <v>-0.18359947772600435</v>
      </c>
      <c r="X15">
        <f>('Passif '!U14+'Passif '!AD14)/('Passif '!C14+'Passif '!L14)</f>
        <v>0.86434681043554362</v>
      </c>
      <c r="Y15">
        <f>('Passif '!V14+'Passif '!AE14)/('Passif '!D14+'Passif '!M14)</f>
        <v>0.84069197593024858</v>
      </c>
      <c r="Z15">
        <f>('Passif '!W14+'Passif '!AF14)/('Passif '!E14+'Passif '!N14)</f>
        <v>0.46628289981664917</v>
      </c>
      <c r="AA15">
        <f>('Passif '!X14+'Passif '!AG14)/('Passif '!F14+'Passif '!O14)</f>
        <v>0.2529343344188163</v>
      </c>
      <c r="AB15">
        <f>('Passif '!Y14+'Passif '!AH14)/('Passif '!G14+'Passif '!P14)</f>
        <v>3.0496670333739827E-2</v>
      </c>
      <c r="AC15">
        <f>('Passif '!Z14+'Passif '!AI14)/('Passif '!H14+'Passif '!Q14)</f>
        <v>0.20784448839079753</v>
      </c>
      <c r="AD15">
        <f>('Passif '!AA14+'Passif '!AJ14)/('Passif '!I14+'Passif '!R14)</f>
        <v>0.18568875390604017</v>
      </c>
      <c r="AE15">
        <f>('Passif '!AB14+'Passif '!AK14)/('Passif '!J14+'Passif '!S14)</f>
        <v>0.1423988848064916</v>
      </c>
      <c r="AF15">
        <f>('Passif '!AC14+'Passif '!AL14)/('Passif '!K14+'Passif '!T14)</f>
        <v>0.11250350545271164</v>
      </c>
      <c r="AG15">
        <f>('Passif '!C14+'Passif '!L14)</f>
        <v>27642144</v>
      </c>
      <c r="AH15">
        <f>('Passif '!D14+'Passif '!M14)</f>
        <v>28887710</v>
      </c>
      <c r="AI15">
        <f>('Passif '!E14+'Passif '!N14)</f>
        <v>29787704</v>
      </c>
      <c r="AJ15">
        <f>('Passif '!F14+'Passif '!O14)</f>
        <v>23382219</v>
      </c>
      <c r="AK15">
        <f>('Passif '!G14+'Passif '!P14)</f>
        <v>42576189</v>
      </c>
      <c r="AL15">
        <f>('Passif '!H14+'Passif '!Q14)</f>
        <v>54376905</v>
      </c>
      <c r="AM15">
        <f>('Passif '!I14+'Passif '!R14)</f>
        <v>66177955</v>
      </c>
      <c r="AN15">
        <f>('Passif '!J14+'Passif '!S14)</f>
        <v>76060701</v>
      </c>
      <c r="AO15">
        <f>('Passif '!K14+'Passif '!T14)</f>
        <v>85092433</v>
      </c>
      <c r="AP15">
        <f t="shared" si="6"/>
        <v>0.56486348386323204</v>
      </c>
      <c r="AQ15">
        <f>('Passif '!U14+'Passif '!AD14)</f>
        <v>23892399</v>
      </c>
      <c r="AR15">
        <f>('Passif '!V14+'Passif '!AE14)</f>
        <v>24285666</v>
      </c>
      <c r="AS15">
        <f>('Passif '!W14+'Passif '!AF14)</f>
        <v>13889497</v>
      </c>
      <c r="AT15">
        <f>('Passif '!X14+'Passif '!AG14)</f>
        <v>5914166</v>
      </c>
      <c r="AU15">
        <f>('Passif '!Y14+'Passif '!AH14)</f>
        <v>1298432</v>
      </c>
      <c r="AV15">
        <f>('Passif '!Z14+'Passif '!AI14)</f>
        <v>11301940</v>
      </c>
      <c r="AW15">
        <f>('Passif '!AA14+'Passif '!AJ14)</f>
        <v>12288502</v>
      </c>
      <c r="AX15">
        <f>('Passif '!AB14+'Passif '!AK14)</f>
        <v>10830959</v>
      </c>
      <c r="AY15">
        <f>('Passif '!AC14+'Passif '!AL14)</f>
        <v>9573197</v>
      </c>
      <c r="AZ15">
        <f t="shared" si="7"/>
        <v>-0.15295984583177755</v>
      </c>
      <c r="BA15">
        <f>'Passif '!AV14</f>
        <v>23612154</v>
      </c>
      <c r="BB15">
        <f>'Passif '!AW14</f>
        <v>21690023</v>
      </c>
      <c r="BC15">
        <f>'Passif '!AX14</f>
        <v>21992383</v>
      </c>
      <c r="BD15">
        <f>'Passif '!AY14</f>
        <v>21118579</v>
      </c>
      <c r="BE15">
        <f>'Passif '!AZ14</f>
        <v>16079192</v>
      </c>
      <c r="BF15">
        <f>'Passif '!BA14</f>
        <v>1272419</v>
      </c>
      <c r="BG15">
        <f>'Passif '!BB14</f>
        <v>1056305</v>
      </c>
      <c r="BH15">
        <f>'Passif '!BC14</f>
        <v>1469882</v>
      </c>
      <c r="BI15">
        <f>'Passif '!BD14</f>
        <v>1404276</v>
      </c>
      <c r="BJ15">
        <f>(AQ15/Actif!C14)</f>
        <v>0.27591612248378705</v>
      </c>
      <c r="BK15">
        <f>(AR15/Actif!D14)</f>
        <v>0.25402175437664287</v>
      </c>
      <c r="BL15">
        <f>(AS15/Actif!E14)</f>
        <v>0.16596201748201339</v>
      </c>
      <c r="BM15">
        <f>(AT15/Actif!F14)</f>
        <v>9.6041647582159301E-2</v>
      </c>
      <c r="BN15">
        <f>(AU15/Actif!G14)</f>
        <v>1.7424762484090431E-2</v>
      </c>
      <c r="BO15">
        <f>(AV15/Actif!H14)</f>
        <v>0.1310040696905013</v>
      </c>
      <c r="BP15">
        <f>(AW15/Actif!I14)</f>
        <v>0.13096633153885101</v>
      </c>
      <c r="BQ15">
        <f>(AX15/Actif!J14)</f>
        <v>0.10298749688449994</v>
      </c>
      <c r="BR15">
        <f>(AY15/Actif!K14)</f>
        <v>8.807567083635158E-2</v>
      </c>
      <c r="BS15">
        <f t="shared" si="8"/>
        <v>0.11357930720641086</v>
      </c>
      <c r="BT15">
        <f t="shared" si="9"/>
        <v>-0.32768752112486715</v>
      </c>
      <c r="BV15">
        <f>('Compte de résultat '!V14/Actif!C14)</f>
        <v>9.5920651950315738E-2</v>
      </c>
      <c r="BW15">
        <f>('Compte de résultat '!W14/Actif!D14)</f>
        <v>0.14770044182988132</v>
      </c>
      <c r="BX15">
        <f>('Compte de résultat '!X14/Actif!E14)</f>
        <v>0.1505331325594165</v>
      </c>
      <c r="BY15">
        <f>('Compte de résultat '!Y14/Actif!F14)</f>
        <v>0.18940492242012769</v>
      </c>
      <c r="BZ15">
        <f>('Compte de résultat '!Z14/Actif!G14)</f>
        <v>0.31769869382722604</v>
      </c>
      <c r="CA15">
        <f>('Compte de résultat '!AA14/Actif!H14)</f>
        <v>0.24739946210152808</v>
      </c>
      <c r="CB15">
        <f>('Compte de résultat '!AB14/Actif!I14)</f>
        <v>0.18598431021791725</v>
      </c>
      <c r="CC15">
        <f>('Compte de résultat '!AC14/Actif!J14)</f>
        <v>0.17735512501613138</v>
      </c>
      <c r="CD15">
        <f t="shared" si="10"/>
        <v>0.16996902748977211</v>
      </c>
      <c r="CE15">
        <f t="shared" si="11"/>
        <v>0.21921224960225674</v>
      </c>
      <c r="CF15">
        <f t="shared" si="12"/>
        <v>0.20357963244519225</v>
      </c>
      <c r="CG15">
        <f>(Actif!U14/Actif!C14)</f>
        <v>0.62030138725219286</v>
      </c>
      <c r="CH15">
        <f>(Actif!V14/Actif!D14)</f>
        <v>0.49804179021798828</v>
      </c>
      <c r="CI15">
        <f>(Actif!W14/Actif!E14)</f>
        <v>0.45916807743473126</v>
      </c>
      <c r="CJ15">
        <f>(Actif!X14/Actif!F14)</f>
        <v>0.41165563731677429</v>
      </c>
      <c r="CK15">
        <f>(Actif!Y14/Actif!G14)</f>
        <v>0.32559402093083245</v>
      </c>
      <c r="CL15">
        <f>(Actif!Z14/Actif!H14)</f>
        <v>0.25603798725539928</v>
      </c>
      <c r="CM15">
        <f>(Actif!AA14/Actif!I14)</f>
        <v>0.22906372681999687</v>
      </c>
      <c r="CN15">
        <f>(Actif!AB14/Actif!J14)</f>
        <v>0.1890416590613537</v>
      </c>
      <c r="CO15">
        <f>(Actif!AC14/Actif!K14)</f>
        <v>0.34318421912974695</v>
      </c>
      <c r="CP15">
        <f t="shared" si="13"/>
        <v>-0.44238722193880309</v>
      </c>
      <c r="CQ15">
        <f t="shared" si="14"/>
        <v>0.34036446235385703</v>
      </c>
      <c r="CR15">
        <f>'Compte de résultat '!D14/Actif!C14</f>
        <v>1.5898229231725589</v>
      </c>
      <c r="CS15">
        <f>'Compte de résultat '!E14/Actif!D14</f>
        <v>1.6287617958411447</v>
      </c>
      <c r="CT15">
        <f>'Compte de résultat '!F14/Actif!E14</f>
        <v>1.6491182342129813</v>
      </c>
      <c r="CU15">
        <f>'Compte de résultat '!G14/Actif!F14</f>
        <v>2.2006753386343347</v>
      </c>
      <c r="CV15">
        <f>'Compte de résultat '!H14/Actif!G14</f>
        <v>2.3792842501609242</v>
      </c>
      <c r="CW15">
        <f>'Compte de résultat '!I14/Actif!H14</f>
        <v>2.3766940946350745</v>
      </c>
      <c r="CX15">
        <f>'Compte de résultat '!J14/Actif!I14</f>
        <v>2.1333448805222974</v>
      </c>
      <c r="CY15">
        <f>'Compte de résultat '!K14/Actif!J14</f>
        <v>2.040821560930091</v>
      </c>
      <c r="CZ15">
        <f t="shared" si="15"/>
        <v>1.9248967864236581</v>
      </c>
      <c r="DA15">
        <f t="shared" si="16"/>
        <v>2.0763592743360801</v>
      </c>
      <c r="DB15">
        <f t="shared" si="17"/>
        <v>2.1836201786958207</v>
      </c>
      <c r="DD15">
        <f>LN(1+'Compte de résultat '!C14)</f>
        <v>18.554484641943926</v>
      </c>
      <c r="DE15">
        <f>LN(1+'Compte de résultat '!D14)</f>
        <v>18.740351944563155</v>
      </c>
      <c r="DF15">
        <f>LN(1+'Compte de résultat '!E14)</f>
        <v>18.863552324319755</v>
      </c>
      <c r="DG15">
        <f>LN(1+'Compte de résultat '!F14)</f>
        <v>18.742880576934148</v>
      </c>
      <c r="DH15">
        <f>LN(1+'Compte de résultat '!G14)</f>
        <v>18.724598693343236</v>
      </c>
      <c r="DI15">
        <f>LN(1+'Compte de résultat '!H14)</f>
        <v>18.993330606647547</v>
      </c>
      <c r="DJ15">
        <f>LN(1+'Compte de résultat '!I14)</f>
        <v>19.138722331374996</v>
      </c>
      <c r="DK15">
        <f>LN(1+'Compte de résultat '!J14)</f>
        <v>19.11468070579097</v>
      </c>
      <c r="DL15">
        <f>LN(1+'Compte de résultat '!K14)</f>
        <v>19.184419310360809</v>
      </c>
      <c r="DM15">
        <f t="shared" si="18"/>
        <v>18.73373963513869</v>
      </c>
      <c r="DN15">
        <f t="shared" si="19"/>
        <v>18.820269958974976</v>
      </c>
      <c r="DO15">
        <f t="shared" si="20"/>
        <v>19.145940782508927</v>
      </c>
      <c r="DQ15">
        <f>'Compte de résultat '!AM14/'Compte de résultat '!U14</f>
        <v>0.14592706847879863</v>
      </c>
      <c r="DR15">
        <f>'Compte de résultat '!AN14/'Compte de résultat '!V14</f>
        <v>0.34357044348971927</v>
      </c>
      <c r="DS15">
        <f>'Compte de résultat '!AO14/'Compte de résultat '!W14</f>
        <v>0.16605626912597057</v>
      </c>
      <c r="DT15">
        <f>'Compte de résultat '!AP14/'Compte de résultat '!X14</f>
        <v>0.43402344819407723</v>
      </c>
      <c r="DU15">
        <f>'Compte de résultat '!AQ14/'Compte de résultat '!Y14</f>
        <v>0.33040965756126001</v>
      </c>
      <c r="DV15">
        <f>'Compte de résultat '!AR14/'Compte de résultat '!Z14</f>
        <v>2.0470740868730391E-2</v>
      </c>
      <c r="DW15">
        <f>'Compte de résultat '!AS14/'Compte de résultat '!AA14</f>
        <v>2.4857234487303315E-2</v>
      </c>
      <c r="DX15">
        <f>'Compte de résultat '!AT14/'Compte de résultat '!AB14</f>
        <v>3.2896983005373387E-2</v>
      </c>
      <c r="DY15">
        <f>'Compte de résultat '!AU14/'Compte de résultat '!AC14</f>
        <v>2.5096032432284053E-2</v>
      </c>
      <c r="DZ15">
        <f t="shared" si="22"/>
        <v>-0.41355270732534682</v>
      </c>
    </row>
    <row r="16" spans="2:130" x14ac:dyDescent="0.25">
      <c r="B16" t="str">
        <f>Actif!B15</f>
        <v>BROWNS BUILDERS MERCHANTS LIMITED</v>
      </c>
      <c r="C16">
        <f>('Passif '!U15+'Passif '!AD15+'Passif '!AV15)/Actif!C15</f>
        <v>0.4084183695576355</v>
      </c>
      <c r="D16">
        <f>('Passif '!V15+'Passif '!AE15+'Passif '!AW15)/Actif!D15</f>
        <v>0.23519677721250903</v>
      </c>
      <c r="E16">
        <f>('Passif '!W15+'Passif '!AF15+'Passif '!AX15)/Actif!E15</f>
        <v>0.22898993713856627</v>
      </c>
      <c r="F16">
        <f>('Passif '!X15+'Passif '!AG15+'Passif '!AY15)/Actif!F15</f>
        <v>0.16623226340096675</v>
      </c>
      <c r="G16">
        <f>('Passif '!Y15+'Passif '!AH15+'Passif '!AZ15)/Actif!G15</f>
        <v>5.8025492192052532E-2</v>
      </c>
      <c r="H16">
        <f>('Passif '!Z15+'Passif '!AI15+'Passif '!BA15)/Actif!H15</f>
        <v>0.41786984563370577</v>
      </c>
      <c r="I16">
        <f>('Passif '!AA15+'Passif '!AJ15+'Passif '!BB15)/Actif!I15</f>
        <v>0.47422067692887881</v>
      </c>
      <c r="J16">
        <f>('Passif '!AB15+'Passif '!AK15+'Passif '!BC15)/Actif!J15</f>
        <v>0.4213650090712448</v>
      </c>
      <c r="K16">
        <f>('Passif '!AC15+'Passif '!AL15+'Passif '!BD15)/Actif!K15</f>
        <v>0.47251525043047798</v>
      </c>
      <c r="L16">
        <f t="shared" si="4"/>
        <v>0.82483933947212962</v>
      </c>
      <c r="M16">
        <f>('Passif '!C15+'Passif '!L15)/Actif!C15</f>
        <v>0.12752656285449518</v>
      </c>
      <c r="N16">
        <f>('Passif '!D15+'Passif '!M15)/Actif!D15</f>
        <v>0.11824206926392476</v>
      </c>
      <c r="O16">
        <f>('Passif '!E15+'Passif '!N15)/Actif!E15</f>
        <v>0.1333847480059884</v>
      </c>
      <c r="P16">
        <f>('Passif '!F15+'Passif '!O15)/Actif!F15</f>
        <v>0.18071244897343891</v>
      </c>
      <c r="Q16">
        <f>('Passif '!G15+'Passif '!P15)/Actif!G15</f>
        <v>0.11163770303790199</v>
      </c>
      <c r="R16">
        <f>('Passif '!H15+'Passif '!Q15)/Actif!H15</f>
        <v>0.16509728199035972</v>
      </c>
      <c r="S16">
        <f>('Passif '!I15+'Passif '!R15)/Actif!I15</f>
        <v>0.13813009103797416</v>
      </c>
      <c r="T16">
        <f>('Passif '!J15+'Passif '!S15)/Actif!J15</f>
        <v>0.1093966532130406</v>
      </c>
      <c r="U16">
        <f>('Passif '!K15+'Passif '!T15)/Actif!K15</f>
        <v>0.11167105001867292</v>
      </c>
      <c r="V16">
        <f t="shared" si="5"/>
        <v>3.1712533984371322E-2</v>
      </c>
      <c r="W16">
        <v>0.15752038542795277</v>
      </c>
      <c r="X16">
        <f>('Passif '!U15+'Passif '!AD15)/('Passif '!C15+'Passif '!L15)</f>
        <v>0.27287513075561426</v>
      </c>
      <c r="Y16">
        <f>('Passif '!V15+'Passif '!AE15)/('Passif '!D15+'Passif '!M15)</f>
        <v>0.16018623366636997</v>
      </c>
      <c r="Z16">
        <f>('Passif '!W15+'Passif '!AF15)/('Passif '!E15+'Passif '!N15)</f>
        <v>0.14450868801229819</v>
      </c>
      <c r="AA16">
        <f>('Passif '!X15+'Passif '!AG15)/('Passif '!F15+'Passif '!O15)</f>
        <v>0.51282025157825428</v>
      </c>
      <c r="AB16">
        <f>('Passif '!Y15+'Passif '!AH15)/('Passif '!G15+'Passif '!P15)</f>
        <v>0.35431932035153313</v>
      </c>
      <c r="AC16">
        <f>('Passif '!Z15+'Passif '!AI15)/('Passif '!H15+'Passif '!Q15)</f>
        <v>0.25982230396153033</v>
      </c>
      <c r="AD16">
        <f>('Passif '!AA15+'Passif '!AJ15)/('Passif '!I15+'Passif '!R15)</f>
        <v>0.21726908647567228</v>
      </c>
      <c r="AE16">
        <f>('Passif '!AB15+'Passif '!AK15)/('Passif '!J15+'Passif '!S15)</f>
        <v>0.22423097640471992</v>
      </c>
      <c r="AF16">
        <f>('Passif '!AC15+'Passif '!AL15)/('Passif '!K15+'Passif '!T15)</f>
        <v>0.21579638144046639</v>
      </c>
      <c r="AG16">
        <f>('Passif '!C15+'Passif '!L15)</f>
        <v>897667</v>
      </c>
      <c r="AH16">
        <f>('Passif '!D15+'Passif '!M15)</f>
        <v>949345</v>
      </c>
      <c r="AI16">
        <f>('Passif '!E15+'Passif '!N15)</f>
        <v>991366</v>
      </c>
      <c r="AJ16">
        <f>('Passif '!F15+'Passif '!O15)</f>
        <v>785203</v>
      </c>
      <c r="AK16">
        <f>('Passif '!G15+'Passif '!P15)</f>
        <v>751565</v>
      </c>
      <c r="AL16">
        <f>('Passif '!H15+'Passif '!Q15)</f>
        <v>919998</v>
      </c>
      <c r="AM16">
        <f>('Passif '!I15+'Passif '!R15)</f>
        <v>829239</v>
      </c>
      <c r="AN16">
        <f>('Passif '!J15+'Passif '!S15)</f>
        <v>692469</v>
      </c>
      <c r="AO16">
        <f>('Passif '!K15+'Passif '!T15)</f>
        <v>848017</v>
      </c>
      <c r="AP16">
        <f t="shared" si="6"/>
        <v>-7.824038747910321E-2</v>
      </c>
      <c r="AQ16">
        <f>('Passif '!U15+'Passif '!AD15)</f>
        <v>244951</v>
      </c>
      <c r="AR16">
        <f>('Passif '!V15+'Passif '!AE15)</f>
        <v>152072</v>
      </c>
      <c r="AS16">
        <f>('Passif '!W15+'Passif '!AF15)</f>
        <v>143261</v>
      </c>
      <c r="AT16">
        <f>('Passif '!X15+'Passif '!AG15)</f>
        <v>402668</v>
      </c>
      <c r="AU16">
        <f>('Passif '!Y15+'Passif '!AH15)</f>
        <v>266294</v>
      </c>
      <c r="AV16">
        <f>('Passif '!Z15+'Passif '!AI15)</f>
        <v>239036</v>
      </c>
      <c r="AW16">
        <f>('Passif '!AA15+'Passif '!AJ15)</f>
        <v>180168</v>
      </c>
      <c r="AX16">
        <f>('Passif '!AB15+'Passif '!AK15)</f>
        <v>155273</v>
      </c>
      <c r="AY16">
        <f>('Passif '!AC15+'Passif '!AL15)</f>
        <v>182999</v>
      </c>
      <c r="AZ16">
        <f t="shared" si="7"/>
        <v>-0.23442912364664736</v>
      </c>
      <c r="BA16">
        <f>'Passif '!AV15</f>
        <v>2629930</v>
      </c>
      <c r="BB16">
        <f>'Passif '!AW15</f>
        <v>1736282</v>
      </c>
      <c r="BC16">
        <f>'Passif '!AX15</f>
        <v>1558679</v>
      </c>
      <c r="BD16">
        <f>'Passif '!AY15</f>
        <v>319618</v>
      </c>
      <c r="BE16">
        <f>'Passif '!AZ15</f>
        <v>124344</v>
      </c>
      <c r="BF16">
        <f>'Passif '!BA15</f>
        <v>2089527</v>
      </c>
      <c r="BG16">
        <f>'Passif '!BB15</f>
        <v>2666730</v>
      </c>
      <c r="BH16">
        <f>'Passif '!BC15</f>
        <v>2511922</v>
      </c>
      <c r="BI16">
        <f>'Passif '!BD15</f>
        <v>3405227</v>
      </c>
      <c r="BJ16">
        <f>(AQ16/Actif!C15)</f>
        <v>3.4798827513734434E-2</v>
      </c>
      <c r="BK16">
        <f>(AR16/Actif!D15)</f>
        <v>1.8940751736306154E-2</v>
      </c>
      <c r="BL16">
        <f>(AS16/Actif!E15)</f>
        <v>1.9275254935196388E-2</v>
      </c>
      <c r="BM16">
        <f>(AT16/Actif!F15)</f>
        <v>9.2673003545881386E-2</v>
      </c>
      <c r="BN16">
        <f>(AU16/Actif!G15)</f>
        <v>3.9555395065995723E-2</v>
      </c>
      <c r="BO16">
        <f>(AV16/Actif!H15)</f>
        <v>4.2895956184521737E-2</v>
      </c>
      <c r="BP16">
        <f>(AW16/Actif!I15)</f>
        <v>3.0011398694622091E-2</v>
      </c>
      <c r="BQ16">
        <f>(AX16/Actif!J15)</f>
        <v>2.4530118365368635E-2</v>
      </c>
      <c r="BR16">
        <f>(AY16/Actif!K15)</f>
        <v>2.4098208505686947E-2</v>
      </c>
      <c r="BS16">
        <f t="shared" si="8"/>
        <v>3.3405611185260142E-3</v>
      </c>
      <c r="BT16">
        <f t="shared" si="9"/>
        <v>-0.43821724355494451</v>
      </c>
      <c r="BV16">
        <f>('Compte de résultat '!V15/Actif!C15)</f>
        <v>5.558328179945643E-2</v>
      </c>
      <c r="BW16">
        <f>('Compte de résultat '!W15/Actif!D15)</f>
        <v>6.4592756151397479E-2</v>
      </c>
      <c r="BX16">
        <f>('Compte de résultat '!X15/Actif!E15)</f>
        <v>2.0316509693598779E-2</v>
      </c>
      <c r="BY16">
        <f>('Compte de résultat '!Y15/Actif!F15)</f>
        <v>6.7871396380379381E-2</v>
      </c>
      <c r="BZ16">
        <f>('Compte de résultat '!Z15/Actif!G15)</f>
        <v>4.9709165487132771E-2</v>
      </c>
      <c r="CA16">
        <f>('Compte de résultat '!AA15/Actif!H15)</f>
        <v>6.3627733532407596E-2</v>
      </c>
      <c r="CB16">
        <f>('Compte de résultat '!AB15/Actif!I15)</f>
        <v>4.9434654397009385E-2</v>
      </c>
      <c r="CC16">
        <f>('Compte de résultat '!AC15/Actif!J15)</f>
        <v>5.9332449905938361E-2</v>
      </c>
      <c r="CD16">
        <f t="shared" si="10"/>
        <v>4.4093953036989084E-2</v>
      </c>
      <c r="CE16">
        <f t="shared" si="11"/>
        <v>4.5965690520370313E-2</v>
      </c>
      <c r="CF16">
        <f t="shared" si="12"/>
        <v>5.7464945945118445E-2</v>
      </c>
      <c r="CG16">
        <f>(Actif!U15/Actif!C15)</f>
        <v>0.1431547881613153</v>
      </c>
      <c r="CH16">
        <f>(Actif!V15/Actif!D15)</f>
        <v>0.11879370657677722</v>
      </c>
      <c r="CI16">
        <f>(Actif!W15/Actif!E15)</f>
        <v>0.12606017534896968</v>
      </c>
      <c r="CJ16">
        <f>(Actif!X15/Actif!F15)</f>
        <v>0.23776438473192774</v>
      </c>
      <c r="CK16">
        <f>(Actif!Y15/Actif!G15)</f>
        <v>0.12144492890043476</v>
      </c>
      <c r="CL16">
        <f>(Actif!Z15/Actif!H15)</f>
        <v>0.14814821461257685</v>
      </c>
      <c r="CM16">
        <f>(Actif!AA15/Actif!I15)</f>
        <v>0.12812612489857694</v>
      </c>
      <c r="CN16">
        <f>(Actif!AB15/Actif!J15)</f>
        <v>0.13076163068816971</v>
      </c>
      <c r="CO16">
        <f>(Actif!AC15/Actif!K15)</f>
        <v>0.11230116235644369</v>
      </c>
      <c r="CP16">
        <f t="shared" si="13"/>
        <v>0.17521821782701255</v>
      </c>
      <c r="CQ16">
        <f t="shared" si="14"/>
        <v>-0.24196749417383778</v>
      </c>
      <c r="CR16">
        <f>'Compte de résultat '!D15/Actif!C15</f>
        <v>2.7000884635290028</v>
      </c>
      <c r="CS16">
        <f>'Compte de résultat '!E15/Actif!D15</f>
        <v>2.3390817038506002</v>
      </c>
      <c r="CT16">
        <f>'Compte de résultat '!F15/Actif!E15</f>
        <v>1.758400641302065</v>
      </c>
      <c r="CU16">
        <f>'Compte de résultat '!G15/Actif!F15</f>
        <v>3.3287395907196271</v>
      </c>
      <c r="CV16">
        <f>'Compte de résultat '!H15/Actif!G15</f>
        <v>2.3988554077364848</v>
      </c>
      <c r="CW16">
        <f>'Compte de résultat '!I15/Actif!H15</f>
        <v>2.7216923943823734</v>
      </c>
      <c r="CX16">
        <f>'Compte de résultat '!J15/Actif!I15</f>
        <v>2.8273739909540039</v>
      </c>
      <c r="CY16">
        <f>'Compte de résultat '!K15/Actif!J15</f>
        <v>2.8124317128949436</v>
      </c>
      <c r="CZ16">
        <f t="shared" si="15"/>
        <v>2.5435701160108461</v>
      </c>
      <c r="DA16">
        <f t="shared" si="16"/>
        <v>2.4953318799193922</v>
      </c>
      <c r="DB16">
        <f t="shared" si="17"/>
        <v>2.7871660327437735</v>
      </c>
      <c r="DD16">
        <f>LN(1+'Compte de résultat '!C15)</f>
        <v>16.745676262120121</v>
      </c>
      <c r="DE16">
        <f>LN(1+'Compte de résultat '!D15)</f>
        <v>16.76026964378585</v>
      </c>
      <c r="DF16">
        <f>LN(1+'Compte de résultat '!E15)</f>
        <v>16.748307344834132</v>
      </c>
      <c r="DG16">
        <f>LN(1+'Compte de résultat '!F15)</f>
        <v>16.385761299761111</v>
      </c>
      <c r="DH16">
        <f>LN(1+'Compte de résultat '!G15)</f>
        <v>16.487139552967367</v>
      </c>
      <c r="DI16">
        <f>LN(1+'Compte de résultat '!H15)</f>
        <v>16.597401195435701</v>
      </c>
      <c r="DJ16">
        <f>LN(1+'Compte de résultat '!I15)</f>
        <v>16.534601122680733</v>
      </c>
      <c r="DK16">
        <f>LN(1+'Compte de résultat '!J15)</f>
        <v>16.647171462315193</v>
      </c>
      <c r="DL16">
        <f>LN(1+'Compte de résultat '!K15)</f>
        <v>16.694843275911872</v>
      </c>
      <c r="DM16">
        <f t="shared" si="18"/>
        <v>16.436450426364239</v>
      </c>
      <c r="DN16">
        <f t="shared" si="19"/>
        <v>16.490100682721394</v>
      </c>
      <c r="DO16">
        <f t="shared" si="20"/>
        <v>16.625538620302599</v>
      </c>
      <c r="DQ16">
        <f>'Compte de résultat '!AM15/'Compte de résultat '!U15</f>
        <v>0.43492037382530291</v>
      </c>
      <c r="DR16">
        <f>'Compte de résultat '!AN15/'Compte de résultat '!V15</f>
        <v>0.36981091567114971</v>
      </c>
      <c r="DS16">
        <f>'Compte de résultat '!AO15/'Compte de résultat '!W15</f>
        <v>0.36464045784452104</v>
      </c>
      <c r="DT16">
        <f>'Compte de résultat '!AP15/'Compte de résultat '!X15</f>
        <v>1.0250066225165564</v>
      </c>
      <c r="DU16">
        <f>'Compte de résultat '!AQ15/'Compte de résultat '!Y15</f>
        <v>0.32462767544692511</v>
      </c>
      <c r="DV16">
        <f>'Compte de résultat '!AR15/'Compte de résultat '!Z15</f>
        <v>0.28222835132720359</v>
      </c>
      <c r="DW16">
        <f>'Compte de résultat '!AS15/'Compte de résultat '!AA15</f>
        <v>0.22801307525037864</v>
      </c>
      <c r="DX16">
        <f>'Compte de résultat '!AT15/'Compte de résultat '!AB15</f>
        <v>0.35021161025972802</v>
      </c>
      <c r="DY16">
        <f>'Compte de résultat '!AU15/'Compte de résultat '!AC15</f>
        <v>0.26751480424317303</v>
      </c>
      <c r="DZ16">
        <f t="shared" si="22"/>
        <v>-0.7427782711893528</v>
      </c>
    </row>
    <row r="17" spans="2:130" x14ac:dyDescent="0.25">
      <c r="B17" t="str">
        <f>Actif!B16</f>
        <v>CALDER TEXTILES LIMITED</v>
      </c>
      <c r="C17">
        <f>('Passif '!U16+'Passif '!AD16+'Passif '!AV16)/Actif!C16</f>
        <v>0.35889879121427265</v>
      </c>
      <c r="D17">
        <f>('Passif '!V16+'Passif '!AE16+'Passif '!AW16)/Actif!D16</f>
        <v>0.15621521251123338</v>
      </c>
      <c r="E17">
        <f>('Passif '!W16+'Passif '!AF16+'Passif '!AX16)/Actif!E16</f>
        <v>0.13469302699798053</v>
      </c>
      <c r="F17">
        <f>('Passif '!X16+'Passif '!AG16+'Passif '!AY16)/Actif!F16</f>
        <v>0.17333601650825614</v>
      </c>
      <c r="G17">
        <f>('Passif '!Y16+'Passif '!AH16+'Passif '!AZ16)/Actif!G16</f>
        <v>0.21433493790030184</v>
      </c>
      <c r="H17">
        <f>('Passif '!Z16+'Passif '!AI16+'Passif '!BA16)/Actif!H16</f>
        <v>0.10031849346922674</v>
      </c>
      <c r="I17">
        <f>('Passif '!AA16+'Passif '!AJ16+'Passif '!BB16)/Actif!I16</f>
        <v>8.7500200963553251E-2</v>
      </c>
      <c r="J17">
        <f>('Passif '!AB16+'Passif '!AK16+'Passif '!BC16)/Actif!J16</f>
        <v>6.3946393562277493E-2</v>
      </c>
      <c r="K17">
        <f>('Passif '!AC16+'Passif '!AL16+'Passif '!BD16)/Actif!K16</f>
        <v>4.6466751843048416E-2</v>
      </c>
      <c r="L17">
        <f t="shared" si="4"/>
        <v>-0.25520648169314047</v>
      </c>
      <c r="M17">
        <f>('Passif '!C16+'Passif '!L16)/Actif!C16</f>
        <v>0.25280152615433216</v>
      </c>
      <c r="N17">
        <f>('Passif '!D16+'Passif '!M16)/Actif!D16</f>
        <v>0.35642594975275593</v>
      </c>
      <c r="O17">
        <f>('Passif '!E16+'Passif '!N16)/Actif!E16</f>
        <v>0.39224708793850527</v>
      </c>
      <c r="P17">
        <f>('Passif '!F16+'Passif '!O16)/Actif!F16</f>
        <v>0.38082059386109318</v>
      </c>
      <c r="Q17">
        <f>('Passif '!G16+'Passif '!P16)/Actif!G16</f>
        <v>0.39881229791728823</v>
      </c>
      <c r="R17">
        <f>('Passif '!H16+'Passif '!Q16)/Actif!H16</f>
        <v>0.43425766645533553</v>
      </c>
      <c r="S17">
        <f>('Passif '!I16+'Passif '!R16)/Actif!I16</f>
        <v>0.5155455356616524</v>
      </c>
      <c r="T17">
        <f>('Passif '!J16+'Passif '!S16)/Actif!J16</f>
        <v>0.41231490573842339</v>
      </c>
      <c r="U17">
        <f>('Passif '!K16+'Passif '!T16)/Actif!K16</f>
        <v>0.48554686847469791</v>
      </c>
      <c r="V17">
        <f t="shared" si="5"/>
        <v>4.2010578516830266E-2</v>
      </c>
      <c r="W17">
        <v>0.76916814599283934</v>
      </c>
      <c r="X17">
        <f>('Passif '!U16+'Passif '!AD16)/('Passif '!C16+'Passif '!L16)</f>
        <v>0.1392143331707896</v>
      </c>
      <c r="Y17">
        <f>('Passif '!V16+'Passif '!AE16)/('Passif '!D16+'Passif '!M16)</f>
        <v>0.10624197459353948</v>
      </c>
      <c r="Z17">
        <f>('Passif '!W16+'Passif '!AF16)/('Passif '!E16+'Passif '!N16)</f>
        <v>8.1190891155680206E-2</v>
      </c>
      <c r="AA17">
        <f>('Passif '!X16+'Passif '!AG16)/('Passif '!F16+'Passif '!O16)</f>
        <v>6.1841962636202542E-2</v>
      </c>
      <c r="AB17">
        <f>('Passif '!Y16+'Passif '!AH16)/('Passif '!G16+'Passif '!P16)</f>
        <v>7.8128738207062384E-2</v>
      </c>
      <c r="AC17">
        <f>('Passif '!Z16+'Passif '!AI16)/('Passif '!H16+'Passif '!Q16)</f>
        <v>7.7281198683339117E-2</v>
      </c>
      <c r="AD17">
        <f>('Passif '!AA16+'Passif '!AJ16)/('Passif '!I16+'Passif '!R16)</f>
        <v>6.5345392247117204E-2</v>
      </c>
      <c r="AE17">
        <f>('Passif '!AB16+'Passif '!AK16)/('Passif '!J16+'Passif '!S16)</f>
        <v>0.10443919519786572</v>
      </c>
      <c r="AF17">
        <f>('Passif '!AC16+'Passif '!AL16)/('Passif '!K16+'Passif '!T16)</f>
        <v>5.9660487627308814E-2</v>
      </c>
      <c r="AG17">
        <f>('Passif '!C16+'Passif '!L16)</f>
        <v>1946143</v>
      </c>
      <c r="AH17">
        <f>('Passif '!D16+'Passif '!M16)</f>
        <v>2030271</v>
      </c>
      <c r="AI17">
        <f>('Passif '!E16+'Passif '!N16)</f>
        <v>2260660</v>
      </c>
      <c r="AJ17">
        <f>('Passif '!F16+'Passif '!O16)</f>
        <v>1697472</v>
      </c>
      <c r="AK17">
        <f>('Passif '!G16+'Passif '!P16)</f>
        <v>1483833</v>
      </c>
      <c r="AL17">
        <f>('Passif '!H16+'Passif '!Q16)</f>
        <v>1624716</v>
      </c>
      <c r="AM17">
        <f>('Passif '!I16+'Passif '!R16)</f>
        <v>1539221</v>
      </c>
      <c r="AN17">
        <f>('Passif '!J16+'Passif '!S16)</f>
        <v>1799200</v>
      </c>
      <c r="AO17">
        <f>('Passif '!K16+'Passif '!T16)</f>
        <v>1802114</v>
      </c>
      <c r="AP17">
        <f t="shared" si="6"/>
        <v>0.10918708254242587</v>
      </c>
      <c r="AQ17">
        <f>('Passif '!U16+'Passif '!AD16)</f>
        <v>270931</v>
      </c>
      <c r="AR17">
        <f>('Passif '!V16+'Passif '!AE16)</f>
        <v>215700</v>
      </c>
      <c r="AS17">
        <f>('Passif '!W16+'Passif '!AF16)</f>
        <v>183545</v>
      </c>
      <c r="AT17">
        <f>('Passif '!X16+'Passif '!AG16)</f>
        <v>104975</v>
      </c>
      <c r="AU17">
        <f>('Passif '!Y16+'Passif '!AH16)</f>
        <v>115930</v>
      </c>
      <c r="AV17">
        <f>('Passif '!Z16+'Passif '!AI16)</f>
        <v>125560</v>
      </c>
      <c r="AW17">
        <f>('Passif '!AA16+'Passif '!AJ16)</f>
        <v>100581</v>
      </c>
      <c r="AX17">
        <f>('Passif '!AB16+'Passif '!AK16)</f>
        <v>187907</v>
      </c>
      <c r="AY17">
        <f>('Passif '!AC16+'Passif '!AL16)</f>
        <v>107515</v>
      </c>
      <c r="AZ17">
        <f t="shared" si="7"/>
        <v>-0.14371615164064988</v>
      </c>
      <c r="BA17">
        <f>'Passif '!AV16</f>
        <v>2491981</v>
      </c>
      <c r="BB17">
        <f>'Passif '!AW16</f>
        <v>674132</v>
      </c>
      <c r="BC17">
        <f>'Passif '!AX16</f>
        <v>592739</v>
      </c>
      <c r="BD17">
        <f>'Passif '!AY16</f>
        <v>667654</v>
      </c>
      <c r="BE17">
        <f>'Passif '!AZ16</f>
        <v>681531</v>
      </c>
      <c r="BF17">
        <f>'Passif '!BA16</f>
        <v>249768</v>
      </c>
      <c r="BG17">
        <f>'Passif '!BB16</f>
        <v>160661</v>
      </c>
      <c r="BH17">
        <f>'Passif '!BC16</f>
        <v>91133</v>
      </c>
      <c r="BI17">
        <f>'Passif '!BD16</f>
        <v>64947</v>
      </c>
      <c r="BJ17">
        <f>(AQ17/Actif!C16)</f>
        <v>3.5193595888133283E-2</v>
      </c>
      <c r="BK17">
        <f>(AR17/Actif!D16)</f>
        <v>3.7867396698110477E-2</v>
      </c>
      <c r="BL17">
        <f>(AS17/Actif!E16)</f>
        <v>3.1846890622947703E-2</v>
      </c>
      <c r="BM17">
        <f>(AT17/Actif!F16)</f>
        <v>2.355069293665419E-2</v>
      </c>
      <c r="BN17">
        <f>(AU17/Actif!G16)</f>
        <v>3.1158701617736782E-2</v>
      </c>
      <c r="BO17">
        <f>(AV17/Actif!H16)</f>
        <v>3.3559953001097993E-2</v>
      </c>
      <c r="BP17">
        <f>(AW17/Actif!I16)</f>
        <v>3.3688525249060831E-2</v>
      </c>
      <c r="BQ17">
        <f>(AX17/Actif!J16)</f>
        <v>4.3061836923404803E-2</v>
      </c>
      <c r="BR17">
        <f>(AY17/Actif!K16)</f>
        <v>2.8967962939113256E-2</v>
      </c>
      <c r="BS17">
        <f t="shared" si="8"/>
        <v>2.4012513833612109E-3</v>
      </c>
      <c r="BT17">
        <f t="shared" si="9"/>
        <v>-0.13682945449400657</v>
      </c>
      <c r="BV17">
        <f>('Compte de résultat '!V16/Actif!C16)</f>
        <v>7.1649417845800839E-2</v>
      </c>
      <c r="BW17">
        <f>('Compte de résultat '!W16/Actif!D16)</f>
        <v>0.1008015353412358</v>
      </c>
      <c r="BX17">
        <f>('Compte de résultat '!X16/Actif!E16)</f>
        <v>2.2095802845459686E-2</v>
      </c>
      <c r="BY17">
        <f>('Compte de résultat '!Y16/Actif!F16)</f>
        <v>5.1660315439069272E-2</v>
      </c>
      <c r="BZ17">
        <f>('Compte de résultat '!Z16/Actif!G16)</f>
        <v>0.11462978044040928</v>
      </c>
      <c r="CA17">
        <f>('Compte de résultat '!AA16/Actif!H16)</f>
        <v>9.7226572982473766E-2</v>
      </c>
      <c r="CB17">
        <f>('Compte de résultat '!AB16/Actif!I16)</f>
        <v>0.12621448974014074</v>
      </c>
      <c r="CC17">
        <f>('Compte de résultat '!AC16/Actif!J16)</f>
        <v>8.4855012598383697E-2</v>
      </c>
      <c r="CD17">
        <f t="shared" si="10"/>
        <v>3.6878059142264483E-2</v>
      </c>
      <c r="CE17">
        <f t="shared" si="11"/>
        <v>6.279529957497941E-2</v>
      </c>
      <c r="CF17">
        <f t="shared" si="12"/>
        <v>0.10276535844033273</v>
      </c>
      <c r="CG17">
        <f>(Actif!U16/Actif!C16)</f>
        <v>0.19371617436775684</v>
      </c>
      <c r="CH17">
        <f>(Actif!V16/Actif!D16)</f>
        <v>0.22278792168734451</v>
      </c>
      <c r="CI17">
        <f>(Actif!W16/Actif!E16)</f>
        <v>0.19739623972625675</v>
      </c>
      <c r="CJ17">
        <f>(Actif!X16/Actif!F16)</f>
        <v>0.21505175880321425</v>
      </c>
      <c r="CK17">
        <f>(Actif!Y16/Actif!G16)</f>
        <v>0.20241652623346046</v>
      </c>
      <c r="CL17">
        <f>(Actif!Z16/Actif!H16)</f>
        <v>0.19385603753069736</v>
      </c>
      <c r="CM17">
        <f>(Actif!AA16/Actif!I16)</f>
        <v>0.2349558684037063</v>
      </c>
      <c r="CN17">
        <f>(Actif!AB16/Actif!J16)</f>
        <v>0.18903304683802913</v>
      </c>
      <c r="CO17">
        <f>(Actif!AC16/Actif!K16)</f>
        <v>0.21472180894373563</v>
      </c>
      <c r="CP17">
        <f t="shared" si="13"/>
        <v>-1.7934496627032216E-2</v>
      </c>
      <c r="CQ17">
        <f t="shared" si="14"/>
        <v>0.10763539623951178</v>
      </c>
      <c r="CR17">
        <f>'Compte de résultat '!D16/Actif!C16</f>
        <v>1.6822478041916764</v>
      </c>
      <c r="CS17">
        <f>'Compte de résultat '!E16/Actif!D16</f>
        <v>2.2856328779590158</v>
      </c>
      <c r="CT17">
        <f>'Compte de résultat '!F16/Actif!E16</f>
        <v>1.8277068382194612</v>
      </c>
      <c r="CU17">
        <f>'Compte de résultat '!G16/Actif!F16</f>
        <v>1.7529843590644425</v>
      </c>
      <c r="CV17">
        <f>'Compte de résultat '!H16/Actif!G16</f>
        <v>2.1602438296740067</v>
      </c>
      <c r="CW17">
        <f>'Compte de résultat '!I16/Actif!H16</f>
        <v>2.3544423905292295</v>
      </c>
      <c r="CX17">
        <f>'Compte de résultat '!J16/Actif!I16</f>
        <v>3.6404202683801268</v>
      </c>
      <c r="CY17">
        <f>'Compte de résultat '!K16/Actif!J16</f>
        <v>2.4328472347149352</v>
      </c>
      <c r="CZ17">
        <f t="shared" si="15"/>
        <v>1.7903455986419519</v>
      </c>
      <c r="DA17">
        <f t="shared" si="16"/>
        <v>1.91364500898597</v>
      </c>
      <c r="DB17">
        <f t="shared" si="17"/>
        <v>2.8092366312080976</v>
      </c>
      <c r="DD17">
        <f>LN(1+'Compte de résultat '!C16)</f>
        <v>16.366208069384033</v>
      </c>
      <c r="DE17">
        <f>LN(1+'Compte de résultat '!D16)</f>
        <v>16.376641557845094</v>
      </c>
      <c r="DF17">
        <f>LN(1+'Compte de résultat '!E16)</f>
        <v>16.38195164839258</v>
      </c>
      <c r="DG17">
        <f>LN(1+'Compte de résultat '!F16)</f>
        <v>16.17009285754154</v>
      </c>
      <c r="DH17">
        <f>LN(1+'Compte de résultat '!G16)</f>
        <v>15.87139735193988</v>
      </c>
      <c r="DI17">
        <f>LN(1+'Compte de résultat '!H16)</f>
        <v>15.899624790599889</v>
      </c>
      <c r="DJ17">
        <f>LN(1+'Compte de résultat '!I16)</f>
        <v>15.991264844893523</v>
      </c>
      <c r="DK17">
        <f>LN(1+'Compte de résultat '!J16)</f>
        <v>16.201415874013296</v>
      </c>
      <c r="DL17">
        <f>LN(1+'Compte de résultat '!K16)</f>
        <v>16.177882934069235</v>
      </c>
      <c r="DM17">
        <f t="shared" si="18"/>
        <v>16.020745104740712</v>
      </c>
      <c r="DN17">
        <f t="shared" si="19"/>
        <v>15.98037166669377</v>
      </c>
      <c r="DO17">
        <f t="shared" si="20"/>
        <v>16.123521217658688</v>
      </c>
      <c r="DQ17">
        <f>'Compte de résultat '!AM16/'Compte de résultat '!U16</f>
        <v>0</v>
      </c>
      <c r="DR17">
        <f>'Compte de résultat '!AN16/'Compte de résultat '!V16</f>
        <v>0.20860656406425915</v>
      </c>
      <c r="DS17">
        <f>'Compte de résultat '!AO16/'Compte de résultat '!W16</f>
        <v>0.17719550319148009</v>
      </c>
      <c r="DT17">
        <f>'Compte de résultat '!AP16/'Compte de résultat '!X16</f>
        <v>0.79161497023856264</v>
      </c>
      <c r="DU17">
        <f>'Compte de résultat '!AQ16/'Compte de résultat '!Y16</f>
        <v>0.23462789495854883</v>
      </c>
      <c r="DV17">
        <f>'Compte de résultat '!AR16/'Compte de résultat '!Z16</f>
        <v>0.1052603195817067</v>
      </c>
      <c r="DW17">
        <f>'Compte de résultat '!AS16/'Compte de résultat '!AA16</f>
        <v>0.12205850010996261</v>
      </c>
      <c r="DX17">
        <f>'Compte de résultat '!AT16/'Compte de résultat '!AB16</f>
        <v>0.15395352786947891</v>
      </c>
      <c r="DY17">
        <f>'Compte de résultat '!AU16/'Compte de résultat '!AC16</f>
        <v>0.12401222864982527</v>
      </c>
      <c r="DZ17">
        <f t="shared" si="22"/>
        <v>-0.68635465065685597</v>
      </c>
    </row>
    <row r="18" spans="2:130" x14ac:dyDescent="0.25">
      <c r="B18" t="str">
        <f>Actif!B17</f>
        <v>CANFORD AUDIO PLC</v>
      </c>
      <c r="C18">
        <f>('Passif '!U17+'Passif '!AD17+'Passif '!AV17)/Actif!C17</f>
        <v>0.18516493181932209</v>
      </c>
      <c r="D18">
        <f>('Passif '!V17+'Passif '!AE17+'Passif '!AW17)/Actif!D17</f>
        <v>0.17755005378518687</v>
      </c>
      <c r="E18">
        <f>('Passif '!W17+'Passif '!AF17+'Passif '!AX17)/Actif!E17</f>
        <v>0.31920539316493207</v>
      </c>
      <c r="F18">
        <f>('Passif '!X17+'Passif '!AG17+'Passif '!AY17)/Actif!F17</f>
        <v>0.29236265521024724</v>
      </c>
      <c r="G18">
        <f>('Passif '!Y17+'Passif '!AH17+'Passif '!AZ17)/Actif!G17</f>
        <v>0.34794104468636289</v>
      </c>
      <c r="H18">
        <f>('Passif '!Z17+'Passif '!AI17+'Passif '!BA17)/Actif!H17</f>
        <v>0.29616824902118849</v>
      </c>
      <c r="I18">
        <f>('Passif '!AA17+'Passif '!AJ17+'Passif '!BB17)/Actif!I17</f>
        <v>0.38192536984825587</v>
      </c>
      <c r="J18">
        <f>('Passif '!AB17+'Passif '!AK17+'Passif '!BC17)/Actif!J17</f>
        <v>0.24082368416778993</v>
      </c>
      <c r="K18">
        <f>('Passif '!AC17+'Passif '!AL17+'Passif '!BD17)/Actif!K17</f>
        <v>0.3208565894323101</v>
      </c>
      <c r="L18">
        <f t="shared" si="4"/>
        <v>-7.2170284829242801E-2</v>
      </c>
      <c r="M18">
        <f>('Passif '!C17+'Passif '!L17)/Actif!C17</f>
        <v>0.18352465573124621</v>
      </c>
      <c r="N18">
        <f>('Passif '!D17+'Passif '!M17)/Actif!D17</f>
        <v>0.18596117091165304</v>
      </c>
      <c r="O18">
        <f>('Passif '!E17+'Passif '!N17)/Actif!E17</f>
        <v>0.17282394556767769</v>
      </c>
      <c r="P18">
        <f>('Passif '!F17+'Passif '!O17)/Actif!F17</f>
        <v>0.19762846485789595</v>
      </c>
      <c r="Q18">
        <f>('Passif '!G17+'Passif '!P17)/Actif!G17</f>
        <v>0.22301054482751315</v>
      </c>
      <c r="R18">
        <f>('Passif '!H17+'Passif '!Q17)/Actif!H17</f>
        <v>0.25741859535059819</v>
      </c>
      <c r="S18">
        <f>('Passif '!I17+'Passif '!R17)/Actif!I17</f>
        <v>0.25212261093498739</v>
      </c>
      <c r="T18">
        <f>('Passif '!J17+'Passif '!S17)/Actif!J17</f>
        <v>0.24828402139086322</v>
      </c>
      <c r="U18">
        <f>('Passif '!K17+'Passif '!T17)/Actif!K17</f>
        <v>0.27264080731222662</v>
      </c>
      <c r="V18">
        <f t="shared" si="5"/>
        <v>8.45946497829205E-2</v>
      </c>
      <c r="W18">
        <v>0.43890395748342087</v>
      </c>
      <c r="X18">
        <f>('Passif '!U17+'Passif '!AD17)/('Passif '!C17+'Passif '!L17)</f>
        <v>1.5889051365531471E-2</v>
      </c>
      <c r="Y18">
        <f>('Passif '!V17+'Passif '!AE17)/('Passif '!D17+'Passif '!M17)</f>
        <v>5.0164408525473415E-2</v>
      </c>
      <c r="Z18">
        <f>('Passif '!W17+'Passif '!AF17)/('Passif '!E17+'Passif '!N17)</f>
        <v>0.87920889137787084</v>
      </c>
      <c r="AA18">
        <f>('Passif '!X17+'Passif '!AG17)/('Passif '!F17+'Passif '!O17)</f>
        <v>0.68838707248016973</v>
      </c>
      <c r="AB18">
        <f>('Passif '!Y17+'Passif '!AH17)/('Passif '!G17+'Passif '!P17)</f>
        <v>0.59263900027664529</v>
      </c>
      <c r="AC18">
        <f>('Passif '!Z17+'Passif '!AI17)/('Passif '!H17+'Passif '!Q17)</f>
        <v>0.44991628119000515</v>
      </c>
      <c r="AD18">
        <f>('Passif '!AA17+'Passif '!AJ17)/('Passif '!I17+'Passif '!R17)</f>
        <v>0.37271650044435667</v>
      </c>
      <c r="AE18">
        <f>('Passif '!AB17+'Passif '!AK17)/('Passif '!J17+'Passif '!S17)</f>
        <v>0.30348567970584689</v>
      </c>
      <c r="AF18">
        <f>('Passif '!AC17+'Passif '!AL17)/('Passif '!K17+'Passif '!T17)</f>
        <v>0.21407816868707827</v>
      </c>
      <c r="AG18">
        <f>('Passif '!C17+'Passif '!L17)</f>
        <v>1488761</v>
      </c>
      <c r="AH18">
        <f>('Passif '!D17+'Passif '!M17)</f>
        <v>1817424</v>
      </c>
      <c r="AI18">
        <f>('Passif '!E17+'Passif '!N17)</f>
        <v>1960641</v>
      </c>
      <c r="AJ18">
        <f>('Passif '!F17+'Passif '!O17)</f>
        <v>1965172</v>
      </c>
      <c r="AK18">
        <f>('Passif '!G17+'Passif '!P17)</f>
        <v>1789295</v>
      </c>
      <c r="AL18">
        <f>('Passif '!H17+'Passif '!Q17)</f>
        <v>2053302</v>
      </c>
      <c r="AM18">
        <f>('Passif '!I17+'Passif '!R17)</f>
        <v>2005146</v>
      </c>
      <c r="AN18">
        <f>('Passif '!J17+'Passif '!S17)</f>
        <v>2063959</v>
      </c>
      <c r="AO18">
        <f>('Passif '!K17+'Passif '!T17)</f>
        <v>2024340</v>
      </c>
      <c r="AP18">
        <f t="shared" si="6"/>
        <v>-1.4105085369809214E-2</v>
      </c>
      <c r="AQ18">
        <f>('Passif '!U17+'Passif '!AD17)</f>
        <v>23655</v>
      </c>
      <c r="AR18">
        <f>('Passif '!V17+'Passif '!AE17)</f>
        <v>91170</v>
      </c>
      <c r="AS18">
        <f>('Passif '!W17+'Passif '!AF17)</f>
        <v>1723813</v>
      </c>
      <c r="AT18">
        <f>('Passif '!X17+'Passif '!AG17)</f>
        <v>1352799</v>
      </c>
      <c r="AU18">
        <f>('Passif '!Y17+'Passif '!AH17)</f>
        <v>1060406</v>
      </c>
      <c r="AV18">
        <f>('Passif '!Z17+'Passif '!AI17)</f>
        <v>923814</v>
      </c>
      <c r="AW18">
        <f>('Passif '!AA17+'Passif '!AJ17)</f>
        <v>747351</v>
      </c>
      <c r="AX18">
        <f>('Passif '!AB17+'Passif '!AK17)</f>
        <v>626382</v>
      </c>
      <c r="AY18">
        <f>('Passif '!AC17+'Passif '!AL17)</f>
        <v>433367</v>
      </c>
      <c r="AZ18">
        <f t="shared" si="7"/>
        <v>-0.53089366474203681</v>
      </c>
      <c r="BA18">
        <f>'Passif '!AV17</f>
        <v>1478412</v>
      </c>
      <c r="BB18">
        <f>'Passif '!AW17</f>
        <v>1644051</v>
      </c>
      <c r="BC18">
        <f>'Passif '!AX17</f>
        <v>1897486</v>
      </c>
      <c r="BD18">
        <f>'Passif '!AY17</f>
        <v>1554388</v>
      </c>
      <c r="BE18">
        <f>'Passif '!AZ17</f>
        <v>1731252</v>
      </c>
      <c r="BF18">
        <f>'Passif '!BA17</f>
        <v>1438575</v>
      </c>
      <c r="BG18">
        <f>'Passif '!BB17</f>
        <v>2290124</v>
      </c>
      <c r="BH18">
        <f>'Passif '!BC17</f>
        <v>1375560</v>
      </c>
      <c r="BI18">
        <f>'Passif '!BD17</f>
        <v>1948972</v>
      </c>
      <c r="BJ18">
        <f>(AQ18/Actif!C17)</f>
        <v>2.9160326817552506E-3</v>
      </c>
      <c r="BK18">
        <f>(AR18/Actif!D17)</f>
        <v>9.3286321474875464E-3</v>
      </c>
      <c r="BL18">
        <f>(AS18/Actif!E17)</f>
        <v>0.1519483495861074</v>
      </c>
      <c r="BM18">
        <f>(AT18/Actif!F17)</f>
        <v>0.13604488036227708</v>
      </c>
      <c r="BN18">
        <f>(AU18/Actif!G17)</f>
        <v>0.13216474633772737</v>
      </c>
      <c r="BO18">
        <f>(AV18/Actif!H17)</f>
        <v>0.1158168171292959</v>
      </c>
      <c r="BP18">
        <f>(AW18/Actif!I17)</f>
        <v>9.3970257230582596E-2</v>
      </c>
      <c r="BQ18">
        <f>(AX18/Actif!J17)</f>
        <v>7.5350644991907148E-2</v>
      </c>
      <c r="BR18">
        <f>(AY18/Actif!K17)</f>
        <v>5.836644473876805E-2</v>
      </c>
      <c r="BS18">
        <f t="shared" si="8"/>
        <v>-1.6347929208431478E-2</v>
      </c>
      <c r="BT18">
        <f t="shared" si="9"/>
        <v>-0.4960451669673433</v>
      </c>
      <c r="BV18">
        <f>('Compte de résultat '!V17/Actif!C17)</f>
        <v>8.5489005305564594E-2</v>
      </c>
      <c r="BW18">
        <f>('Compte de résultat '!W17/Actif!D17)</f>
        <v>7.4312884389116818E-2</v>
      </c>
      <c r="BX18">
        <f>('Compte de résultat '!X17/Actif!E17)</f>
        <v>6.4595543481422657E-2</v>
      </c>
      <c r="BY18">
        <f>('Compte de résultat '!Y17/Actif!F17)</f>
        <v>4.0186468512445478E-2</v>
      </c>
      <c r="BZ18">
        <f>('Compte de résultat '!Z17/Actif!G17)</f>
        <v>5.9431921643848931E-2</v>
      </c>
      <c r="CA18">
        <f>('Compte de résultat '!AA17/Actif!H17)</f>
        <v>6.1123599168057208E-2</v>
      </c>
      <c r="CB18">
        <f>('Compte de résultat '!AB17/Actif!I17)</f>
        <v>7.4860503361033788E-3</v>
      </c>
      <c r="CC18">
        <f>('Compte de résultat '!AC17/Actif!J17)</f>
        <v>2.9182492982288359E-2</v>
      </c>
      <c r="CD18">
        <f t="shared" si="10"/>
        <v>5.2391005996934067E-2</v>
      </c>
      <c r="CE18">
        <f t="shared" si="11"/>
        <v>5.4737977879239029E-2</v>
      </c>
      <c r="CF18">
        <f t="shared" si="12"/>
        <v>3.2597380828816309E-2</v>
      </c>
      <c r="CG18">
        <f>(Actif!U17/Actif!C17)</f>
        <v>1.9136102358356069E-2</v>
      </c>
      <c r="CH18">
        <f>(Actif!V17/Actif!D17)</f>
        <v>2.4162763706269543E-2</v>
      </c>
      <c r="CI18">
        <f>(Actif!W17/Actif!E17)</f>
        <v>2.1508136376978564E-2</v>
      </c>
      <c r="CJ18">
        <f>(Actif!X17/Actif!F17)</f>
        <v>1.9890343400943505E-2</v>
      </c>
      <c r="CK18">
        <f>(Actif!Y17/Actif!G17)</f>
        <v>1.9894271293902248E-2</v>
      </c>
      <c r="CL18">
        <f>(Actif!Z17/Actif!H17)</f>
        <v>1.7574227324982983E-2</v>
      </c>
      <c r="CM18">
        <f>(Actif!AA17/Actif!I17)</f>
        <v>2.4895703653147801E-2</v>
      </c>
      <c r="CN18">
        <f>(Actif!AB17/Actif!J17)</f>
        <v>2.9095760261617643E-2</v>
      </c>
      <c r="CO18">
        <f>(Actif!AC17/Actif!K17)</f>
        <v>2.75971476648816E-2</v>
      </c>
      <c r="CP18">
        <f t="shared" si="13"/>
        <v>-0.18290329682892831</v>
      </c>
      <c r="CQ18">
        <f t="shared" si="14"/>
        <v>0.57031926095836605</v>
      </c>
      <c r="CR18">
        <f>'Compte de résultat '!D17/Actif!C17</f>
        <v>2.7911041957463523</v>
      </c>
      <c r="CS18">
        <f>'Compte de résultat '!E17/Actif!D17</f>
        <v>2.3078096623428075</v>
      </c>
      <c r="CT18">
        <f>'Compte de résultat '!F17/Actif!E17</f>
        <v>1.7507849900350207</v>
      </c>
      <c r="CU18">
        <f>'Compte de résultat '!G17/Actif!F17</f>
        <v>1.5472933303968213</v>
      </c>
      <c r="CV18">
        <f>'Compte de résultat '!H17/Actif!G17</f>
        <v>2.1412680340480583</v>
      </c>
      <c r="CW18">
        <f>'Compte de résultat '!I17/Actif!H17</f>
        <v>2.3688961713832239</v>
      </c>
      <c r="CX18">
        <f>'Compte de résultat '!J17/Actif!I17</f>
        <v>2.5552511304140961</v>
      </c>
      <c r="CY18">
        <f>'Compte de résultat '!K17/Actif!J17</f>
        <v>2.126497207050011</v>
      </c>
      <c r="CZ18">
        <f t="shared" si="15"/>
        <v>1.6490391602159211</v>
      </c>
      <c r="DA18">
        <f t="shared" si="16"/>
        <v>1.8131154514933001</v>
      </c>
      <c r="DB18">
        <f t="shared" si="17"/>
        <v>2.3502148362824435</v>
      </c>
      <c r="DD18">
        <f>LN(1+'Compte de résultat '!C17)</f>
        <v>16.830495601788421</v>
      </c>
      <c r="DE18">
        <f>LN(1+'Compte de résultat '!D17)</f>
        <v>16.935298376017386</v>
      </c>
      <c r="DF18">
        <f>LN(1+'Compte de résultat '!E17)</f>
        <v>16.931446978362633</v>
      </c>
      <c r="DG18">
        <f>LN(1+'Compte de résultat '!F17)</f>
        <v>16.804328180323587</v>
      </c>
      <c r="DH18">
        <f>LN(1+'Compte de résultat '!G17)</f>
        <v>16.548964013400131</v>
      </c>
      <c r="DI18">
        <f>LN(1+'Compte de résultat '!H17)</f>
        <v>16.659266718938223</v>
      </c>
      <c r="DJ18">
        <f>LN(1+'Compte de résultat '!I17)</f>
        <v>16.754435679508067</v>
      </c>
      <c r="DK18">
        <f>LN(1+'Compte de résultat '!J17)</f>
        <v>16.827217750319335</v>
      </c>
      <c r="DL18">
        <f>LN(1+'Compte de résultat '!K17)</f>
        <v>16.687794660492216</v>
      </c>
      <c r="DM18">
        <f t="shared" si="18"/>
        <v>16.676646096861859</v>
      </c>
      <c r="DN18">
        <f t="shared" si="19"/>
        <v>16.670852970887314</v>
      </c>
      <c r="DO18">
        <f t="shared" si="20"/>
        <v>16.756482696773205</v>
      </c>
      <c r="DQ18">
        <f>'Compte de résultat '!AM17/'Compte de résultat '!U17</f>
        <v>0.44561265272411404</v>
      </c>
      <c r="DR18">
        <f>'Compte de résultat '!AN17/'Compte de résultat '!V17</f>
        <v>0.26724067075131475</v>
      </c>
      <c r="DS18">
        <f>'Compte de résultat '!AO17/'Compte de résultat '!W17</f>
        <v>0.35177826428187864</v>
      </c>
      <c r="DT18">
        <f>'Compte de résultat '!AP17/'Compte de résultat '!X17</f>
        <v>0.3633216387675538</v>
      </c>
      <c r="DU18">
        <f>'Compte de résultat '!AQ17/'Compte de résultat '!Y17</f>
        <v>0.25698377147433088</v>
      </c>
      <c r="DV18">
        <f>'Compte de résultat '!AR17/'Compte de résultat '!Z17</f>
        <v>0.16385442618550303</v>
      </c>
      <c r="DW18">
        <f>'Compte de résultat '!AS17/'Compte de résultat '!AA17</f>
        <v>0.11736980389824286</v>
      </c>
      <c r="DX18">
        <f>'Compte de résultat '!AT17/'Compte de résultat '!AB17</f>
        <v>1.3333389320926483</v>
      </c>
      <c r="DY18">
        <f>'Compte de résultat '!AU17/'Compte de résultat '!AC17</f>
        <v>0.26213668272936752</v>
      </c>
      <c r="DZ18">
        <f t="shared" si="22"/>
        <v>-0.19946721258205077</v>
      </c>
    </row>
    <row r="19" spans="2:130" x14ac:dyDescent="0.25">
      <c r="B19" t="str">
        <f>Actif!B18</f>
        <v>CARLYLE BUS &amp; COACH LIMITED</v>
      </c>
      <c r="C19">
        <f>('Passif '!U18+'Passif '!AD18+'Passif '!AV18)/Actif!C18</f>
        <v>0.53425812388722793</v>
      </c>
      <c r="D19">
        <f>('Passif '!V18+'Passif '!AE18+'Passif '!AW18)/Actif!D18</f>
        <v>0.51090523757984296</v>
      </c>
      <c r="E19">
        <f>('Passif '!W18+'Passif '!AF18+'Passif '!AX18)/Actif!E18</f>
        <v>0.56842288512552608</v>
      </c>
      <c r="F19">
        <f>('Passif '!X18+'Passif '!AG18+'Passif '!AY18)/Actif!F18</f>
        <v>0.52665619747338543</v>
      </c>
      <c r="G19">
        <f>('Passif '!Y18+'Passif '!AH18+'Passif '!AZ18)/Actif!G18</f>
        <v>0.53694746252008829</v>
      </c>
      <c r="H19">
        <f>('Passif '!Z18+'Passif '!AI18+'Passif '!BA18)/Actif!H18</f>
        <v>0.52373156191760051</v>
      </c>
      <c r="I19">
        <f>('Passif '!AA18+'Passif '!AJ18+'Passif '!BB18)/Actif!I18</f>
        <v>0.53543890616210166</v>
      </c>
      <c r="J19">
        <f>('Passif '!AB18+'Passif '!AK18+'Passif '!BC18)/Actif!J18</f>
        <v>0.40538906151221288</v>
      </c>
      <c r="K19">
        <f>('Passif '!AC18+'Passif '!AL18+'Passif '!BD18)/Actif!K18</f>
        <v>0.35261506941704951</v>
      </c>
      <c r="L19">
        <f t="shared" si="4"/>
        <v>-7.8623370693557293E-2</v>
      </c>
      <c r="M19">
        <f>('Passif '!C18+'Passif '!L18)/Actif!C18</f>
        <v>9.9198043202989653E-2</v>
      </c>
      <c r="N19">
        <f>('Passif '!D18+'Passif '!M18)/Actif!D18</f>
        <v>8.5697763060308407E-2</v>
      </c>
      <c r="O19">
        <f>('Passif '!E18+'Passif '!N18)/Actif!E18</f>
        <v>9.3722851919384065E-2</v>
      </c>
      <c r="P19">
        <f>('Passif '!F18+'Passif '!O18)/Actif!F18</f>
        <v>8.4069330559241776E-2</v>
      </c>
      <c r="Q19">
        <f>('Passif '!G18+'Passif '!P18)/Actif!G18</f>
        <v>8.8907362802795931E-2</v>
      </c>
      <c r="R19">
        <f>('Passif '!H18+'Passif '!Q18)/Actif!H18</f>
        <v>9.3617086132032304E-2</v>
      </c>
      <c r="S19">
        <f>('Passif '!I18+'Passif '!R18)/Actif!I18</f>
        <v>9.9940687481068061E-2</v>
      </c>
      <c r="T19">
        <f>('Passif '!J18+'Passif '!S18)/Actif!J18</f>
        <v>0.18619435135260476</v>
      </c>
      <c r="U19">
        <f>('Passif '!K18+'Passif '!T18)/Actif!K18</f>
        <v>0.22898247712609598</v>
      </c>
      <c r="V19">
        <f t="shared" si="5"/>
        <v>-1.057657873517609E-4</v>
      </c>
      <c r="W19">
        <v>-4.6927821462619389E-2</v>
      </c>
      <c r="X19">
        <f>('Passif '!U18+'Passif '!AD18)/('Passif '!C18+'Passif '!L18)</f>
        <v>0.62833876168899638</v>
      </c>
      <c r="Y19">
        <f>('Passif '!V18+'Passif '!AE18)/('Passif '!D18+'Passif '!M18)</f>
        <v>0.5472973889351852</v>
      </c>
      <c r="Z19">
        <f>('Passif '!W18+'Passif '!AF18)/('Passif '!E18+'Passif '!N18)</f>
        <v>0.51205930445235803</v>
      </c>
      <c r="AA19">
        <f>('Passif '!X18+'Passif '!AG18)/('Passif '!F18+'Passif '!O18)</f>
        <v>0.80300252306645059</v>
      </c>
      <c r="AB19">
        <f>('Passif '!Y18+'Passif '!AH18)/('Passif '!G18+'Passif '!P18)</f>
        <v>0.48217728421042017</v>
      </c>
      <c r="AC19">
        <f>('Passif '!Z18+'Passif '!AI18)/('Passif '!H18+'Passif '!Q18)</f>
        <v>0.17657297703582095</v>
      </c>
      <c r="AD19">
        <f>('Passif '!AA18+'Passif '!AJ18)/('Passif '!I18+'Passif '!R18)</f>
        <v>0.16617231839831162</v>
      </c>
      <c r="AE19">
        <f>('Passif '!AB18+'Passif '!AK18)/('Passif '!J18+'Passif '!S18)</f>
        <v>0.10406497457137745</v>
      </c>
      <c r="AF19">
        <f>('Passif '!AC18+'Passif '!AL18)/('Passif '!K18+'Passif '!T18)</f>
        <v>0.12696362647152154</v>
      </c>
      <c r="AG19">
        <f>('Passif '!C18+'Passif '!L18)</f>
        <v>619279</v>
      </c>
      <c r="AH19">
        <f>('Passif '!D18+'Passif '!M18)</f>
        <v>663599</v>
      </c>
      <c r="AI19">
        <f>('Passif '!E18+'Passif '!N18)</f>
        <v>773635</v>
      </c>
      <c r="AJ19">
        <f>('Passif '!F18+'Passif '!O18)</f>
        <v>675765</v>
      </c>
      <c r="AK19">
        <f>('Passif '!G18+'Passif '!P18)</f>
        <v>594943</v>
      </c>
      <c r="AL19">
        <f>('Passif '!H18+'Passif '!Q18)</f>
        <v>657241</v>
      </c>
      <c r="AM19">
        <f>('Passif '!I18+'Passif '!R18)</f>
        <v>771386</v>
      </c>
      <c r="AN19">
        <f>('Passif '!J18+'Passif '!S18)</f>
        <v>1525643</v>
      </c>
      <c r="AO19">
        <f>('Passif '!K18+'Passif '!T18)</f>
        <v>1799413</v>
      </c>
      <c r="AP19">
        <f t="shared" si="6"/>
        <v>1.7378282852104479</v>
      </c>
      <c r="AQ19">
        <f>('Passif '!U18+'Passif '!AD18)</f>
        <v>389117</v>
      </c>
      <c r="AR19">
        <f>('Passif '!V18+'Passif '!AE18)</f>
        <v>363186</v>
      </c>
      <c r="AS19">
        <f>('Passif '!W18+'Passif '!AF18)</f>
        <v>396147</v>
      </c>
      <c r="AT19">
        <f>('Passif '!X18+'Passif '!AG18)</f>
        <v>542641</v>
      </c>
      <c r="AU19">
        <f>('Passif '!Y18+'Passif '!AH18)</f>
        <v>286868</v>
      </c>
      <c r="AV19">
        <f>('Passif '!Z18+'Passif '!AI18)</f>
        <v>116051</v>
      </c>
      <c r="AW19">
        <f>('Passif '!AA18+'Passif '!AJ18)</f>
        <v>128183</v>
      </c>
      <c r="AX19">
        <f>('Passif '!AB18+'Passif '!AK18)</f>
        <v>158766</v>
      </c>
      <c r="AY19">
        <f>('Passif '!AC18+'Passif '!AL18)</f>
        <v>228460</v>
      </c>
      <c r="AZ19">
        <f t="shared" si="7"/>
        <v>0.9686172458660417</v>
      </c>
      <c r="BA19">
        <f>'Passif '!AV18</f>
        <v>2946179</v>
      </c>
      <c r="BB19">
        <f>'Passif '!AW18</f>
        <v>3592999</v>
      </c>
      <c r="BC19">
        <f>'Passif '!AX18</f>
        <v>4295898</v>
      </c>
      <c r="BD19">
        <f>'Passif '!AY18</f>
        <v>3690720</v>
      </c>
      <c r="BE19">
        <f>'Passif '!AZ18</f>
        <v>3306233</v>
      </c>
      <c r="BF19">
        <f>'Passif '!BA18</f>
        <v>3560819</v>
      </c>
      <c r="BG19">
        <f>'Passif '!BB18</f>
        <v>4004569</v>
      </c>
      <c r="BH19">
        <f>'Passif '!BC18</f>
        <v>3162919</v>
      </c>
      <c r="BI19">
        <f>'Passif '!BD18</f>
        <v>2542495</v>
      </c>
      <c r="BJ19">
        <f>(AQ19/Actif!C18)</f>
        <v>6.2329975628138086E-2</v>
      </c>
      <c r="BK19">
        <f>(AR19/Actif!D18)</f>
        <v>4.6902161960492961E-2</v>
      </c>
      <c r="BL19">
        <f>(AS19/Actif!E18)</f>
        <v>4.7991658365131154E-2</v>
      </c>
      <c r="BM19">
        <f>(AT19/Actif!F18)</f>
        <v>6.7507884551578606E-2</v>
      </c>
      <c r="BN19">
        <f>(AU19/Actif!G18)</f>
        <v>4.2869110742562673E-2</v>
      </c>
      <c r="BO19">
        <f>(AV19/Actif!H18)</f>
        <v>1.6530247599751812E-2</v>
      </c>
      <c r="BP19">
        <f>(AW19/Actif!I18)</f>
        <v>1.6607375741050198E-2</v>
      </c>
      <c r="BQ19">
        <f>(AX19/Actif!J18)</f>
        <v>1.9376310438842931E-2</v>
      </c>
      <c r="BR19">
        <f>(AY19/Actif!K18)</f>
        <v>2.9072445694361376E-2</v>
      </c>
      <c r="BS19">
        <f t="shared" si="8"/>
        <v>-2.6338863142810861E-2</v>
      </c>
      <c r="BT19">
        <f t="shared" si="9"/>
        <v>0.75874230067781168</v>
      </c>
      <c r="BV19">
        <f>('Compte de résultat '!V18/Actif!C18)</f>
        <v>0.10366378844294798</v>
      </c>
      <c r="BW19">
        <f>('Compte de résultat '!W18/Actif!D18)</f>
        <v>0.10120538811937423</v>
      </c>
      <c r="BX19">
        <f>('Compte de résultat '!X18/Actif!E18)</f>
        <v>8.3555908979069227E-2</v>
      </c>
      <c r="BY19">
        <f>('Compte de résultat '!Y18/Actif!F18)</f>
        <v>7.7208579496844246E-2</v>
      </c>
      <c r="BZ19">
        <f>('Compte de résultat '!Z18/Actif!G18)</f>
        <v>8.7742788922067549E-2</v>
      </c>
      <c r="CA19">
        <f>('Compte de résultat '!AA18/Actif!H18)</f>
        <v>9.2921696443171484E-2</v>
      </c>
      <c r="CB19">
        <f>('Compte de résultat '!AB18/Actif!I18)</f>
        <v>0.16423633901056145</v>
      </c>
      <c r="CC19">
        <f>('Compte de résultat '!AC18/Actif!J18)</f>
        <v>0.12015104066235284</v>
      </c>
      <c r="CD19">
        <f t="shared" si="10"/>
        <v>8.0382244237956729E-2</v>
      </c>
      <c r="CE19">
        <f t="shared" si="11"/>
        <v>8.2835759132660336E-2</v>
      </c>
      <c r="CF19">
        <f t="shared" si="12"/>
        <v>0.12576969203869526</v>
      </c>
      <c r="CG19">
        <f>(Actif!U18/Actif!C18)</f>
        <v>0.17425280580759925</v>
      </c>
      <c r="CH19">
        <f>(Actif!V18/Actif!D18)</f>
        <v>0.15016411869545493</v>
      </c>
      <c r="CI19">
        <f>(Actif!W18/Actif!E18)</f>
        <v>0.1568422642833355</v>
      </c>
      <c r="CJ19">
        <f>(Actif!X18/Actif!F18)</f>
        <v>0.18848578665811083</v>
      </c>
      <c r="CK19">
        <f>(Actif!Y18/Actif!G18)</f>
        <v>0.17631361632393952</v>
      </c>
      <c r="CL19">
        <f>(Actif!Z18/Actif!H18)</f>
        <v>0.12422263637301147</v>
      </c>
      <c r="CM19">
        <f>(Actif!AA18/Actif!I18)</f>
        <v>9.6975061534471094E-2</v>
      </c>
      <c r="CN19">
        <f>(Actif!AB18/Actif!J18)</f>
        <v>8.1592468470139692E-2</v>
      </c>
      <c r="CO19">
        <f>(Actif!AC18/Actif!K18)</f>
        <v>0.10115393914714378</v>
      </c>
      <c r="CP19">
        <f t="shared" si="13"/>
        <v>-0.207977282522501</v>
      </c>
      <c r="CQ19">
        <f t="shared" si="14"/>
        <v>-0.18570445692842802</v>
      </c>
      <c r="CR19">
        <f>'Compte de résultat '!D18/Actif!C18</f>
        <v>2.6351683644742669</v>
      </c>
      <c r="CS19">
        <f>'Compte de résultat '!E18/Actif!D18</f>
        <v>2.3442207709943372</v>
      </c>
      <c r="CT19">
        <f>'Compte de résultat '!F18/Actif!E18</f>
        <v>2.0480412071141343</v>
      </c>
      <c r="CU19">
        <f>'Compte de résultat '!G18/Actif!F18</f>
        <v>1.9407662449256282</v>
      </c>
      <c r="CV19">
        <f>'Compte de résultat '!H18/Actif!G18</f>
        <v>2.2807979953727875</v>
      </c>
      <c r="CW19">
        <f>'Compte de résultat '!I18/Actif!H18</f>
        <v>2.236315836253818</v>
      </c>
      <c r="CX19">
        <f>'Compte de résultat '!J18/Actif!I18</f>
        <v>2.3312885327316226</v>
      </c>
      <c r="CY19">
        <f>'Compte de résultat '!K18/Actif!J18</f>
        <v>2.0971809241599155</v>
      </c>
      <c r="CZ19">
        <f t="shared" si="15"/>
        <v>1.9944037260198813</v>
      </c>
      <c r="DA19">
        <f t="shared" si="16"/>
        <v>2.08986848247085</v>
      </c>
      <c r="DB19">
        <f t="shared" si="17"/>
        <v>2.2215950977151189</v>
      </c>
      <c r="DD19">
        <f>LN(1+'Compte de résultat '!C18)</f>
        <v>16.359634879494156</v>
      </c>
      <c r="DE19">
        <f>LN(1+'Compte de résultat '!D18)</f>
        <v>16.615895303935943</v>
      </c>
      <c r="DF19">
        <f>LN(1+'Compte de résultat '!E18)</f>
        <v>16.714314994010952</v>
      </c>
      <c r="DG19">
        <f>LN(1+'Compte de résultat '!F18)</f>
        <v>16.643152587500083</v>
      </c>
      <c r="DH19">
        <f>LN(1+'Compte de résultat '!G18)</f>
        <v>16.562797049021523</v>
      </c>
      <c r="DI19">
        <f>LN(1+'Compte de résultat '!H18)</f>
        <v>16.540906645554561</v>
      </c>
      <c r="DJ19">
        <f>LN(1+'Compte de résultat '!I18)</f>
        <v>16.569178276663418</v>
      </c>
      <c r="DK19">
        <f>LN(1+'Compte de résultat '!J18)</f>
        <v>16.705543758556381</v>
      </c>
      <c r="DL19">
        <f>LN(1+'Compte de résultat '!K18)</f>
        <v>16.659484853562141</v>
      </c>
      <c r="DM19">
        <f t="shared" si="18"/>
        <v>16.602974818260805</v>
      </c>
      <c r="DN19">
        <f t="shared" si="19"/>
        <v>16.582285427358723</v>
      </c>
      <c r="DO19">
        <f t="shared" si="20"/>
        <v>16.644735629593978</v>
      </c>
      <c r="DQ19">
        <f>'Compte de résultat '!AM18/'Compte de résultat '!U18</f>
        <v>433.44406779661017</v>
      </c>
      <c r="DR19">
        <f>'Compte de résultat '!AN18/'Compte de résultat '!V18</f>
        <v>0.28868375265391139</v>
      </c>
      <c r="DS19">
        <f>'Compte de résultat '!AO18/'Compte de résultat '!W18</f>
        <v>0.36080578602035007</v>
      </c>
      <c r="DT19">
        <f>'Compte de résultat '!AP18/'Compte de résultat '!X18</f>
        <v>0.35661696476210358</v>
      </c>
      <c r="DU19">
        <f>'Compte de résultat '!AQ18/'Compte de résultat '!Y18</f>
        <v>0.22122339542745365</v>
      </c>
      <c r="DV19">
        <f>'Compte de résultat '!AR18/'Compte de résultat '!Z18</f>
        <v>0.18199608277271567</v>
      </c>
      <c r="DW19">
        <f>'Compte de résultat '!AS18/'Compte de résultat '!AA18</f>
        <v>0.15263221631034446</v>
      </c>
      <c r="DX19">
        <f>'Compte de résultat '!AT18/'Compte de résultat '!AB18</f>
        <v>8.6105922148735289E-2</v>
      </c>
      <c r="DY19">
        <f>'Compte de résultat '!AU18/'Compte de résultat '!AC18</f>
        <v>9.210499585574751E-2</v>
      </c>
      <c r="DZ19">
        <f t="shared" si="22"/>
        <v>-0.17462088198938791</v>
      </c>
    </row>
    <row r="20" spans="2:130" x14ac:dyDescent="0.25">
      <c r="B20" t="str">
        <f>Actif!B19</f>
        <v>CARRS OF TRURO LTD.</v>
      </c>
      <c r="C20">
        <f>('Passif '!U19+'Passif '!AD19+'Passif '!AV19)/Actif!C19</f>
        <v>0.37799211650014897</v>
      </c>
      <c r="D20">
        <f>('Passif '!V19+'Passif '!AE19+'Passif '!AW19)/Actif!D19</f>
        <v>0.55413093261379076</v>
      </c>
      <c r="E20">
        <f>('Passif '!W19+'Passif '!AF19+'Passif '!AX19)/Actif!E19</f>
        <v>0.50682683931434347</v>
      </c>
      <c r="F20">
        <f>('Passif '!X19+'Passif '!AG19+'Passif '!AY19)/Actif!F19</f>
        <v>0.62711166246347461</v>
      </c>
      <c r="G20">
        <f>('Passif '!Y19+'Passif '!AH19+'Passif '!AZ19)/Actif!G19</f>
        <v>0.53373445167745914</v>
      </c>
      <c r="H20">
        <f>('Passif '!Z19+'Passif '!AI19+'Passif '!BA19)/Actif!H19</f>
        <v>0.70579984070730084</v>
      </c>
      <c r="I20">
        <f>('Passif '!AA19+'Passif '!AJ19+'Passif '!BB19)/Actif!I19</f>
        <v>0.6826151719051442</v>
      </c>
      <c r="J20">
        <f>('Passif '!AB19+'Passif '!AK19+'Passif '!BC19)/Actif!J19</f>
        <v>0.42904099713020882</v>
      </c>
      <c r="K20">
        <f>('Passif '!AC19+'Passif '!AL19+'Passif '!BD19)/Actif!K19</f>
        <v>0.78598262440031275</v>
      </c>
      <c r="L20">
        <f t="shared" si="4"/>
        <v>0.39258576294447306</v>
      </c>
      <c r="M20">
        <f>('Passif '!C19+'Passif '!L19)/Actif!C19</f>
        <v>0.27167090742722999</v>
      </c>
      <c r="N20">
        <f>('Passif '!D19+'Passif '!M19)/Actif!D19</f>
        <v>0.1871143072477657</v>
      </c>
      <c r="O20">
        <f>('Passif '!E19+'Passif '!N19)/Actif!E19</f>
        <v>0.22641805278898025</v>
      </c>
      <c r="P20">
        <f>('Passif '!F19+'Passif '!O19)/Actif!F19</f>
        <v>0.13761843628039808</v>
      </c>
      <c r="Q20">
        <f>('Passif '!G19+'Passif '!P19)/Actif!G19</f>
        <v>0.2038863139840075</v>
      </c>
      <c r="R20">
        <f>('Passif '!H19+'Passif '!Q19)/Actif!H19</f>
        <v>0.20204782303772159</v>
      </c>
      <c r="S20">
        <f>('Passif '!I19+'Passif '!R19)/Actif!I19</f>
        <v>0.21510982514223712</v>
      </c>
      <c r="T20">
        <f>('Passif '!J19+'Passif '!S19)/Actif!J19</f>
        <v>0.25146976703130819</v>
      </c>
      <c r="U20">
        <f>('Passif '!K19+'Passif '!T19)/Actif!K19</f>
        <v>0.10659780724424917</v>
      </c>
      <c r="V20">
        <f t="shared" si="5"/>
        <v>-2.437022975125866E-2</v>
      </c>
      <c r="W20">
        <v>-0.17242585253709444</v>
      </c>
      <c r="X20">
        <f>('Passif '!U19+'Passif '!AD19)/('Passif '!C19+'Passif '!L19)</f>
        <v>4.3627185813406535E-2</v>
      </c>
      <c r="Y20">
        <f>('Passif '!V19+'Passif '!AE19)/('Passif '!D19+'Passif '!M19)</f>
        <v>8.351180742482843E-2</v>
      </c>
      <c r="Z20">
        <f>('Passif '!W19+'Passif '!AF19)/('Passif '!E19+'Passif '!N19)</f>
        <v>7.5809716727330279E-2</v>
      </c>
      <c r="AA20">
        <f>('Passif '!X19+'Passif '!AG19)/('Passif '!F19+'Passif '!O19)</f>
        <v>0.14970054061037466</v>
      </c>
      <c r="AB20">
        <f>('Passif '!Y19+'Passif '!AH19)/('Passif '!G19+'Passif '!P19)</f>
        <v>0.12094835532855988</v>
      </c>
      <c r="AC20">
        <f>('Passif '!Z19+'Passif '!AI19)/('Passif '!H19+'Passif '!Q19)</f>
        <v>0.10656029851401271</v>
      </c>
      <c r="AD20">
        <f>('Passif '!AA19+'Passif '!AJ19)/('Passif '!I19+'Passif '!R19)</f>
        <v>0.11181806331782823</v>
      </c>
      <c r="AE20">
        <f>('Passif '!AB19+'Passif '!AK19)/('Passif '!J19+'Passif '!S19)</f>
        <v>9.6530851900327078E-2</v>
      </c>
      <c r="AF20">
        <f>('Passif '!AC19+'Passif '!AL19)/('Passif '!K19+'Passif '!T19)</f>
        <v>0.20429530349899563</v>
      </c>
      <c r="AG20">
        <f>('Passif '!C19+'Passif '!L19)</f>
        <v>3412574</v>
      </c>
      <c r="AH20">
        <f>('Passif '!D19+'Passif '!M19)</f>
        <v>3483232</v>
      </c>
      <c r="AI20">
        <f>('Passif '!E19+'Passif '!N19)</f>
        <v>3949375</v>
      </c>
      <c r="AJ20">
        <f>('Passif '!F19+'Passif '!O19)</f>
        <v>1749319</v>
      </c>
      <c r="AK20">
        <f>('Passif '!G19+'Passif '!P19)</f>
        <v>2323686</v>
      </c>
      <c r="AL20">
        <f>('Passif '!H19+'Passif '!Q19)</f>
        <v>3372438</v>
      </c>
      <c r="AM20">
        <f>('Passif '!I19+'Passif '!R19)</f>
        <v>3943218</v>
      </c>
      <c r="AN20">
        <f>('Passif '!J19+'Passif '!S19)</f>
        <v>4757681</v>
      </c>
      <c r="AO20">
        <f>('Passif '!K19+'Passif '!T19)</f>
        <v>2168508</v>
      </c>
      <c r="AP20">
        <f t="shared" si="6"/>
        <v>-0.35699099583150229</v>
      </c>
      <c r="AQ20">
        <f>('Passif '!U19+'Passif '!AD19)</f>
        <v>148881</v>
      </c>
      <c r="AR20">
        <f>('Passif '!V19+'Passif '!AE19)</f>
        <v>290891</v>
      </c>
      <c r="AS20">
        <f>('Passif '!W19+'Passif '!AF19)</f>
        <v>299401</v>
      </c>
      <c r="AT20">
        <f>('Passif '!X19+'Passif '!AG19)</f>
        <v>261874</v>
      </c>
      <c r="AU20">
        <f>('Passif '!Y19+'Passif '!AH19)</f>
        <v>281046</v>
      </c>
      <c r="AV20">
        <f>('Passif '!Z19+'Passif '!AI19)</f>
        <v>359368</v>
      </c>
      <c r="AW20">
        <f>('Passif '!AA19+'Passif '!AJ19)</f>
        <v>440923</v>
      </c>
      <c r="AX20">
        <f>('Passif '!AB19+'Passif '!AK19)</f>
        <v>459263</v>
      </c>
      <c r="AY20">
        <f>('Passif '!AC19+'Passif '!AL19)</f>
        <v>443016</v>
      </c>
      <c r="AZ20">
        <f t="shared" si="7"/>
        <v>0.23276418601544935</v>
      </c>
      <c r="BA20">
        <f>'Passif '!AV19</f>
        <v>4599239</v>
      </c>
      <c r="BB20">
        <f>'Passif '!AW19</f>
        <v>10024550</v>
      </c>
      <c r="BC20">
        <f>'Passif '!AX19</f>
        <v>8541101</v>
      </c>
      <c r="BD20">
        <f>'Passif '!AY19</f>
        <v>7709575</v>
      </c>
      <c r="BE20">
        <f>'Passif '!AZ19</f>
        <v>5801909</v>
      </c>
      <c r="BF20">
        <f>'Passif '!BA19</f>
        <v>11421339</v>
      </c>
      <c r="BG20">
        <f>'Passif '!BB19</f>
        <v>12072222</v>
      </c>
      <c r="BH20">
        <f>'Passif '!BC19</f>
        <v>7657976</v>
      </c>
      <c r="BI20">
        <f>'Passif '!BD19</f>
        <v>15546146</v>
      </c>
      <c r="BJ20">
        <f>(AQ20/Actif!C19)</f>
        <v>1.1852237158424529E-2</v>
      </c>
      <c r="BK20">
        <f>(AR20/Actif!D19)</f>
        <v>1.562625399330559E-2</v>
      </c>
      <c r="BL20">
        <f>(AS20/Actif!E19)</f>
        <v>1.7164688443886304E-2</v>
      </c>
      <c r="BM20">
        <f>(AT20/Actif!F19)</f>
        <v>2.060155430912999E-2</v>
      </c>
      <c r="BN20">
        <f>(AU20/Actif!G19)</f>
        <v>2.4659714350368067E-2</v>
      </c>
      <c r="BO20">
        <f>(AV20/Actif!H19)</f>
        <v>2.1530276337006028E-2</v>
      </c>
      <c r="BP20">
        <f>(AW20/Actif!I19)</f>
        <v>2.4053164048041628E-2</v>
      </c>
      <c r="BQ20">
        <f>(AX20/Actif!J19)</f>
        <v>2.4274590838708962E-2</v>
      </c>
      <c r="BR20">
        <f>(AY20/Actif!K19)</f>
        <v>2.1777431383291315E-2</v>
      </c>
      <c r="BS20">
        <f t="shared" si="8"/>
        <v>-3.1294380133620389E-3</v>
      </c>
      <c r="BT20">
        <f t="shared" si="9"/>
        <v>1.1479418211668715E-2</v>
      </c>
      <c r="BV20">
        <f>('Compte de résultat '!V19/Actif!C19)</f>
        <v>5.1540247102518456E-2</v>
      </c>
      <c r="BW20">
        <f>('Compte de résultat '!W19/Actif!D19)</f>
        <v>9.6866003815094165E-2</v>
      </c>
      <c r="BX20">
        <f>('Compte de résultat '!X19/Actif!E19)</f>
        <v>1.9577310926055927E-2</v>
      </c>
      <c r="BY20">
        <f>('Compte de résultat '!Y19/Actif!F19)</f>
        <v>7.8887792670043227E-2</v>
      </c>
      <c r="BZ20">
        <f>('Compte de résultat '!Z19/Actif!G19)</f>
        <v>0.11595925197304652</v>
      </c>
      <c r="CA20">
        <f>('Compte de résultat '!AA19/Actif!H19)</f>
        <v>0.1005827232245616</v>
      </c>
      <c r="CB20">
        <f>('Compte de résultat '!AB19/Actif!I19)</f>
        <v>9.5386577572590101E-2</v>
      </c>
      <c r="CC20">
        <f>('Compte de résultat '!AC19/Actif!J19)</f>
        <v>0.10426668365091141</v>
      </c>
      <c r="CD20">
        <f t="shared" si="10"/>
        <v>4.9232551798049577E-2</v>
      </c>
      <c r="CE20">
        <f t="shared" si="11"/>
        <v>7.1474785189715229E-2</v>
      </c>
      <c r="CF20">
        <f t="shared" si="12"/>
        <v>0.10007866148268769</v>
      </c>
      <c r="CG20">
        <f>(Actif!U19/Actif!C19)</f>
        <v>0.505809929541439</v>
      </c>
      <c r="CH20">
        <f>(Actif!V19/Actif!D19)</f>
        <v>0.60221170173505667</v>
      </c>
      <c r="CI20">
        <f>(Actif!W19/Actif!E19)</f>
        <v>0.59951624863948516</v>
      </c>
      <c r="CJ20">
        <f>(Actif!X19/Actif!F19)</f>
        <v>0.60881749104797589</v>
      </c>
      <c r="CK20">
        <f>(Actif!Y19/Actif!G19)</f>
        <v>0.64184258112836845</v>
      </c>
      <c r="CL20">
        <f>(Actif!Z19/Actif!H19)</f>
        <v>0.64373374226527547</v>
      </c>
      <c r="CM20">
        <f>(Actif!AA19/Actif!I19)</f>
        <v>0.62323188599100388</v>
      </c>
      <c r="CN20">
        <f>(Actif!AB19/Actif!J19)</f>
        <v>0.61343952362364851</v>
      </c>
      <c r="CO20">
        <f>(Actif!AC19/Actif!K19)</f>
        <v>0.56662362952765577</v>
      </c>
      <c r="CP20">
        <f t="shared" si="13"/>
        <v>7.3755288077905254E-2</v>
      </c>
      <c r="CQ20">
        <f t="shared" si="14"/>
        <v>-0.11978572455480123</v>
      </c>
      <c r="CR20">
        <f>'Compte de résultat '!D19/Actif!C19</f>
        <v>4.1993416193352573</v>
      </c>
      <c r="CS20">
        <f>'Compte de résultat '!E19/Actif!D19</f>
        <v>3.0635977595051016</v>
      </c>
      <c r="CT20">
        <f>'Compte de résultat '!F19/Actif!E19</f>
        <v>2.1801069722284407</v>
      </c>
      <c r="CU20">
        <f>'Compte de résultat '!G19/Actif!F19</f>
        <v>3.0570770060916326</v>
      </c>
      <c r="CV20">
        <f>'Compte de résultat '!H19/Actif!G19</f>
        <v>3.828605833708945</v>
      </c>
      <c r="CW20">
        <f>'Compte de résultat '!I19/Actif!H19</f>
        <v>2.9195477808001131</v>
      </c>
      <c r="CX20">
        <f>'Compte de résultat '!J19/Actif!I19</f>
        <v>2.9606381693272965</v>
      </c>
      <c r="CY20">
        <f>'Compte de résultat '!K19/Actif!J19</f>
        <v>3.1031966233771038</v>
      </c>
      <c r="CZ20">
        <f t="shared" si="15"/>
        <v>2.6185919891600369</v>
      </c>
      <c r="DA20">
        <f t="shared" si="16"/>
        <v>3.0219299373430064</v>
      </c>
      <c r="DB20">
        <f t="shared" si="17"/>
        <v>2.994460857834838</v>
      </c>
      <c r="DD20">
        <f>LN(1+'Compte de résultat '!C19)</f>
        <v>17.478270318567077</v>
      </c>
      <c r="DE20">
        <f>LN(1+'Compte de résultat '!D19)</f>
        <v>17.78106902224949</v>
      </c>
      <c r="DF20">
        <f>LN(1+'Compte de résultat '!E19)</f>
        <v>17.859096717806302</v>
      </c>
      <c r="DG20">
        <f>LN(1+'Compte de résultat '!F19)</f>
        <v>17.453814065598273</v>
      </c>
      <c r="DH20">
        <f>LN(1+'Compte de résultat '!G19)</f>
        <v>17.475466763579593</v>
      </c>
      <c r="DI20">
        <f>LN(1+'Compte de résultat '!H19)</f>
        <v>17.591358748575413</v>
      </c>
      <c r="DJ20">
        <f>LN(1+'Compte de résultat '!I19)</f>
        <v>17.701826100015147</v>
      </c>
      <c r="DK20">
        <f>LN(1+'Compte de résultat '!J19)</f>
        <v>17.809519127113656</v>
      </c>
      <c r="DL20">
        <f>LN(1+'Compte de résultat '!K19)</f>
        <v>17.888136195965519</v>
      </c>
      <c r="DM20">
        <f t="shared" si="18"/>
        <v>17.464640414588935</v>
      </c>
      <c r="DN20">
        <f t="shared" si="19"/>
        <v>17.506879859251097</v>
      </c>
      <c r="DO20">
        <f t="shared" si="20"/>
        <v>17.799827141031439</v>
      </c>
      <c r="DQ20">
        <f>'Compte de résultat '!AM19/'Compte de résultat '!U19</f>
        <v>0.18749971179126176</v>
      </c>
      <c r="DR20">
        <f>'Compte de résultat '!AN19/'Compte de résultat '!V19</f>
        <v>0.55529880958081246</v>
      </c>
      <c r="DS20">
        <f>'Compte de résultat '!AO19/'Compte de résultat '!W19</f>
        <v>0.22113206877505251</v>
      </c>
      <c r="DT20">
        <f>'Compte de résultat '!AP19/'Compte de résultat '!X19</f>
        <v>1.0061349872907661</v>
      </c>
      <c r="DU20">
        <f>'Compte de résultat '!AQ19/'Compte de résultat '!Y19</f>
        <v>0.14349722569038625</v>
      </c>
      <c r="DV20">
        <f>'Compte de résultat '!AR19/'Compte de résultat '!Z19</f>
        <v>8.7687956270657036E-2</v>
      </c>
      <c r="DW20">
        <f>'Compte de résultat '!AS19/'Compte de résultat '!AA19</f>
        <v>8.6832990341631652E-2</v>
      </c>
      <c r="DX20">
        <f>'Compte de résultat '!AT19/'Compte de résultat '!AB19</f>
        <v>9.1655424011566164E-2</v>
      </c>
      <c r="DY20">
        <f>'Compte de résultat '!AU19/'Compte de résultat '!AC19</f>
        <v>8.1113798384222835E-2</v>
      </c>
      <c r="DZ20">
        <f t="shared" si="22"/>
        <v>-0.91844703102010905</v>
      </c>
    </row>
    <row r="21" spans="2:130" x14ac:dyDescent="0.25">
      <c r="B21" t="str">
        <f>Actif!B20</f>
        <v>CCL LABEL LIMITED</v>
      </c>
      <c r="C21">
        <f>('Passif '!U20+'Passif '!AD20+'Passif '!AV20)/Actif!C20</f>
        <v>0.56920043154697086</v>
      </c>
      <c r="D21">
        <f>('Passif '!V20+'Passif '!AE20+'Passif '!AW20)/Actif!D20</f>
        <v>0.56247867076849767</v>
      </c>
      <c r="E21">
        <f>('Passif '!W20+'Passif '!AF20+'Passif '!AX20)/Actif!E20</f>
        <v>0.66757833282046186</v>
      </c>
      <c r="F21">
        <f>('Passif '!X20+'Passif '!AG20+'Passif '!AY20)/Actif!F20</f>
        <v>0.7065000059475135</v>
      </c>
      <c r="G21">
        <f>('Passif '!Y20+'Passif '!AH20+'Passif '!AZ20)/Actif!G20</f>
        <v>0.67352319359640145</v>
      </c>
      <c r="H21">
        <f>('Passif '!Z20+'Passif '!AI20+'Passif '!BA20)/Actif!H20</f>
        <v>0.63312521532220944</v>
      </c>
      <c r="I21">
        <f>('Passif '!AA20+'Passif '!AJ20+'Passif '!BB20)/Actif!I20</f>
        <v>0.59759084820123598</v>
      </c>
      <c r="J21">
        <f>('Passif '!AB20+'Passif '!AK20+'Passif '!BC20)/Actif!J20</f>
        <v>0.58518466399674951</v>
      </c>
      <c r="K21">
        <f>('Passif '!AC20+'Passif '!AL20+'Passif '!BD20)/Actif!K20</f>
        <v>0.5493576176690651</v>
      </c>
      <c r="L21">
        <f t="shared" si="4"/>
        <v>-5.1609100841680883E-2</v>
      </c>
      <c r="M21">
        <f>('Passif '!C20+'Passif '!L20)/Actif!C20</f>
        <v>0.28825272171902427</v>
      </c>
      <c r="N21">
        <f>('Passif '!D20+'Passif '!M20)/Actif!D20</f>
        <v>0.3144151608814334</v>
      </c>
      <c r="O21">
        <f>('Passif '!E20+'Passif '!N20)/Actif!E20</f>
        <v>0.17884063997859501</v>
      </c>
      <c r="P21">
        <f>('Passif '!F20+'Passif '!O20)/Actif!F20</f>
        <v>0.16973999094106829</v>
      </c>
      <c r="Q21">
        <f>('Passif '!G20+'Passif '!P20)/Actif!G20</f>
        <v>0.20531612928989923</v>
      </c>
      <c r="R21">
        <f>('Passif '!H20+'Passif '!Q20)/Actif!H20</f>
        <v>0.26224767288402923</v>
      </c>
      <c r="S21">
        <f>('Passif '!I20+'Passif '!R20)/Actif!I20</f>
        <v>0.30107435554720474</v>
      </c>
      <c r="T21">
        <f>('Passif '!J20+'Passif '!S20)/Actif!J20</f>
        <v>0.29197910627505536</v>
      </c>
      <c r="U21">
        <f>('Passif '!K20+'Passif '!T20)/Actif!K20</f>
        <v>0.2662146165926747</v>
      </c>
      <c r="V21">
        <f t="shared" si="5"/>
        <v>8.340703290543422E-2</v>
      </c>
      <c r="W21">
        <v>0.2864788945287326</v>
      </c>
      <c r="X21">
        <f>('Passif '!U20+'Passif '!AD20)/('Passif '!C20+'Passif '!L20)</f>
        <v>1.7910959442467966</v>
      </c>
      <c r="Y21">
        <f>('Passif '!V20+'Passif '!AE20)/('Passif '!D20+'Passif '!M20)</f>
        <v>1.644716389975015</v>
      </c>
      <c r="Z21">
        <f>('Passif '!W20+'Passif '!AF20)/('Passif '!E20+'Passif '!N20)</f>
        <v>3.5604873742878342</v>
      </c>
      <c r="AA21">
        <f>('Passif '!X20+'Passif '!AG20)/('Passif '!F20+'Passif '!O20)</f>
        <v>3.7975729864997065</v>
      </c>
      <c r="AB21">
        <f>('Passif '!Y20+'Passif '!AH20)/('Passif '!G20+'Passif '!P20)</f>
        <v>3.2335377016605427</v>
      </c>
      <c r="AC21">
        <f>('Passif '!Z20+'Passif '!AI20)/('Passif '!H20+'Passif '!Q20)</f>
        <v>2.3993281317593436</v>
      </c>
      <c r="AD21">
        <f>('Passif '!AA20+'Passif '!AJ20)/('Passif '!I20+'Passif '!R20)</f>
        <v>1.9782026396175052</v>
      </c>
      <c r="AE21">
        <f>('Passif '!AB20+'Passif '!AK20)/('Passif '!J20+'Passif '!S20)</f>
        <v>2.0010801598630579</v>
      </c>
      <c r="AF21">
        <f>('Passif '!AC20+'Passif '!AL20)/('Passif '!K20+'Passif '!T20)</f>
        <v>2.0443551059866993</v>
      </c>
      <c r="AG21">
        <f>('Passif '!C20+'Passif '!L20)</f>
        <v>8524138</v>
      </c>
      <c r="AH21">
        <f>('Passif '!D20+'Passif '!M20)</f>
        <v>9627745</v>
      </c>
      <c r="AI21">
        <f>('Passif '!E20+'Passif '!N20)</f>
        <v>10945838</v>
      </c>
      <c r="AJ21">
        <f>('Passif '!F20+'Passif '!O20)</f>
        <v>8890103</v>
      </c>
      <c r="AK21">
        <f>('Passif '!G20+'Passif '!P20)</f>
        <v>11557727</v>
      </c>
      <c r="AL21">
        <f>('Passif '!H20+'Passif '!Q20)</f>
        <v>16028738</v>
      </c>
      <c r="AM21">
        <f>('Passif '!I20+'Passif '!R20)</f>
        <v>20995845</v>
      </c>
      <c r="AN21">
        <f>('Passif '!J20+'Passif '!S20)</f>
        <v>19931309</v>
      </c>
      <c r="AO21">
        <f>('Passif '!K20+'Passif '!T20)</f>
        <v>20487382</v>
      </c>
      <c r="AP21">
        <f t="shared" si="6"/>
        <v>0.27816562975825049</v>
      </c>
      <c r="AQ21">
        <f>('Passif '!U20+'Passif '!AD20)</f>
        <v>15267549</v>
      </c>
      <c r="AR21">
        <f>('Passif '!V20+'Passif '!AE20)</f>
        <v>15834910</v>
      </c>
      <c r="AS21">
        <f>('Passif '!W20+'Passif '!AF20)</f>
        <v>38972518</v>
      </c>
      <c r="AT21">
        <f>('Passif '!X20+'Passif '!AG20)</f>
        <v>33760815</v>
      </c>
      <c r="AU21">
        <f>('Passif '!Y20+'Passif '!AH20)</f>
        <v>37372346</v>
      </c>
      <c r="AV21">
        <f>('Passif '!Z20+'Passif '!AI20)</f>
        <v>38458202</v>
      </c>
      <c r="AW21">
        <f>('Passif '!AA20+'Passif '!AJ20)</f>
        <v>41534036</v>
      </c>
      <c r="AX21">
        <f>('Passif '!AB20+'Passif '!AK20)</f>
        <v>39884147</v>
      </c>
      <c r="AY21">
        <f>('Passif '!AC20+'Passif '!AL20)</f>
        <v>41883484</v>
      </c>
      <c r="AZ21">
        <f t="shared" si="7"/>
        <v>8.9065058215670095E-2</v>
      </c>
      <c r="BA21">
        <f>'Passif '!AV20</f>
        <v>1564705</v>
      </c>
      <c r="BB21">
        <f>'Passif '!AW20</f>
        <v>1388818</v>
      </c>
      <c r="BC21">
        <f>'Passif '!AX20</f>
        <v>1886228</v>
      </c>
      <c r="BD21">
        <f>'Passif '!AY20</f>
        <v>3242002</v>
      </c>
      <c r="BE21">
        <f>'Passif '!AZ20</f>
        <v>541856</v>
      </c>
      <c r="BF21">
        <f>'Passif '!BA20</f>
        <v>238798</v>
      </c>
      <c r="BG21">
        <f>'Passif '!BB20</f>
        <v>139805</v>
      </c>
      <c r="BH21">
        <f>'Passif '!BC20</f>
        <v>62192</v>
      </c>
      <c r="BI21">
        <f>'Passif '!BD20</f>
        <v>394057</v>
      </c>
      <c r="BJ21">
        <f>(AQ21/Actif!C20)</f>
        <v>0.51628828078904487</v>
      </c>
      <c r="BK21">
        <f>(AR21/Actif!D20)</f>
        <v>0.51712376835832474</v>
      </c>
      <c r="BL21">
        <f>(AS21/Actif!E20)</f>
        <v>0.63675984065334368</v>
      </c>
      <c r="BM21">
        <f>(AT21/Actif!F20)</f>
        <v>0.64460000432650577</v>
      </c>
      <c r="BN21">
        <f>(AU21/Actif!G20)</f>
        <v>0.66389744481789958</v>
      </c>
      <c r="BO21">
        <f>(AV21/Actif!H20)</f>
        <v>0.62921821903907338</v>
      </c>
      <c r="BP21">
        <f>(AW21/Actif!I20)</f>
        <v>0.59558608486461972</v>
      </c>
      <c r="BQ21">
        <f>(AX21/Actif!J20)</f>
        <v>0.58427359666156053</v>
      </c>
      <c r="BR21">
        <f>(AY21/Actif!K20)</f>
        <v>0.54423721071952613</v>
      </c>
      <c r="BS21">
        <f t="shared" si="8"/>
        <v>-3.4679225778826206E-2</v>
      </c>
      <c r="BT21">
        <f t="shared" si="9"/>
        <v>-0.13505808596789864</v>
      </c>
      <c r="BV21">
        <f>('Compte de résultat '!V20/Actif!C20)</f>
        <v>0.10770017954972705</v>
      </c>
      <c r="BW21">
        <f>('Compte de résultat '!W20/Actif!D20)</f>
        <v>1.5440172636391312</v>
      </c>
      <c r="BX21">
        <f>('Compte de résultat '!X20/Actif!E20)</f>
        <v>9.0023430006413593E-2</v>
      </c>
      <c r="BY21">
        <f>('Compte de résultat '!Y20/Actif!F20)</f>
        <v>0.12887096967896544</v>
      </c>
      <c r="BZ21">
        <f>('Compte de résultat '!Z20/Actif!G20)</f>
        <v>0.1705992082618405</v>
      </c>
      <c r="CA21">
        <f>('Compte de résultat '!AA20/Actif!H20)</f>
        <v>0.19712374930283338</v>
      </c>
      <c r="CB21">
        <f>('Compte de résultat '!AB20/Actif!I20)</f>
        <v>0.12037774642575168</v>
      </c>
      <c r="CC21">
        <f>('Compte de résultat '!AC20/Actif!J20)</f>
        <v>0.15948248937722911</v>
      </c>
      <c r="CD21">
        <f t="shared" si="10"/>
        <v>0.10944719984268952</v>
      </c>
      <c r="CE21">
        <f t="shared" si="11"/>
        <v>0.12983120264907319</v>
      </c>
      <c r="CF21">
        <f t="shared" si="12"/>
        <v>0.15899466170193807</v>
      </c>
      <c r="CG21">
        <f>(Actif!U20/Actif!C20)</f>
        <v>0.46327738714973671</v>
      </c>
      <c r="CH21">
        <f>(Actif!V20/Actif!D20)</f>
        <v>0.45812831417477123</v>
      </c>
      <c r="CI21">
        <f>(Actif!W20/Actif!E20)</f>
        <v>0.39779423127302793</v>
      </c>
      <c r="CJ21">
        <f>(Actif!X20/Actif!F20)</f>
        <v>0.43063999311577705</v>
      </c>
      <c r="CK21">
        <f>(Actif!Y20/Actif!G20)</f>
        <v>0.44008867777197713</v>
      </c>
      <c r="CL21">
        <f>(Actif!Z20/Actif!H20)</f>
        <v>0.41649748887490667</v>
      </c>
      <c r="CM21">
        <f>(Actif!AA20/Actif!I20)</f>
        <v>0.43218930495290331</v>
      </c>
      <c r="CN21">
        <f>(Actif!AB20/Actif!J20)</f>
        <v>0.46403041938278761</v>
      </c>
      <c r="CO21">
        <f>(Actif!AC20/Actif!K20)</f>
        <v>0.39133875388180178</v>
      </c>
      <c r="CP21">
        <f t="shared" si="13"/>
        <v>4.7017417879651635E-2</v>
      </c>
      <c r="CQ21">
        <f t="shared" si="14"/>
        <v>-6.0405490225323343E-2</v>
      </c>
      <c r="CR21">
        <f>'Compte de résultat '!D20/Actif!C20</f>
        <v>0.78689233563165284</v>
      </c>
      <c r="CS21">
        <f>'Compte de résultat '!E20/Actif!D20</f>
        <v>1.6312157666854925</v>
      </c>
      <c r="CT21">
        <f>'Compte de résultat '!F20/Actif!E20</f>
        <v>0.64878482146273675</v>
      </c>
      <c r="CU21">
        <f>'Compte de résultat '!G20/Actif!F20</f>
        <v>0.86193740126578744</v>
      </c>
      <c r="CV21">
        <f>'Compte de résultat '!H20/Actif!G20</f>
        <v>0.81359020590151965</v>
      </c>
      <c r="CW21">
        <f>'Compte de résultat '!I20/Actif!H20</f>
        <v>0.83125108157050331</v>
      </c>
      <c r="CX21">
        <f>'Compte de résultat '!J20/Actif!I20</f>
        <v>0.72055139172562233</v>
      </c>
      <c r="CY21">
        <f>'Compte de résultat '!K20/Actif!J20</f>
        <v>0.92565271868750987</v>
      </c>
      <c r="CZ21">
        <f t="shared" si="15"/>
        <v>0.75536111136426209</v>
      </c>
      <c r="DA21">
        <f t="shared" si="16"/>
        <v>0.77477080954334798</v>
      </c>
      <c r="DB21">
        <f t="shared" si="17"/>
        <v>0.82581839732787854</v>
      </c>
      <c r="DD21">
        <f>LN(1+'Compte de résultat '!C20)</f>
        <v>16.815592856425937</v>
      </c>
      <c r="DE21">
        <f>LN(1+'Compte de résultat '!D20)</f>
        <v>16.962666338845985</v>
      </c>
      <c r="DF21">
        <f>LN(1+'Compte de résultat '!E20)</f>
        <v>17.72652621618855</v>
      </c>
      <c r="DG21">
        <f>LN(1+'Compte de résultat '!F20)</f>
        <v>17.497075853717021</v>
      </c>
      <c r="DH21">
        <f>LN(1+'Compte de résultat '!G20)</f>
        <v>17.625364062139461</v>
      </c>
      <c r="DI21">
        <f>LN(1+'Compte de résultat '!H20)</f>
        <v>17.63977071866708</v>
      </c>
      <c r="DJ21">
        <f>LN(1+'Compte de résultat '!I20)</f>
        <v>17.74353633330734</v>
      </c>
      <c r="DK21">
        <f>LN(1+'Compte de résultat '!J20)</f>
        <v>17.732494616990468</v>
      </c>
      <c r="DL21">
        <f>LN(1+'Compte de résultat '!K20)</f>
        <v>17.961619270370601</v>
      </c>
      <c r="DM21">
        <f t="shared" si="18"/>
        <v>17.561219957928241</v>
      </c>
      <c r="DN21">
        <f t="shared" si="19"/>
        <v>17.587403544841187</v>
      </c>
      <c r="DO21">
        <f t="shared" si="20"/>
        <v>17.812550073556139</v>
      </c>
      <c r="DQ21">
        <f>'Compte de résultat '!AM20/'Compte de résultat '!U20</f>
        <v>0.58599295572333809</v>
      </c>
      <c r="DR21">
        <f>'Compte de résultat '!AN20/'Compte de résultat '!V20</f>
        <v>0.29555026040203047</v>
      </c>
      <c r="DS21">
        <f>'Compte de résultat '!AO20/'Compte de résultat '!W20</f>
        <v>5.4085952314977002E-2</v>
      </c>
      <c r="DT21">
        <f>'Compte de résultat '!AP20/'Compte de résultat '!X20</f>
        <v>0.39011407244358809</v>
      </c>
      <c r="DU21">
        <f>'Compte de résultat '!AQ20/'Compte de résultat '!Y20</f>
        <v>0.20969361865415628</v>
      </c>
      <c r="DV21">
        <f>'Compte de résultat '!AR20/'Compte de résultat '!Z20</f>
        <v>0.15078008586515443</v>
      </c>
      <c r="DW21">
        <f>'Compte de résultat '!AS20/'Compte de résultat '!AA20</f>
        <v>0.14519488353732851</v>
      </c>
      <c r="DX21">
        <f>'Compte de résultat '!AT20/'Compte de résultat '!AB20</f>
        <v>0.19988595201360093</v>
      </c>
      <c r="DY21">
        <f>'Compte de résultat '!AU20/'Compte de résultat '!AC20</f>
        <v>0.16211476000117575</v>
      </c>
      <c r="DZ21">
        <f t="shared" si="22"/>
        <v>-0.23933398657843366</v>
      </c>
    </row>
    <row r="22" spans="2:130" x14ac:dyDescent="0.25">
      <c r="B22" t="str">
        <f>Actif!B21</f>
        <v>CELSA (WALES) LIMITED</v>
      </c>
      <c r="C22">
        <f>('Passif '!U21+'Passif '!AD21+'Passif '!AV21)/Actif!C21</f>
        <v>0.24458181464769332</v>
      </c>
      <c r="D22">
        <f>('Passif '!V21+'Passif '!AE21+'Passif '!AW21)/Actif!D21</f>
        <v>0.35911832776059549</v>
      </c>
      <c r="E22">
        <f>('Passif '!W21+'Passif '!AF21+'Passif '!AX21)/Actif!E21</f>
        <v>0.37205559168914176</v>
      </c>
      <c r="F22">
        <f>('Passif '!X21+'Passif '!AG21+'Passif '!AY21)/Actif!F21</f>
        <v>0.65515875301206306</v>
      </c>
      <c r="G22">
        <f>('Passif '!Y21+'Passif '!AH21+'Passif '!AZ21)/Actif!G21</f>
        <v>0.65051055027278526</v>
      </c>
      <c r="H22">
        <f>('Passif '!Z21+'Passif '!AI21+'Passif '!BA21)/Actif!H21</f>
        <v>0.65077721746068506</v>
      </c>
      <c r="I22">
        <f>('Passif '!AA21+'Passif '!AJ21+'Passif '!BB21)/Actif!I21</f>
        <v>0.65269003426159644</v>
      </c>
      <c r="J22">
        <f>('Passif '!AB21+'Passif '!AK21+'Passif '!BC21)/Actif!J21</f>
        <v>0.64776172395399378</v>
      </c>
      <c r="K22">
        <f>('Passif '!AC21+'Passif '!AL21+'Passif '!BD21)/Actif!K21</f>
        <v>0.65199665549200103</v>
      </c>
      <c r="L22">
        <f t="shared" si="4"/>
        <v>0.74913973072179907</v>
      </c>
      <c r="M22">
        <f>('Passif '!C21+'Passif '!L21)/Actif!C21</f>
        <v>0.75174946162355516</v>
      </c>
      <c r="N22">
        <f>('Passif '!D21+'Passif '!M21)/Actif!D21</f>
        <v>0.64088167223940451</v>
      </c>
      <c r="O22">
        <f>('Passif '!E21+'Passif '!N21)/Actif!E21</f>
        <v>0.61721030125478604</v>
      </c>
      <c r="P22">
        <f>('Passif '!F21+'Passif '!O21)/Actif!F21</f>
        <v>0.3413393028861999</v>
      </c>
      <c r="Q22">
        <f>('Passif '!G21+'Passif '!P21)/Actif!G21</f>
        <v>0.34948944972721474</v>
      </c>
      <c r="R22">
        <f>('Passif '!H21+'Passif '!Q21)/Actif!H21</f>
        <v>0.34858764967715056</v>
      </c>
      <c r="S22">
        <f>('Passif '!I21+'Passif '!R21)/Actif!I21</f>
        <v>0.34730999356575892</v>
      </c>
      <c r="T22">
        <f>('Passif '!J21+'Passif '!S21)/Actif!J21</f>
        <v>0.35223830418877539</v>
      </c>
      <c r="U22">
        <f>('Passif '!K21+'Passif '!T21)/Actif!K21</f>
        <v>0.34800334450799897</v>
      </c>
      <c r="V22">
        <f t="shared" si="5"/>
        <v>-0.26862265157763549</v>
      </c>
      <c r="W22">
        <v>1.9622071692892165E-2</v>
      </c>
      <c r="X22">
        <f>('Passif '!U21+'Passif '!AD21)/('Passif '!C21+'Passif '!L21)</f>
        <v>0.31043829045756405</v>
      </c>
      <c r="Y22">
        <f>('Passif '!V21+'Passif '!AE21)/('Passif '!D21+'Passif '!M21)</f>
        <v>0.48895518079696493</v>
      </c>
      <c r="Z22">
        <f>('Passif '!W21+'Passif '!AF21)/('Passif '!E21+'Passif '!N21)</f>
        <v>0.48599038384809079</v>
      </c>
      <c r="AA22">
        <f>('Passif '!X21+'Passif '!AG21)/('Passif '!F21+'Passif '!O21)</f>
        <v>1.1420829524221883</v>
      </c>
      <c r="AB22">
        <f>('Passif '!Y21+'Passif '!AH21)/('Passif '!G21+'Passif '!P21)</f>
        <v>0.98097071024113103</v>
      </c>
      <c r="AC22">
        <f>('Passif '!Z21+'Passif '!AI21)/('Passif '!H21+'Passif '!Q21)</f>
        <v>1.179420858723218</v>
      </c>
      <c r="AD22">
        <f>('Passif '!AA21+'Passif '!AJ21)/('Passif '!I21+'Passif '!R21)</f>
        <v>1.0908567854648756</v>
      </c>
      <c r="AE22">
        <f>('Passif '!AB21+'Passif '!AK21)/('Passif '!J21+'Passif '!S21)</f>
        <v>1.1292881396720278</v>
      </c>
      <c r="AF22">
        <f>('Passif '!AC21+'Passif '!AL21)/('Passif '!K21+'Passif '!T21)</f>
        <v>1.115517578567911</v>
      </c>
      <c r="AG22">
        <f>('Passif '!C21+'Passif '!L21)</f>
        <v>16150614</v>
      </c>
      <c r="AH22">
        <f>('Passif '!D21+'Passif '!M21)</f>
        <v>16004970</v>
      </c>
      <c r="AI22">
        <f>('Passif '!E21+'Passif '!N21)</f>
        <v>14085468</v>
      </c>
      <c r="AJ22">
        <f>('Passif '!F21+'Passif '!O21)</f>
        <v>10822734</v>
      </c>
      <c r="AK22">
        <f>('Passif '!G21+'Passif '!P21)</f>
        <v>11697126</v>
      </c>
      <c r="AL22">
        <f>('Passif '!H21+'Passif '!Q21)</f>
        <v>12206797</v>
      </c>
      <c r="AM22">
        <f>('Passif '!I21+'Passif '!R21)</f>
        <v>12480884</v>
      </c>
      <c r="AN22">
        <f>('Passif '!J21+'Passif '!S21)</f>
        <v>12516121</v>
      </c>
      <c r="AO22">
        <f>('Passif '!K21+'Passif '!T21)</f>
        <v>12435484</v>
      </c>
      <c r="AP22">
        <f t="shared" si="6"/>
        <v>1.8734398548611891E-2</v>
      </c>
      <c r="AQ22">
        <f>('Passif '!U21+'Passif '!AD21)</f>
        <v>5013769</v>
      </c>
      <c r="AR22">
        <f>('Passif '!V21+'Passif '!AE21)</f>
        <v>7825713</v>
      </c>
      <c r="AS22">
        <f>('Passif '!W21+'Passif '!AF21)</f>
        <v>6845402</v>
      </c>
      <c r="AT22">
        <f>('Passif '!X21+'Passif '!AG21)</f>
        <v>12360460</v>
      </c>
      <c r="AU22">
        <f>('Passif '!Y21+'Passif '!AH21)</f>
        <v>11474538</v>
      </c>
      <c r="AV22">
        <f>('Passif '!Z21+'Passif '!AI21)</f>
        <v>14396951</v>
      </c>
      <c r="AW22">
        <f>('Passif '!AA21+'Passif '!AJ21)</f>
        <v>13614857</v>
      </c>
      <c r="AX22">
        <f>('Passif '!AB21+'Passif '!AK21)</f>
        <v>14134307</v>
      </c>
      <c r="AY22">
        <f>('Passif '!AC21+'Passif '!AL21)</f>
        <v>13872001</v>
      </c>
      <c r="AZ22">
        <f t="shared" si="7"/>
        <v>-3.646258155633092E-2</v>
      </c>
      <c r="BA22">
        <f>'Passif '!AV21</f>
        <v>240836</v>
      </c>
      <c r="BB22">
        <f>'Passif '!AW21</f>
        <v>1142679</v>
      </c>
      <c r="BC22">
        <f>'Passif '!AX21</f>
        <v>1645346</v>
      </c>
      <c r="BD22">
        <f>'Passif '!AY21</f>
        <v>8412445</v>
      </c>
      <c r="BE22">
        <f>'Passif '!AZ21</f>
        <v>10297518</v>
      </c>
      <c r="BF22">
        <f>'Passif '!BA21</f>
        <v>8391881</v>
      </c>
      <c r="BG22">
        <f>'Passif '!BB21</f>
        <v>9840122</v>
      </c>
      <c r="BH22">
        <f>'Passif '!BC21</f>
        <v>8882679</v>
      </c>
      <c r="BI22">
        <f>'Passif '!BD21</f>
        <v>9426321</v>
      </c>
      <c r="BJ22">
        <f>(AQ22/Actif!C21)</f>
        <v>0.23337181771881058</v>
      </c>
      <c r="BK22">
        <f>(AR22/Actif!D21)</f>
        <v>0.31336241391927927</v>
      </c>
      <c r="BL22">
        <f>(AS22/Actif!E21)</f>
        <v>0.29995827122180924</v>
      </c>
      <c r="BM22">
        <f>(AT22/Actif!F21)</f>
        <v>0.38983779881800279</v>
      </c>
      <c r="BN22">
        <f>(AU22/Actif!G21)</f>
        <v>0.34283891372068787</v>
      </c>
      <c r="BO22">
        <f>(AV22/Actif!H21)</f>
        <v>0.41113154512253314</v>
      </c>
      <c r="BP22">
        <f>(AW22/Actif!I21)</f>
        <v>0.37886546314097042</v>
      </c>
      <c r="BQ22">
        <f>(AX22/Actif!J21)</f>
        <v>0.39777853925857198</v>
      </c>
      <c r="BR22">
        <f>(AY22/Actif!K21)</f>
        <v>0.38820384819909753</v>
      </c>
      <c r="BS22">
        <f t="shared" si="8"/>
        <v>6.8292631401845272E-2</v>
      </c>
      <c r="BT22">
        <f t="shared" si="9"/>
        <v>-5.5767301719945282E-2</v>
      </c>
      <c r="BV22">
        <f>('Compte de résultat '!V21/Actif!C21)</f>
        <v>4.0966786597566064E-2</v>
      </c>
      <c r="BW22">
        <f>('Compte de résultat '!W21/Actif!D21)</f>
        <v>3.1388885485262259E-2</v>
      </c>
      <c r="BX22">
        <f>('Compte de résultat '!X21/Actif!E21)</f>
        <v>3.7913550573916398E-2</v>
      </c>
      <c r="BY22">
        <f>('Compte de résultat '!Y21/Actif!F21)</f>
        <v>2.9782814810534842E-2</v>
      </c>
      <c r="BZ22">
        <f>('Compte de résultat '!Z21/Actif!G21)</f>
        <v>2.1789298585188011E-2</v>
      </c>
      <c r="CA22">
        <f>('Compte de résultat '!AA21/Actif!H21)</f>
        <v>3.3201676743902474E-2</v>
      </c>
      <c r="CB22">
        <f>('Compte de résultat '!AB21/Actif!I21)</f>
        <v>3.0851938378436559E-2</v>
      </c>
      <c r="CC22">
        <f>('Compte de résultat '!AC21/Actif!J21)</f>
        <v>3.0245062168221377E-2</v>
      </c>
      <c r="CD22">
        <f t="shared" si="10"/>
        <v>3.3848182692225622E-2</v>
      </c>
      <c r="CE22">
        <f t="shared" si="11"/>
        <v>2.9828554656546418E-2</v>
      </c>
      <c r="CF22">
        <f t="shared" si="12"/>
        <v>3.14328924301868E-2</v>
      </c>
      <c r="CG22">
        <f>(Actif!U21/Actif!C21)</f>
        <v>0.95108363707046129</v>
      </c>
      <c r="CH22">
        <f>(Actif!V21/Actif!D21)</f>
        <v>0.79935488862092341</v>
      </c>
      <c r="CI22">
        <f>(Actif!W21/Actif!E21)</f>
        <v>0.76122607326938951</v>
      </c>
      <c r="CJ22">
        <f>(Actif!X21/Actif!F21)</f>
        <v>0.72463576595892709</v>
      </c>
      <c r="CK22">
        <f>(Actif!Y21/Actif!G21)</f>
        <v>0.72867122955081487</v>
      </c>
      <c r="CL22">
        <f>(Actif!Z21/Actif!H21)</f>
        <v>0.71719873310398374</v>
      </c>
      <c r="CM22">
        <f>(Actif!AA21/Actif!I21)</f>
        <v>0.70542660142673075</v>
      </c>
      <c r="CN22">
        <f>(Actif!AB21/Actif!J21)</f>
        <v>0.70599125221420267</v>
      </c>
      <c r="CO22">
        <f>(Actif!AC21/Actif!K21)</f>
        <v>0.6962740268976666</v>
      </c>
      <c r="CP22">
        <f t="shared" si="13"/>
        <v>-5.7837404302657117E-2</v>
      </c>
      <c r="CQ22">
        <f t="shared" si="14"/>
        <v>-2.9175603972076952E-2</v>
      </c>
      <c r="CR22">
        <f>'Compte de résultat '!D21/Actif!C21</f>
        <v>4.7215937711523319E-2</v>
      </c>
      <c r="CS22">
        <f>'Compte de résultat '!E21/Actif!D21</f>
        <v>3.7056364297286044E-2</v>
      </c>
      <c r="CT22">
        <f>'Compte de résultat '!F21/Actif!E21</f>
        <v>4.2319983352307668E-2</v>
      </c>
      <c r="CU22">
        <f>'Compte de résultat '!G21/Actif!F21</f>
        <v>3.389567130251505E-2</v>
      </c>
      <c r="CV22">
        <f>'Compte de résultat '!H21/Actif!G21</f>
        <v>3.4345297115417998E-2</v>
      </c>
      <c r="CW22">
        <f>'Compte de résultat '!I21/Actif!H21</f>
        <v>3.3201676743902474E-2</v>
      </c>
      <c r="CX22">
        <f>'Compte de résultat '!J21/Actif!I21</f>
        <v>3.0851910551081257E-2</v>
      </c>
      <c r="CY22">
        <f>'Compte de résultat '!K21/Actif!J21</f>
        <v>3.0245062168221377E-2</v>
      </c>
      <c r="CZ22">
        <f t="shared" si="15"/>
        <v>3.8107827327411359E-2</v>
      </c>
      <c r="DA22">
        <f t="shared" si="16"/>
        <v>3.6853650590080243E-2</v>
      </c>
      <c r="DB22">
        <f t="shared" si="17"/>
        <v>3.1432883154401701E-2</v>
      </c>
      <c r="DD22">
        <f>LN(1+'Compte de résultat '!C21)</f>
        <v>13.8080205779642</v>
      </c>
      <c r="DE22">
        <f>LN(1+'Compte de résultat '!D21)</f>
        <v>13.829798004572345</v>
      </c>
      <c r="DF22">
        <f>LN(1+'Compte de résultat '!E21)</f>
        <v>13.738006209263316</v>
      </c>
      <c r="DG22">
        <f>LN(1+'Compte de résultat '!F21)</f>
        <v>13.780704804517905</v>
      </c>
      <c r="DH22">
        <f>LN(1+'Compte de résultat '!G21)</f>
        <v>13.887570720500692</v>
      </c>
      <c r="DI22">
        <f>LN(1+'Compte de résultat '!H21)</f>
        <v>13.954846322582069</v>
      </c>
      <c r="DJ22">
        <f>LN(1+'Compte de résultat '!I21)</f>
        <v>13.966215020686656</v>
      </c>
      <c r="DK22">
        <f>LN(1+'Compte de résultat '!J21)</f>
        <v>13.918690598112271</v>
      </c>
      <c r="DL22">
        <f>LN(1+'Compte de résultat '!K21)</f>
        <v>13.887553971811974</v>
      </c>
      <c r="DM22">
        <f t="shared" si="18"/>
        <v>13.834137762509298</v>
      </c>
      <c r="DN22">
        <f t="shared" si="19"/>
        <v>13.874373949200221</v>
      </c>
      <c r="DO22">
        <f t="shared" si="20"/>
        <v>13.9241531968703</v>
      </c>
      <c r="DQ22">
        <f>'Compte de résultat '!AM21/'Compte de résultat '!U21</f>
        <v>0.34064121079082665</v>
      </c>
      <c r="DR22">
        <f>'Compte de résultat '!AN21/'Compte de résultat '!V21</f>
        <v>0.43898301618393604</v>
      </c>
      <c r="DS22">
        <f>'Compte de résultat '!AO21/'Compte de résultat '!W21</f>
        <v>0.74652819415068006</v>
      </c>
      <c r="DT22">
        <f>'Compte de résultat '!AP21/'Compte de résultat '!X21</f>
        <v>0.72518122307080646</v>
      </c>
      <c r="DU22">
        <f>'Compte de résultat '!AQ21/'Compte de résultat '!Y21</f>
        <v>0.51547578453777032</v>
      </c>
      <c r="DV22">
        <f>'Compte de résultat '!AR21/'Compte de résultat '!Z21</f>
        <v>0.43820258614779162</v>
      </c>
      <c r="DW22">
        <f>'Compte de résultat '!AS21/'Compte de résultat '!AA21</f>
        <v>0.64131571613862104</v>
      </c>
      <c r="DX22">
        <f>'Compte de résultat '!AT21/'Compte de résultat '!AB21</f>
        <v>0.62998887877686394</v>
      </c>
      <c r="DY22">
        <f>'Compte de résultat '!AU21/'Compte de résultat '!AC21</f>
        <v>0.80222219947687778</v>
      </c>
      <c r="DZ22">
        <f t="shared" si="22"/>
        <v>-0.28697863692301484</v>
      </c>
    </row>
    <row r="23" spans="2:130" x14ac:dyDescent="0.25">
      <c r="B23" t="str">
        <f>Actif!B22</f>
        <v>CHARLES HURST LIMITED</v>
      </c>
      <c r="C23">
        <f>('Passif '!U22+'Passif '!AD22+'Passif '!AV22)/Actif!C22</f>
        <v>0.22476988821976512</v>
      </c>
      <c r="D23">
        <f>('Passif '!V22+'Passif '!AE22+'Passif '!AW22)/Actif!D22</f>
        <v>0.14152744912354534</v>
      </c>
      <c r="E23">
        <f>('Passif '!W22+'Passif '!AF22+'Passif '!AX22)/Actif!E22</f>
        <v>0.12951329650122956</v>
      </c>
      <c r="F23">
        <f>('Passif '!X22+'Passif '!AG22+'Passif '!AY22)/Actif!F22</f>
        <v>0.19841111896244865</v>
      </c>
      <c r="G23">
        <f>('Passif '!Y22+'Passif '!AH22+'Passif '!AZ22)/Actif!G22</f>
        <v>0.21386535379412924</v>
      </c>
      <c r="H23">
        <f>('Passif '!Z22+'Passif '!AI22+'Passif '!BA22)/Actif!H22</f>
        <v>0.23649832688286943</v>
      </c>
      <c r="I23">
        <f>('Passif '!AA22+'Passif '!AJ22+'Passif '!BB22)/Actif!I22</f>
        <v>0.17628276507464916</v>
      </c>
      <c r="J23">
        <f>('Passif '!AB22+'Passif '!AK22+'Passif '!BC22)/Actif!J22</f>
        <v>0.20224335738016766</v>
      </c>
      <c r="K23">
        <f>('Passif '!AC22+'Passif '!AL22+'Passif '!BD22)/Actif!K22</f>
        <v>0.3014455031025961</v>
      </c>
      <c r="L23">
        <f t="shared" si="4"/>
        <v>0.82605441504320132</v>
      </c>
      <c r="M23">
        <f>('Passif '!C22+'Passif '!L22)/Actif!C22</f>
        <v>0.23204332650066117</v>
      </c>
      <c r="N23">
        <f>('Passif '!D22+'Passif '!M22)/Actif!D22</f>
        <v>0.24616058635014129</v>
      </c>
      <c r="O23">
        <f>('Passif '!E22+'Passif '!N22)/Actif!E22</f>
        <v>0.26935169161888278</v>
      </c>
      <c r="P23">
        <f>('Passif '!F22+'Passif '!O22)/Actif!F22</f>
        <v>0.28814638060100484</v>
      </c>
      <c r="Q23">
        <f>('Passif '!G22+'Passif '!P22)/Actif!G22</f>
        <v>0.32486734284554247</v>
      </c>
      <c r="R23">
        <f>('Passif '!H22+'Passif '!Q22)/Actif!H22</f>
        <v>0.31610146962759866</v>
      </c>
      <c r="S23">
        <f>('Passif '!I22+'Passif '!R22)/Actif!I22</f>
        <v>0.31631274571824697</v>
      </c>
      <c r="T23">
        <f>('Passif '!J22+'Passif '!S22)/Actif!J22</f>
        <v>0.30652596315290187</v>
      </c>
      <c r="U23">
        <f>('Passif '!K22+'Passif '!T22)/Actif!K22</f>
        <v>0.31370157901046303</v>
      </c>
      <c r="V23">
        <f t="shared" si="5"/>
        <v>4.6749778008715881E-2</v>
      </c>
      <c r="W23">
        <v>0.34737640859596058</v>
      </c>
      <c r="X23">
        <f>('Passif '!U22+'Passif '!AD22)/('Passif '!C22+'Passif '!L22)</f>
        <v>0.22112253935799678</v>
      </c>
      <c r="Y23">
        <f>('Passif '!V22+'Passif '!AE22)/('Passif '!D22+'Passif '!M22)</f>
        <v>8.657750545754693E-2</v>
      </c>
      <c r="Z23">
        <f>('Passif '!W22+'Passif '!AF22)/('Passif '!E22+'Passif '!N22)</f>
        <v>7.3243335884107627E-2</v>
      </c>
      <c r="AA23">
        <f>('Passif '!X22+'Passif '!AG22)/('Passif '!F22+'Passif '!O22)</f>
        <v>0.1901210972611907</v>
      </c>
      <c r="AB23">
        <f>('Passif '!Y22+'Passif '!AH22)/('Passif '!G22+'Passif '!P22)</f>
        <v>0.11958942023394153</v>
      </c>
      <c r="AC23">
        <f>('Passif '!Z22+'Passif '!AI22)/('Passif '!H22+'Passif '!Q22)</f>
        <v>0.14048107331429993</v>
      </c>
      <c r="AD23">
        <f>('Passif '!AA22+'Passif '!AJ22)/('Passif '!I22+'Passif '!R22)</f>
        <v>0.12504516759268866</v>
      </c>
      <c r="AE23">
        <f>('Passif '!AB22+'Passif '!AK22)/('Passif '!J22+'Passif '!S22)</f>
        <v>0.11322053238483075</v>
      </c>
      <c r="AF23">
        <f>('Passif '!AC22+'Passif '!AL22)/('Passif '!K22+'Passif '!T22)</f>
        <v>8.5224565800660637E-2</v>
      </c>
      <c r="AG23">
        <f>('Passif '!C22+'Passif '!L22)</f>
        <v>55599565</v>
      </c>
      <c r="AH23">
        <f>('Passif '!D22+'Passif '!M22)</f>
        <v>65371403</v>
      </c>
      <c r="AI23">
        <f>('Passif '!E22+'Passif '!N22)</f>
        <v>64010629</v>
      </c>
      <c r="AJ23">
        <f>('Passif '!F22+'Passif '!O22)</f>
        <v>44110081</v>
      </c>
      <c r="AK23">
        <f>('Passif '!G22+'Passif '!P22)</f>
        <v>47970021</v>
      </c>
      <c r="AL23">
        <f>('Passif '!H22+'Passif '!Q22)</f>
        <v>52995623</v>
      </c>
      <c r="AM23">
        <f>('Passif '!I22+'Passif '!R22)</f>
        <v>56226707</v>
      </c>
      <c r="AN23">
        <f>('Passif '!J22+'Passif '!S22)</f>
        <v>59091879</v>
      </c>
      <c r="AO23">
        <f>('Passif '!K22+'Passif '!T22)</f>
        <v>62350567</v>
      </c>
      <c r="AP23">
        <f t="shared" si="6"/>
        <v>0.1765229554901166</v>
      </c>
      <c r="AQ23">
        <f>('Passif '!U22+'Passif '!AD22)</f>
        <v>12294317</v>
      </c>
      <c r="AR23">
        <f>('Passif '!V22+'Passif '!AE22)</f>
        <v>5659693</v>
      </c>
      <c r="AS23">
        <f>('Passif '!W22+'Passif '!AF22)</f>
        <v>4688352</v>
      </c>
      <c r="AT23">
        <f>('Passif '!X22+'Passif '!AG22)</f>
        <v>8386257</v>
      </c>
      <c r="AU23">
        <f>('Passif '!Y22+'Passif '!AH22)</f>
        <v>5736707</v>
      </c>
      <c r="AV23">
        <f>('Passif '!Z22+'Passif '!AI22)</f>
        <v>7444882</v>
      </c>
      <c r="AW23">
        <f>('Passif '!AA22+'Passif '!AJ22)</f>
        <v>7030878</v>
      </c>
      <c r="AX23">
        <f>('Passif '!AB22+'Passif '!AK22)</f>
        <v>6690414</v>
      </c>
      <c r="AY23">
        <f>('Passif '!AC22+'Passif '!AL22)</f>
        <v>5313800</v>
      </c>
      <c r="AZ23">
        <f t="shared" si="7"/>
        <v>-0.28624792172663044</v>
      </c>
      <c r="BA23">
        <f>'Passif '!AV22</f>
        <v>41562470</v>
      </c>
      <c r="BB23">
        <f>'Passif '!AW22</f>
        <v>31924910</v>
      </c>
      <c r="BC23">
        <f>'Passif '!AX22</f>
        <v>26090098</v>
      </c>
      <c r="BD23">
        <f>'Passif '!AY22</f>
        <v>21986953</v>
      </c>
      <c r="BE23">
        <f>'Passif '!AZ22</f>
        <v>25842723</v>
      </c>
      <c r="BF23">
        <f>'Passif '!BA22</f>
        <v>32204969</v>
      </c>
      <c r="BG23">
        <f>'Passif '!BB22</f>
        <v>24304563</v>
      </c>
      <c r="BH23">
        <f>'Passif '!BC22</f>
        <v>32297931</v>
      </c>
      <c r="BI23">
        <f>'Passif '!BD22</f>
        <v>54600779</v>
      </c>
      <c r="BJ23">
        <f>(AQ23/Actif!C22)</f>
        <v>5.1310009596902947E-2</v>
      </c>
      <c r="BK23">
        <f>(AR23/Actif!D22)</f>
        <v>2.1311969508162311E-2</v>
      </c>
      <c r="BL23">
        <f>(AS23/Actif!E22)</f>
        <v>1.9728216420194407E-2</v>
      </c>
      <c r="BM23">
        <f>(AT23/Actif!F22)</f>
        <v>5.4782706051703711E-2</v>
      </c>
      <c r="BN23">
        <f>(AU23/Actif!G22)</f>
        <v>3.8850697183839537E-2</v>
      </c>
      <c r="BO23">
        <f>(AV23/Actif!H22)</f>
        <v>4.4406273729512641E-2</v>
      </c>
      <c r="BP23">
        <f>(AW23/Actif!I22)</f>
        <v>3.9553380300041699E-2</v>
      </c>
      <c r="BQ23">
        <f>(AX23/Actif!J22)</f>
        <v>3.4705032737944563E-2</v>
      </c>
      <c r="BR23">
        <f>(AY23/Actif!K22)</f>
        <v>2.6735080862148347E-2</v>
      </c>
      <c r="BS23">
        <f t="shared" si="8"/>
        <v>5.5555765456731035E-3</v>
      </c>
      <c r="BT23">
        <f t="shared" si="9"/>
        <v>-0.3979436098377227</v>
      </c>
      <c r="BV23">
        <f>('Compte de résultat '!V22/Actif!C22)</f>
        <v>6.5600972920206724E-2</v>
      </c>
      <c r="BW23">
        <f>('Compte de résultat '!W22/Actif!D22)</f>
        <v>5.8697394560400087E-2</v>
      </c>
      <c r="BX23">
        <f>('Compte de résultat '!X22/Actif!E22)</f>
        <v>1.6850953423242474E-2</v>
      </c>
      <c r="BY23">
        <f>('Compte de résultat '!Y22/Actif!F22)</f>
        <v>3.7386555145925947E-2</v>
      </c>
      <c r="BZ23">
        <f>('Compte de résultat '!Z22/Actif!G22)</f>
        <v>5.7157360118698361E-2</v>
      </c>
      <c r="CA23">
        <f>('Compte de résultat '!AA22/Actif!H22)</f>
        <v>3.6256439183230606E-2</v>
      </c>
      <c r="CB23">
        <f>('Compte de résultat '!AB22/Actif!I22)</f>
        <v>4.5974393166443452E-2</v>
      </c>
      <c r="CC23">
        <f>('Compte de résultat '!AC22/Actif!J22)</f>
        <v>5.0272051945809963E-2</v>
      </c>
      <c r="CD23">
        <f t="shared" si="10"/>
        <v>2.7118754284584212E-2</v>
      </c>
      <c r="CE23">
        <f t="shared" si="11"/>
        <v>3.7131622895955597E-2</v>
      </c>
      <c r="CF23">
        <f t="shared" si="12"/>
        <v>4.4167628098494671E-2</v>
      </c>
      <c r="CG23">
        <f>(Actif!U22/Actif!C22)</f>
        <v>0.34635322904796179</v>
      </c>
      <c r="CH23">
        <f>(Actif!V22/Actif!D22)</f>
        <v>0.33848625212840838</v>
      </c>
      <c r="CI23">
        <f>(Actif!W22/Actif!E22)</f>
        <v>0.3443017263401249</v>
      </c>
      <c r="CJ23">
        <f>(Actif!X22/Actif!F22)</f>
        <v>0.38405375773382716</v>
      </c>
      <c r="CK23">
        <f>(Actif!Y22/Actif!G22)</f>
        <v>0.42352054515167836</v>
      </c>
      <c r="CL23">
        <f>(Actif!Z22/Actif!H22)</f>
        <v>0.39658434770173134</v>
      </c>
      <c r="CM23">
        <f>(Actif!AA22/Actif!I22)</f>
        <v>0.38856958695298843</v>
      </c>
      <c r="CN23">
        <f>(Actif!AB22/Actif!J22)</f>
        <v>0.38396396792685689</v>
      </c>
      <c r="CO23">
        <f>(Actif!AC22/Actif!K22)</f>
        <v>0.37760742318553375</v>
      </c>
      <c r="CP23">
        <f t="shared" si="13"/>
        <v>0.15185117401926146</v>
      </c>
      <c r="CQ23">
        <f t="shared" si="14"/>
        <v>-4.7850916522983955E-2</v>
      </c>
      <c r="CR23">
        <f>'Compte de résultat '!D22/Actif!C22</f>
        <v>2.3722499718812204</v>
      </c>
      <c r="CS23">
        <f>'Compte de résultat '!E22/Actif!D22</f>
        <v>2.0628029803416204</v>
      </c>
      <c r="CT23">
        <f>'Compte de résultat '!F22/Actif!E22</f>
        <v>1.4450961322352409</v>
      </c>
      <c r="CU23">
        <f>'Compte de résultat '!G22/Actif!F22</f>
        <v>2.1783490342773169</v>
      </c>
      <c r="CV23">
        <f>'Compte de résultat '!H22/Actif!G22</f>
        <v>2.6199473499775863</v>
      </c>
      <c r="CW23">
        <f>'Compte de résultat '!I22/Actif!H22</f>
        <v>2.3847926041750562</v>
      </c>
      <c r="CX23">
        <f>'Compte de résultat '!J22/Actif!I22</f>
        <v>2.3343794692937889</v>
      </c>
      <c r="CY23">
        <f>'Compte de résultat '!K22/Actif!J22</f>
        <v>2.4526518399065127</v>
      </c>
      <c r="CZ23">
        <f t="shared" si="15"/>
        <v>1.8117225832562789</v>
      </c>
      <c r="DA23">
        <f t="shared" si="16"/>
        <v>2.081130838830048</v>
      </c>
      <c r="DB23">
        <f t="shared" si="17"/>
        <v>2.3906079711251196</v>
      </c>
      <c r="DD23">
        <f>LN(1+'Compte de résultat '!C22)</f>
        <v>20.090871221076686</v>
      </c>
      <c r="DE23">
        <f>LN(1+'Compte de résultat '!D22)</f>
        <v>20.158355969820825</v>
      </c>
      <c r="DF23">
        <f>LN(1+'Compte de résultat '!E22)</f>
        <v>20.121432353609482</v>
      </c>
      <c r="DG23">
        <f>LN(1+'Compte de résultat '!F22)</f>
        <v>19.654472904922113</v>
      </c>
      <c r="DH23">
        <f>LN(1+'Compte de résultat '!G22)</f>
        <v>19.625052839550928</v>
      </c>
      <c r="DI23">
        <f>LN(1+'Compte de résultat '!H22)</f>
        <v>19.773579391818057</v>
      </c>
      <c r="DJ23">
        <f>LN(1+'Compte de résultat '!I22)</f>
        <v>19.806524058365984</v>
      </c>
      <c r="DK23">
        <f>LN(1+'Compte de résultat '!J22)</f>
        <v>19.843672374999876</v>
      </c>
      <c r="DL23">
        <f>LN(1+'Compte de résultat '!K22)</f>
        <v>19.974226705420222</v>
      </c>
      <c r="DM23">
        <f t="shared" si="18"/>
        <v>19.639762872236521</v>
      </c>
      <c r="DN23">
        <f t="shared" si="19"/>
        <v>19.684368378763697</v>
      </c>
      <c r="DO23">
        <f t="shared" si="20"/>
        <v>19.874807712928696</v>
      </c>
      <c r="DQ23">
        <f>'Compte de résultat '!AM22/'Compte de résultat '!U22</f>
        <v>0.25463316783240864</v>
      </c>
      <c r="DR23">
        <f>'Compte de résultat '!AN22/'Compte de résultat '!V22</f>
        <v>0.20347348744674607</v>
      </c>
      <c r="DS23">
        <f>'Compte de résultat '!AO22/'Compte de résultat '!W22</f>
        <v>0.2476863812088311</v>
      </c>
      <c r="DT23">
        <f>'Compte de résultat '!AP22/'Compte de résultat '!X22</f>
        <v>0.69081868530999135</v>
      </c>
      <c r="DU23">
        <f>'Compte de résultat '!AQ22/'Compte de résultat '!Y22</f>
        <v>0.17206829167377222</v>
      </c>
      <c r="DV23">
        <f>'Compte de résultat '!AR22/'Compte de résultat '!Z22</f>
        <v>0.15658810112709015</v>
      </c>
      <c r="DW23">
        <f>'Compte de résultat '!AS22/'Compte de résultat '!AA22</f>
        <v>0.22508349467988237</v>
      </c>
      <c r="DX23">
        <f>'Compte de résultat '!AT22/'Compte de résultat '!AB22</f>
        <v>0.16991073211607663</v>
      </c>
      <c r="DY23">
        <f>'Compte de résultat '!AU22/'Compte de résultat '!AC22</f>
        <v>0.11902411763649763</v>
      </c>
      <c r="DZ23">
        <f t="shared" ref="DZ23:DZ31" si="23">DV23-DT23</f>
        <v>-0.53423058418290115</v>
      </c>
    </row>
    <row r="24" spans="2:130" x14ac:dyDescent="0.25">
      <c r="B24" t="str">
        <f>Actif!B23</f>
        <v>CICELEY COMMERCIALS LIMITED</v>
      </c>
      <c r="C24">
        <f>('Passif '!U23+'Passif '!AD23+'Passif '!AV23)/Actif!C23</f>
        <v>0.12901231189665768</v>
      </c>
      <c r="D24">
        <f>('Passif '!V23+'Passif '!AE23+'Passif '!AW23)/Actif!D23</f>
        <v>9.4978821285593942E-2</v>
      </c>
      <c r="E24">
        <f>('Passif '!W23+'Passif '!AF23+'Passif '!AX23)/Actif!E23</f>
        <v>0.14487185735005456</v>
      </c>
      <c r="F24">
        <f>('Passif '!X23+'Passif '!AG23+'Passif '!AY23)/Actif!F23</f>
        <v>6.8414095304107969E-2</v>
      </c>
      <c r="G24">
        <f>('Passif '!Y23+'Passif '!AH23+'Passif '!AZ23)/Actif!G23</f>
        <v>0.11781458714438521</v>
      </c>
      <c r="H24">
        <f>('Passif '!Z23+'Passif '!AI23+'Passif '!BA23)/Actif!H23</f>
        <v>7.3746266808362354E-2</v>
      </c>
      <c r="I24">
        <f>('Passif '!AA23+'Passif '!AJ23+'Passif '!BB23)/Actif!I23</f>
        <v>0.20441773437728131</v>
      </c>
      <c r="J24">
        <f>('Passif '!AB23+'Passif '!AK23+'Passif '!BC23)/Actif!J23</f>
        <v>9.4610266033877968E-2</v>
      </c>
      <c r="K24">
        <f>('Passif '!AC23+'Passif '!AL23+'Passif '!BD23)/Actif!K23</f>
        <v>0.12236206762306172</v>
      </c>
      <c r="L24">
        <f t="shared" si="4"/>
        <v>-0.49095519200689963</v>
      </c>
      <c r="M24">
        <f>('Passif '!C23+'Passif '!L23)/Actif!C23</f>
        <v>0.10506492785744406</v>
      </c>
      <c r="N24">
        <f>('Passif '!D23+'Passif '!M23)/Actif!D23</f>
        <v>0.17400180119696565</v>
      </c>
      <c r="O24">
        <f>('Passif '!E23+'Passif '!N23)/Actif!E23</f>
        <v>0.2031598557265818</v>
      </c>
      <c r="P24">
        <f>('Passif '!F23+'Passif '!O23)/Actif!F23</f>
        <v>0.13255585082812271</v>
      </c>
      <c r="Q24">
        <f>('Passif '!G23+'Passif '!P23)/Actif!G23</f>
        <v>0.19614322571106621</v>
      </c>
      <c r="R24">
        <f>('Passif '!H23+'Passif '!Q23)/Actif!H23</f>
        <v>0.2046354936164943</v>
      </c>
      <c r="S24">
        <f>('Passif '!I23+'Passif '!R23)/Actif!I23</f>
        <v>0.12920884567670141</v>
      </c>
      <c r="T24">
        <f>('Passif '!J23+'Passif '!S23)/Actif!J23</f>
        <v>0.18183928678794628</v>
      </c>
      <c r="U24">
        <f>('Passif '!K23+'Passif '!T23)/Actif!K23</f>
        <v>0.23906227939552271</v>
      </c>
      <c r="V24">
        <f t="shared" si="5"/>
        <v>1.4756378899125067E-3</v>
      </c>
      <c r="W24">
        <v>2.1297870782347101</v>
      </c>
      <c r="X24">
        <f>('Passif '!U23+'Passif '!AD23)/('Passif '!C23+'Passif '!L23)</f>
        <v>0.35205988527926524</v>
      </c>
      <c r="Y24">
        <f>('Passif '!V23+'Passif '!AE23)/('Passif '!D23+'Passif '!M23)</f>
        <v>7.0838770312013383E-2</v>
      </c>
      <c r="Z24">
        <f>('Passif '!W23+'Passif '!AF23)/('Passif '!E23+'Passif '!N23)</f>
        <v>6.2829263631086554E-2</v>
      </c>
      <c r="AA24">
        <f>('Passif '!X23+'Passif '!AG23)/('Passif '!F23+'Passif '!O23)</f>
        <v>3.4843321474961872E-2</v>
      </c>
      <c r="AB24">
        <f>('Passif '!Y23+'Passif '!AH23)/('Passif '!G23+'Passif '!P23)</f>
        <v>3.0899258929184947E-2</v>
      </c>
      <c r="AC24">
        <f>('Passif '!Z23+'Passif '!AI23)/('Passif '!H23+'Passif '!Q23)</f>
        <v>8.6490373890898697E-3</v>
      </c>
      <c r="AD24">
        <f>('Passif '!AA23+'Passif '!AJ23)/('Passif '!I23+'Passif '!R23)</f>
        <v>0</v>
      </c>
      <c r="AE24">
        <f>('Passif '!AB23+'Passif '!AK23)/('Passif '!J23+'Passif '!S23)</f>
        <v>0</v>
      </c>
      <c r="AF24">
        <f>('Passif '!AC23+'Passif '!AL23)/('Passif '!K23+'Passif '!T23)</f>
        <v>0</v>
      </c>
      <c r="AG24">
        <f>('Passif '!C23+'Passif '!L23)</f>
        <v>2728016</v>
      </c>
      <c r="AH24">
        <f>('Passif '!D23+'Passif '!M23)</f>
        <v>3432513</v>
      </c>
      <c r="AI24">
        <f>('Passif '!E23+'Passif '!N23)</f>
        <v>3097442</v>
      </c>
      <c r="AJ24">
        <f>('Passif '!F23+'Passif '!O23)</f>
        <v>2405052</v>
      </c>
      <c r="AK24">
        <f>('Passif '!G23+'Passif '!P23)</f>
        <v>2401255</v>
      </c>
      <c r="AL24">
        <f>('Passif '!H23+'Passif '!Q23)</f>
        <v>2842166</v>
      </c>
      <c r="AM24">
        <f>('Passif '!I23+'Passif '!R23)</f>
        <v>3159355</v>
      </c>
      <c r="AN24">
        <f>('Passif '!J23+'Passif '!S23)</f>
        <v>4684725</v>
      </c>
      <c r="AO24">
        <f>('Passif '!K23+'Passif '!T23)</f>
        <v>6100719</v>
      </c>
      <c r="AP24">
        <f t="shared" si="6"/>
        <v>1.1465034062049859</v>
      </c>
      <c r="AQ24">
        <f>('Passif '!U23+'Passif '!AD23)</f>
        <v>960425</v>
      </c>
      <c r="AR24">
        <f>('Passif '!V23+'Passif '!AE23)</f>
        <v>243155</v>
      </c>
      <c r="AS24">
        <f>('Passif '!W23+'Passif '!AF23)</f>
        <v>194610</v>
      </c>
      <c r="AT24">
        <f>('Passif '!X23+'Passif '!AG23)</f>
        <v>83800</v>
      </c>
      <c r="AU24">
        <f>('Passif '!Y23+'Passif '!AH23)</f>
        <v>74197</v>
      </c>
      <c r="AV24">
        <f>('Passif '!Z23+'Passif '!AI23)</f>
        <v>24582</v>
      </c>
      <c r="AW24">
        <f>('Passif '!AA23+'Passif '!AJ23)</f>
        <v>0</v>
      </c>
      <c r="AX24">
        <f>('Passif '!AB23+'Passif '!AK23)</f>
        <v>0</v>
      </c>
      <c r="AY24">
        <f>('Passif '!AC23+'Passif '!AL23)</f>
        <v>0</v>
      </c>
      <c r="AZ24">
        <f t="shared" si="7"/>
        <v>-1</v>
      </c>
      <c r="BA24">
        <f>'Passif '!AV23</f>
        <v>2389386</v>
      </c>
      <c r="BB24">
        <f>'Passif '!AW23</f>
        <v>1630481</v>
      </c>
      <c r="BC24">
        <f>'Passif '!AX23</f>
        <v>2014154</v>
      </c>
      <c r="BD24">
        <f>'Passif '!AY23</f>
        <v>1157484</v>
      </c>
      <c r="BE24">
        <f>'Passif '!AZ23</f>
        <v>1368131</v>
      </c>
      <c r="BF24">
        <f>'Passif '!BA23</f>
        <v>999674</v>
      </c>
      <c r="BG24">
        <f>'Passif '!BB23</f>
        <v>4998328</v>
      </c>
      <c r="BH24">
        <f>'Passif '!BC23</f>
        <v>2437444</v>
      </c>
      <c r="BI24">
        <f>'Passif '!BD23</f>
        <v>3122603</v>
      </c>
      <c r="BJ24">
        <f>(AQ24/Actif!C23)</f>
        <v>3.6989146448366032E-2</v>
      </c>
      <c r="BK24">
        <f>(AR24/Actif!D23)</f>
        <v>1.2326073628868464E-2</v>
      </c>
      <c r="BL24">
        <f>(AS24/Actif!E23)</f>
        <v>1.2764384134698917E-2</v>
      </c>
      <c r="BM24">
        <f>(AT24/Actif!F23)</f>
        <v>4.6186861237913707E-3</v>
      </c>
      <c r="BN24">
        <f>(AU24/Actif!G23)</f>
        <v>6.0606803184518011E-3</v>
      </c>
      <c r="BO24">
        <f>(AV24/Actif!H23)</f>
        <v>1.7699000354239206E-3</v>
      </c>
      <c r="BP24">
        <f>(AW24/Actif!I23)</f>
        <v>0</v>
      </c>
      <c r="BQ24">
        <f>(AX24/Actif!J23)</f>
        <v>0</v>
      </c>
      <c r="BR24">
        <f>(AY24/Actif!K23)</f>
        <v>0</v>
      </c>
      <c r="BS24">
        <f t="shared" si="8"/>
        <v>-4.2907802830278808E-3</v>
      </c>
      <c r="BT24">
        <f t="shared" si="9"/>
        <v>-1</v>
      </c>
      <c r="BV24">
        <f>('Compte de résultat '!V23/Actif!C23)</f>
        <v>6.4231536786239066E-2</v>
      </c>
      <c r="BW24">
        <f>('Compte de résultat '!W23/Actif!D23)</f>
        <v>3.4355961575681347E-2</v>
      </c>
      <c r="BX24">
        <f>('Compte de résultat '!X23/Actif!E23)</f>
        <v>3.3528005331644094E-2</v>
      </c>
      <c r="BY24">
        <f>('Compte de résultat '!Y23/Actif!F23)</f>
        <v>2.304911768764983E-2</v>
      </c>
      <c r="BZ24">
        <f>('Compte de résultat '!Z23/Actif!G23)</f>
        <v>8.00314972078493E-2</v>
      </c>
      <c r="CA24">
        <f>('Compte de résultat '!AA23/Actif!H23)</f>
        <v>6.194426924483689E-2</v>
      </c>
      <c r="CB24">
        <f>('Compte de résultat '!AB23/Actif!I23)</f>
        <v>0.10486947692206519</v>
      </c>
      <c r="CC24">
        <f>('Compte de résultat '!AC23/Actif!J23)</f>
        <v>8.8899090428027447E-2</v>
      </c>
      <c r="CD24">
        <f t="shared" si="10"/>
        <v>2.828856150964696E-2</v>
      </c>
      <c r="CE24">
        <f t="shared" si="11"/>
        <v>4.5536206742381069E-2</v>
      </c>
      <c r="CF24">
        <f t="shared" si="12"/>
        <v>8.5237612198309845E-2</v>
      </c>
      <c r="CG24">
        <f>(Actif!U23/Actif!C23)</f>
        <v>7.0211922188169185E-2</v>
      </c>
      <c r="CH24">
        <f>(Actif!V23/Actif!D23)</f>
        <v>7.8947347076948102E-2</v>
      </c>
      <c r="CI24">
        <f>(Actif!W23/Actif!E23)</f>
        <v>7.176652163284683E-2</v>
      </c>
      <c r="CJ24">
        <f>(Actif!X23/Actif!F23)</f>
        <v>4.1741238054799006E-2</v>
      </c>
      <c r="CK24">
        <f>(Actif!Y23/Actif!G23)</f>
        <v>5.4729094197970896E-2</v>
      </c>
      <c r="CL24">
        <f>(Actif!Z23/Actif!H23)</f>
        <v>4.7787588955800736E-2</v>
      </c>
      <c r="CM24">
        <f>(Actif!AA23/Actif!I23)</f>
        <v>3.5723028956297143E-2</v>
      </c>
      <c r="CN24">
        <f>(Actif!AB23/Actif!J23)</f>
        <v>3.4074568265485571E-2</v>
      </c>
      <c r="CO24">
        <f>(Actif!AC23/Actif!K23)</f>
        <v>3.0508628131939459E-2</v>
      </c>
      <c r="CP24">
        <f t="shared" si="13"/>
        <v>-0.33412421462643627</v>
      </c>
      <c r="CQ24">
        <f t="shared" si="14"/>
        <v>-0.36157841819227954</v>
      </c>
      <c r="CR24">
        <f>'Compte de résultat '!D23/Actif!C23</f>
        <v>3.2550678028760891</v>
      </c>
      <c r="CS24">
        <f>'Compte de résultat '!E23/Actif!D23</f>
        <v>3.8840839114868735</v>
      </c>
      <c r="CT24">
        <f>'Compte de résultat '!F23/Actif!E23</f>
        <v>3.2608690918318763</v>
      </c>
      <c r="CU24">
        <f>'Compte de résultat '!G23/Actif!F23</f>
        <v>3.6930647176031686</v>
      </c>
      <c r="CV24">
        <f>'Compte de résultat '!H23/Actif!G23</f>
        <v>5.4542885743796843</v>
      </c>
      <c r="CW24">
        <f>'Compte de résultat '!I23/Actif!H23</f>
        <v>4.6672399293825579</v>
      </c>
      <c r="CX24">
        <f>'Compte de résultat '!J23/Actif!I23</f>
        <v>3.5185080382264706</v>
      </c>
      <c r="CY24">
        <f>'Compte de résultat '!K23/Actif!J23</f>
        <v>3.6328582812007468</v>
      </c>
      <c r="CZ24">
        <f t="shared" si="15"/>
        <v>3.4769669047175222</v>
      </c>
      <c r="DA24">
        <f t="shared" si="16"/>
        <v>4.1360741279382429</v>
      </c>
      <c r="DB24">
        <f t="shared" si="17"/>
        <v>3.939535416269925</v>
      </c>
      <c r="DD24">
        <f>LN(1+'Compte de résultat '!C23)</f>
        <v>18.22078180616419</v>
      </c>
      <c r="DE24">
        <f>LN(1+'Compte de résultat '!D23)</f>
        <v>18.252475040066624</v>
      </c>
      <c r="DF24">
        <f>LN(1+'Compte de résultat '!E23)</f>
        <v>18.154379999704879</v>
      </c>
      <c r="DG24">
        <f>LN(1+'Compte de résultat '!F23)</f>
        <v>17.721843083277921</v>
      </c>
      <c r="DH24">
        <f>LN(1+'Compte de résultat '!G23)</f>
        <v>18.020289964633893</v>
      </c>
      <c r="DI24">
        <f>LN(1+'Compte de résultat '!H23)</f>
        <v>18.016814427096076</v>
      </c>
      <c r="DJ24">
        <f>LN(1+'Compte de résultat '!I23)</f>
        <v>17.987169848767724</v>
      </c>
      <c r="DK24">
        <f>LN(1+'Compte de résultat '!J23)</f>
        <v>18.270240734398183</v>
      </c>
      <c r="DL24">
        <f>LN(1+'Compte de résultat '!K23)</f>
        <v>18.354469550010624</v>
      </c>
      <c r="DM24">
        <f t="shared" si="18"/>
        <v>17.871066523955907</v>
      </c>
      <c r="DN24">
        <f t="shared" si="19"/>
        <v>17.919649158335961</v>
      </c>
      <c r="DO24">
        <f t="shared" si="20"/>
        <v>18.203960044392176</v>
      </c>
      <c r="DQ24">
        <f>'Compte de résultat '!AM23/'Compte de résultat '!U23</f>
        <v>0.38823553118104787</v>
      </c>
      <c r="DR24">
        <f>'Compte de résultat '!AN23/'Compte de résultat '!V23</f>
        <v>0.35330964908335954</v>
      </c>
      <c r="DS24">
        <f>'Compte de résultat '!AO23/'Compte de résultat '!W23</f>
        <v>0.4297189466104796</v>
      </c>
      <c r="DT24">
        <f>'Compte de résultat '!AP23/'Compte de résultat '!X23</f>
        <v>0.53278597125468774</v>
      </c>
      <c r="DU24">
        <f>'Compte de résultat '!AQ23/'Compte de résultat '!Y23</f>
        <v>0.760753330973993</v>
      </c>
      <c r="DV24">
        <f>'Compte de résultat '!AR23/'Compte de résultat '!Z23</f>
        <v>0.16606890976898755</v>
      </c>
      <c r="DW24">
        <f>'Compte de résultat '!AS23/'Compte de résultat '!AA23</f>
        <v>0.14027726279989633</v>
      </c>
      <c r="DX24">
        <f>'Compte de résultat '!AT23/'Compte de résultat '!AB23</f>
        <v>6.7630702513824872E-2</v>
      </c>
      <c r="DY24">
        <f>'Compte de résultat '!AU23/'Compte de résultat '!AC23</f>
        <v>6.4129394007004306E-2</v>
      </c>
      <c r="DZ24">
        <f t="shared" si="23"/>
        <v>-0.36671706148570016</v>
      </c>
    </row>
    <row r="25" spans="2:130" x14ac:dyDescent="0.25">
      <c r="B25" t="str">
        <f>Actif!B24</f>
        <v>CLAIRE'S ACCESSORIES UK LTD</v>
      </c>
      <c r="C25">
        <f>('Passif '!U24+'Passif '!AD24+'Passif '!AV24)/Actif!C24</f>
        <v>0.58660995592096465</v>
      </c>
      <c r="D25">
        <f>('Passif '!V24+'Passif '!AE24+'Passif '!AW24)/Actif!D24</f>
        <v>0.58162531442593313</v>
      </c>
      <c r="E25">
        <f>('Passif '!W24+'Passif '!AF24+'Passif '!AX24)/Actif!E24</f>
        <v>0.60316289201170392</v>
      </c>
      <c r="F25">
        <f>('Passif '!X24+'Passif '!AG24+'Passif '!AY24)/Actif!F24</f>
        <v>0.70067661816983506</v>
      </c>
      <c r="G25">
        <f>('Passif '!Y24+'Passif '!AH24+'Passif '!AZ24)/Actif!G24</f>
        <v>0.67571365087943158</v>
      </c>
      <c r="H25">
        <f>('Passif '!Z24+'Passif '!AI24+'Passif '!BA24)/Actif!H24</f>
        <v>0.67989514689173214</v>
      </c>
      <c r="I25">
        <f>('Passif '!AA24+'Passif '!AJ24+'Passif '!BB24)/Actif!I24</f>
        <v>0.66644855644573497</v>
      </c>
      <c r="J25">
        <f>('Passif '!AB24+'Passif '!AK24+'Passif '!BC24)/Actif!J24</f>
        <v>0.66492337537302437</v>
      </c>
      <c r="K25">
        <f>('Passif '!AC24+'Passif '!AL24+'Passif '!BD24)/Actif!K24</f>
        <v>0.76153764170468674</v>
      </c>
      <c r="L25">
        <f t="shared" si="4"/>
        <v>0.12721647153077728</v>
      </c>
      <c r="M25">
        <f>('Passif '!C24+'Passif '!L24)/Actif!C24</f>
        <v>0.20605444033005069</v>
      </c>
      <c r="N25">
        <f>('Passif '!D24+'Passif '!M24)/Actif!D24</f>
        <v>0.18490426164674778</v>
      </c>
      <c r="O25">
        <f>('Passif '!E24+'Passif '!N24)/Actif!E24</f>
        <v>0.18167609752059496</v>
      </c>
      <c r="P25">
        <f>('Passif '!F24+'Passif '!O24)/Actif!F24</f>
        <v>0.14571481076527446</v>
      </c>
      <c r="Q25">
        <f>('Passif '!G24+'Passif '!P24)/Actif!G24</f>
        <v>0.1972379868548246</v>
      </c>
      <c r="R25">
        <f>('Passif '!H24+'Passif '!Q24)/Actif!H24</f>
        <v>0.16355310538777709</v>
      </c>
      <c r="S25">
        <f>('Passif '!I24+'Passif '!R24)/Actif!I24</f>
        <v>0.15998846062087382</v>
      </c>
      <c r="T25">
        <f>('Passif '!J24+'Passif '!S24)/Actif!J24</f>
        <v>0.17743028324765753</v>
      </c>
      <c r="U25">
        <f>('Passif '!K24+'Passif '!T24)/Actif!K24</f>
        <v>0.13352484065811507</v>
      </c>
      <c r="V25">
        <f t="shared" si="5"/>
        <v>-1.8122992132817872E-2</v>
      </c>
      <c r="W25">
        <v>1.811068076687013E-2</v>
      </c>
      <c r="X25">
        <f>('Passif '!U24+'Passif '!AD24)/('Passif '!C24+'Passif '!L24)</f>
        <v>2.6484840713032081</v>
      </c>
      <c r="Y25">
        <f>('Passif '!V24+'Passif '!AE24)/('Passif '!D24+'Passif '!M24)</f>
        <v>2.8624126315573881</v>
      </c>
      <c r="Z25">
        <f>('Passif '!W24+'Passif '!AF24)/('Passif '!E24+'Passif '!N24)</f>
        <v>2.955490418902305</v>
      </c>
      <c r="AA25">
        <f>('Passif '!X24+'Passif '!AG24)/('Passif '!F24+'Passif '!O24)</f>
        <v>3.9624206706709835</v>
      </c>
      <c r="AB25">
        <f>('Passif '!Y24+'Passif '!AH24)/('Passif '!G24+'Passif '!P24)</f>
        <v>3.0104188809192665</v>
      </c>
      <c r="AC25">
        <f>('Passif '!Z24+'Passif '!AI24)/('Passif '!H24+'Passif '!Q24)</f>
        <v>3.7553256634386636</v>
      </c>
      <c r="AD25">
        <f>('Passif '!AA24+'Passif '!AJ24)/('Passif '!I24+'Passif '!R24)</f>
        <v>3.8267712422353743</v>
      </c>
      <c r="AE25">
        <f>('Passif '!AB24+'Passif '!AK24)/('Passif '!J24+'Passif '!S24)</f>
        <v>3.2797250925625852</v>
      </c>
      <c r="AF25">
        <f>('Passif '!AC24+'Passif '!AL24)/('Passif '!K24+'Passif '!T24)</f>
        <v>4.0423537242007086</v>
      </c>
      <c r="AG25">
        <f>('Passif '!C24+'Passif '!L24)</f>
        <v>22786296</v>
      </c>
      <c r="AH25">
        <f>('Passif '!D24+'Passif '!M24)</f>
        <v>24803149</v>
      </c>
      <c r="AI25">
        <f>('Passif '!E24+'Passif '!N24)</f>
        <v>22447167</v>
      </c>
      <c r="AJ25">
        <f>('Passif '!F24+'Passif '!O24)</f>
        <v>16006060</v>
      </c>
      <c r="AK25">
        <f>('Passif '!G24+'Passif '!P24)</f>
        <v>21404890</v>
      </c>
      <c r="AL25">
        <f>('Passif '!H24+'Passif '!Q24)</f>
        <v>17161383</v>
      </c>
      <c r="AM25">
        <f>('Passif '!I24+'Passif '!R24)</f>
        <v>17286893</v>
      </c>
      <c r="AN25">
        <f>('Passif '!J24+'Passif '!S24)</f>
        <v>19837659</v>
      </c>
      <c r="AO25">
        <f>('Passif '!K24+'Passif '!T24)</f>
        <v>19868666</v>
      </c>
      <c r="AP25">
        <f t="shared" si="6"/>
        <v>0.15775436047316233</v>
      </c>
      <c r="AQ25">
        <f>('Passif '!U24+'Passif '!AD24)</f>
        <v>60349142</v>
      </c>
      <c r="AR25">
        <f>('Passif '!V24+'Passif '!AE24)</f>
        <v>70996847</v>
      </c>
      <c r="AS25">
        <f>('Passif '!W24+'Passif '!AF24)</f>
        <v>66342387</v>
      </c>
      <c r="AT25">
        <f>('Passif '!X24+'Passif '!AG24)</f>
        <v>63422743</v>
      </c>
      <c r="AU25">
        <f>('Passif '!Y24+'Passif '!AH24)</f>
        <v>64437685</v>
      </c>
      <c r="AV25">
        <f>('Passif '!Z24+'Passif '!AI24)</f>
        <v>64446582</v>
      </c>
      <c r="AW25">
        <f>('Passif '!AA24+'Passif '!AJ24)</f>
        <v>66152985</v>
      </c>
      <c r="AX25">
        <f>('Passif '!AB24+'Passif '!AK24)</f>
        <v>65062068</v>
      </c>
      <c r="AY25">
        <f>('Passif '!AC24+'Passif '!AL24)</f>
        <v>80316176</v>
      </c>
      <c r="AZ25">
        <f t="shared" si="7"/>
        <v>0.24624415302583463</v>
      </c>
      <c r="BA25">
        <f>'Passif '!AV24</f>
        <v>4520453</v>
      </c>
      <c r="BB25">
        <f>'Passif '!AW24</f>
        <v>7022660</v>
      </c>
      <c r="BC25">
        <f>'Passif '!AX24</f>
        <v>8181991</v>
      </c>
      <c r="BD25">
        <f>'Passif '!AY24</f>
        <v>13543160</v>
      </c>
      <c r="BE25">
        <f>'Passif '!AZ24</f>
        <v>8892897</v>
      </c>
      <c r="BF25">
        <f>'Passif '!BA24</f>
        <v>6893800</v>
      </c>
      <c r="BG25">
        <f>'Passif '!BB24</f>
        <v>5857364</v>
      </c>
      <c r="BH25">
        <f>'Passif '!BC24</f>
        <v>9279938</v>
      </c>
      <c r="BI25">
        <f>'Passif '!BD24</f>
        <v>33001593</v>
      </c>
      <c r="BJ25">
        <f>(AQ25/Actif!C24)</f>
        <v>0.54573190303543651</v>
      </c>
      <c r="BK25">
        <f>(AR25/Actif!D24)</f>
        <v>0.52927229416644317</v>
      </c>
      <c r="BL25">
        <f>(AS25/Actif!E24)</f>
        <v>0.5369419655656793</v>
      </c>
      <c r="BM25">
        <f>(AT25/Actif!F24)</f>
        <v>0.57738337819923424</v>
      </c>
      <c r="BN25">
        <f>(AU25/Actif!G24)</f>
        <v>0.59376895966227006</v>
      </c>
      <c r="BO25">
        <f>(AV25/Actif!H24)</f>
        <v>0.61419517399780765</v>
      </c>
      <c r="BP25">
        <f>(AW25/Actif!I24)</f>
        <v>0.61223924019346665</v>
      </c>
      <c r="BQ25">
        <f>(AX25/Actif!J24)</f>
        <v>0.58192255214782929</v>
      </c>
      <c r="BR25">
        <f>(AY25/Actif!K24)</f>
        <v>0.5397546369076377</v>
      </c>
      <c r="BS25">
        <f t="shared" si="8"/>
        <v>2.0426214335537596E-2</v>
      </c>
      <c r="BT25">
        <f t="shared" si="9"/>
        <v>-0.12120013351071311</v>
      </c>
      <c r="BV25">
        <f>('Compte de résultat '!V24/Actif!C24)</f>
        <v>0.17321854636241094</v>
      </c>
      <c r="BW25">
        <f>('Compte de résultat '!W24/Actif!D24)</f>
        <v>8.0831020347964425E-2</v>
      </c>
      <c r="BX25">
        <f>('Compte de résultat '!X24/Actif!E24)</f>
        <v>8.5333697303326642E-2</v>
      </c>
      <c r="BY25">
        <f>('Compte de résultat '!Y24/Actif!F24)</f>
        <v>0.12455155720444698</v>
      </c>
      <c r="BZ25">
        <f>('Compte de résultat '!Z24/Actif!G24)</f>
        <v>7.2817054482802485E-2</v>
      </c>
      <c r="CA25">
        <f>('Compte de résultat '!AA24/Actif!H24)</f>
        <v>6.6671710736070144E-2</v>
      </c>
      <c r="CB25">
        <f>('Compte de résultat '!AB24/Actif!I24)</f>
        <v>0.10020083687615521</v>
      </c>
      <c r="CC25">
        <f>('Compte de résultat '!AC24/Actif!J24)</f>
        <v>5.1193738247266522E-2</v>
      </c>
      <c r="CD25">
        <f t="shared" si="10"/>
        <v>0.10494262725388681</v>
      </c>
      <c r="CE25">
        <f t="shared" si="11"/>
        <v>9.4234102996858707E-2</v>
      </c>
      <c r="CF25">
        <f t="shared" si="12"/>
        <v>7.2688761953163969E-2</v>
      </c>
      <c r="CG25">
        <f>(Actif!U24/Actif!C24)</f>
        <v>0.23546814420834619</v>
      </c>
      <c r="CH25">
        <f>(Actif!V24/Actif!D24)</f>
        <v>0.22909924575050394</v>
      </c>
      <c r="CI25">
        <f>(Actif!W24/Actif!E24)</f>
        <v>0.25656944970195816</v>
      </c>
      <c r="CJ25">
        <f>(Actif!X24/Actif!F24)</f>
        <v>0.22239719283281004</v>
      </c>
      <c r="CK25">
        <f>(Actif!Y24/Actif!G24)</f>
        <v>0.19575795257421638</v>
      </c>
      <c r="CL25">
        <f>(Actif!Z24/Actif!H24)</f>
        <v>0.16918295777507783</v>
      </c>
      <c r="CM25">
        <f>(Actif!AA24/Actif!I24)</f>
        <v>0.14910889105811398</v>
      </c>
      <c r="CN25">
        <f>(Actif!AB24/Actif!J24)</f>
        <v>0.12178732233199561</v>
      </c>
      <c r="CO25">
        <f>(Actif!AC24/Actif!K24)</f>
        <v>9.3807034753083524E-2</v>
      </c>
      <c r="CP25">
        <f t="shared" si="13"/>
        <v>-0.34059585826914368</v>
      </c>
      <c r="CQ25">
        <f t="shared" si="14"/>
        <v>-0.44552905335893034</v>
      </c>
      <c r="CR25">
        <f>'Compte de résultat '!D24/Actif!C24</f>
        <v>2.1640050320904418</v>
      </c>
      <c r="CS25">
        <f>'Compte de résultat '!E24/Actif!D24</f>
        <v>1.5765299030432973</v>
      </c>
      <c r="CT25">
        <f>'Compte de résultat '!F24/Actif!E24</f>
        <v>1.3456134573113676</v>
      </c>
      <c r="CU25">
        <f>'Compte de résultat '!G24/Actif!F24</f>
        <v>1.5054959932036667</v>
      </c>
      <c r="CV25">
        <f>'Compte de résultat '!H24/Actif!G24</f>
        <v>1.4812693717862737</v>
      </c>
      <c r="CW25">
        <f>'Compte de résultat '!I24/Actif!H24</f>
        <v>1.4675885883670163</v>
      </c>
      <c r="CX25">
        <f>'Compte de résultat '!J24/Actif!I24</f>
        <v>1.3762496543989085</v>
      </c>
      <c r="CY25">
        <f>'Compte de résultat '!K24/Actif!J24</f>
        <v>1.3139253513335178</v>
      </c>
      <c r="CZ25">
        <f t="shared" si="15"/>
        <v>1.4255547252575171</v>
      </c>
      <c r="DA25">
        <f t="shared" si="16"/>
        <v>1.4441262741004361</v>
      </c>
      <c r="DB25">
        <f t="shared" si="17"/>
        <v>1.3859211980331476</v>
      </c>
      <c r="DD25">
        <f>LN(1+'Compte de résultat '!C24)</f>
        <v>19.227527152766939</v>
      </c>
      <c r="DE25">
        <f>LN(1+'Compte de résultat '!D24)</f>
        <v>19.293245422773914</v>
      </c>
      <c r="DF25">
        <f>LN(1+'Compte de résultat '!E24)</f>
        <v>19.169624443894858</v>
      </c>
      <c r="DG25">
        <f>LN(1+'Compte de résultat '!F24)</f>
        <v>18.929054851205823</v>
      </c>
      <c r="DH25">
        <f>LN(1+'Compte de résultat '!G24)</f>
        <v>18.923704290515065</v>
      </c>
      <c r="DI25">
        <f>LN(1+'Compte de résultat '!H24)</f>
        <v>18.895373592852415</v>
      </c>
      <c r="DJ25">
        <f>LN(1+'Compte de résultat '!I24)</f>
        <v>18.852410425221194</v>
      </c>
      <c r="DK25">
        <f>LN(1+'Compte de résultat '!J24)</f>
        <v>18.817474894393698</v>
      </c>
      <c r="DL25">
        <f>LN(1+'Compte de résultat '!K24)</f>
        <v>18.805289291571825</v>
      </c>
      <c r="DM25">
        <f t="shared" si="18"/>
        <v>18.926379570860444</v>
      </c>
      <c r="DN25">
        <f t="shared" si="19"/>
        <v>18.916044244857769</v>
      </c>
      <c r="DO25">
        <f t="shared" si="20"/>
        <v>18.825058203728904</v>
      </c>
      <c r="DQ25">
        <f>'Compte de résultat '!AM24/'Compte de résultat '!U24</f>
        <v>0.48623854857493731</v>
      </c>
      <c r="DR25">
        <f>'Compte de résultat '!AN24/'Compte de résultat '!V24</f>
        <v>0.23937676166483671</v>
      </c>
      <c r="DS25">
        <f>'Compte de résultat '!AO24/'Compte de résultat '!W24</f>
        <v>0.3996289489540118</v>
      </c>
      <c r="DT25">
        <f>'Compte de résultat '!AP24/'Compte de résultat '!X24</f>
        <v>0.70925067681586962</v>
      </c>
      <c r="DU25">
        <f>'Compte de résultat '!AQ24/'Compte de résultat '!Y24</f>
        <v>0.29510137135288983</v>
      </c>
      <c r="DV25">
        <f>'Compte de résultat '!AR24/'Compte de résultat '!Z24</f>
        <v>0.53062125798988324</v>
      </c>
      <c r="DW25">
        <f>'Compte de résultat '!AS24/'Compte de résultat '!AA24</f>
        <v>0.5969510402224889</v>
      </c>
      <c r="DX25">
        <f>'Compte de résultat '!AT24/'Compte de résultat '!AB24</f>
        <v>0.39494354188887787</v>
      </c>
      <c r="DY25">
        <f>'Compte de résultat '!AU24/'Compte de résultat '!AC24</f>
        <v>0.8370212806847277</v>
      </c>
      <c r="DZ25">
        <f t="shared" si="23"/>
        <v>-0.17862941882598637</v>
      </c>
    </row>
    <row r="26" spans="2:130" x14ac:dyDescent="0.25">
      <c r="B26" t="str">
        <f>Actif!B25</f>
        <v>COCA-COLA HBC NORTHERN IRELAND LIMITED</v>
      </c>
      <c r="C26">
        <f>('Passif '!U25+'Passif '!AD25+'Passif '!AV25)/Actif!C25</f>
        <v>0.76387503262415124</v>
      </c>
      <c r="D26">
        <f>('Passif '!V25+'Passif '!AE25+'Passif '!AW25)/Actif!D25</f>
        <v>0.77630101281853947</v>
      </c>
      <c r="E26">
        <f>('Passif '!W25+'Passif '!AF25+'Passif '!AX25)/Actif!E25</f>
        <v>0.73174273843601434</v>
      </c>
      <c r="F26">
        <f>('Passif '!X25+'Passif '!AG25+'Passif '!AY25)/Actif!F25</f>
        <v>0.5384314919348383</v>
      </c>
      <c r="G26">
        <f>('Passif '!Y25+'Passif '!AH25+'Passif '!AZ25)/Actif!G25</f>
        <v>0.60709121750892581</v>
      </c>
      <c r="H26">
        <f>('Passif '!Z25+'Passif '!AI25+'Passif '!BA25)/Actif!H25</f>
        <v>0.61939059516549755</v>
      </c>
      <c r="I26">
        <f>('Passif '!AA25+'Passif '!AJ25+'Passif '!BB25)/Actif!I25</f>
        <v>0.62412779045122668</v>
      </c>
      <c r="J26">
        <f>('Passif '!AB25+'Passif '!AK25+'Passif '!BC25)/Actif!J25</f>
        <v>0.6321170224151742</v>
      </c>
      <c r="K26">
        <f>('Passif '!AC25+'Passif '!AL25+'Passif '!BD25)/Actif!K25</f>
        <v>0.58193508054399368</v>
      </c>
      <c r="L26">
        <f t="shared" si="4"/>
        <v>-0.15354049636440797</v>
      </c>
      <c r="M26">
        <f>('Passif '!C25+'Passif '!L25)/Actif!C25</f>
        <v>1.1826733797615214E-2</v>
      </c>
      <c r="N26">
        <f>('Passif '!D25+'Passif '!M25)/Actif!D25</f>
        <v>2.0773359684735176E-2</v>
      </c>
      <c r="O26">
        <f>('Passif '!E25+'Passif '!N25)/Actif!E25</f>
        <v>5.2546046222552822E-2</v>
      </c>
      <c r="P26">
        <f>('Passif '!F25+'Passif '!O25)/Actif!F25</f>
        <v>0.30370441550325228</v>
      </c>
      <c r="Q26">
        <f>('Passif '!G25+'Passif '!P25)/Actif!G25</f>
        <v>0.26171126771173553</v>
      </c>
      <c r="R26">
        <f>('Passif '!H25+'Passif '!Q25)/Actif!H25</f>
        <v>0.22972340199133287</v>
      </c>
      <c r="S26">
        <f>('Passif '!I25+'Passif '!R25)/Actif!I25</f>
        <v>0.22698927385631532</v>
      </c>
      <c r="T26">
        <f>('Passif '!J25+'Passif '!S25)/Actif!J25</f>
        <v>0.23254417316119549</v>
      </c>
      <c r="U26">
        <f>('Passif '!K25+'Passif '!T25)/Actif!K25</f>
        <v>0.26590952081482816</v>
      </c>
      <c r="V26">
        <f t="shared" si="5"/>
        <v>0.17717735576878005</v>
      </c>
      <c r="W26">
        <v>0.48133620461340426</v>
      </c>
      <c r="X26">
        <f>('Passif '!U25+'Passif '!AD25)/('Passif '!C25+'Passif '!L25)</f>
        <v>11.349395315435785</v>
      </c>
      <c r="Y26">
        <f>('Passif '!V25+'Passif '!AE25)/('Passif '!D25+'Passif '!M25)</f>
        <v>21.165112059526148</v>
      </c>
      <c r="Z26">
        <f>('Passif '!W25+'Passif '!AF25)/('Passif '!E25+'Passif '!N25)</f>
        <v>6.8071118040823606</v>
      </c>
      <c r="AA26">
        <f>('Passif '!X25+'Passif '!AG25)/('Passif '!F25+'Passif '!O25)</f>
        <v>1.0406054544472516</v>
      </c>
      <c r="AB26">
        <f>('Passif '!Y25+'Passif '!AH25)/('Passif '!G25+'Passif '!P25)</f>
        <v>2.1012682188608913</v>
      </c>
      <c r="AC26">
        <f>('Passif '!Z25+'Passif '!AI25)/('Passif '!H25+'Passif '!Q25)</f>
        <v>2.5373106595081705</v>
      </c>
      <c r="AD26">
        <f>('Passif '!AA25+'Passif '!AJ25)/('Passif '!I25+'Passif '!R25)</f>
        <v>2.6973331113643582</v>
      </c>
      <c r="AE26">
        <f>('Passif '!AB25+'Passif '!AK25)/('Passif '!J25+'Passif '!S25)</f>
        <v>2.4783572503279574</v>
      </c>
      <c r="AF26">
        <f>('Passif '!AC25+'Passif '!AL25)/('Passif '!K25+'Passif '!T25)</f>
        <v>2.100383823439989</v>
      </c>
      <c r="AG26">
        <f>('Passif '!C25+'Passif '!L25)</f>
        <v>969183</v>
      </c>
      <c r="AH26">
        <f>('Passif '!D25+'Passif '!M25)</f>
        <v>3035708</v>
      </c>
      <c r="AI26">
        <f>('Passif '!E25+'Passif '!N25)</f>
        <v>9108603</v>
      </c>
      <c r="AJ26">
        <f>('Passif '!F25+'Passif '!O25)</f>
        <v>46434476</v>
      </c>
      <c r="AK26">
        <f>('Passif '!G25+'Passif '!P25)</f>
        <v>41306987</v>
      </c>
      <c r="AL26">
        <f>('Passif '!H25+'Passif '!Q25)</f>
        <v>44205745</v>
      </c>
      <c r="AM26">
        <f>('Passif '!I25+'Passif '!R25)</f>
        <v>43147171</v>
      </c>
      <c r="AN26">
        <f>('Passif '!J25+'Passif '!S25)</f>
        <v>45839023</v>
      </c>
      <c r="AO26">
        <f>('Passif '!K25+'Passif '!T25)</f>
        <v>48842770</v>
      </c>
      <c r="AP26">
        <f t="shared" si="6"/>
        <v>0.10489643371014333</v>
      </c>
      <c r="AQ26">
        <f>('Passif '!U25+'Passif '!AD25)</f>
        <v>10999641</v>
      </c>
      <c r="AR26">
        <f>('Passif '!V25+'Passif '!AE25)</f>
        <v>64251100</v>
      </c>
      <c r="AS26">
        <f>('Passif '!W25+'Passif '!AF25)</f>
        <v>62003279</v>
      </c>
      <c r="AT26">
        <f>('Passif '!X25+'Passif '!AG25)</f>
        <v>48319969</v>
      </c>
      <c r="AU26">
        <f>('Passif '!Y25+'Passif '!AH25)</f>
        <v>86797059</v>
      </c>
      <c r="AV26">
        <f>('Passif '!Z25+'Passif '!AI25)</f>
        <v>112163708</v>
      </c>
      <c r="AW26">
        <f>('Passif '!AA25+'Passif '!AJ25)</f>
        <v>116382293</v>
      </c>
      <c r="AX26">
        <f>('Passif '!AB25+'Passif '!AK25)</f>
        <v>113605475</v>
      </c>
      <c r="AY26">
        <f>('Passif '!AC25+'Passif '!AL25)</f>
        <v>102588564</v>
      </c>
      <c r="AZ26">
        <f t="shared" si="7"/>
        <v>-8.5367577184591648E-2</v>
      </c>
      <c r="BA26">
        <f>'Passif '!AV25</f>
        <v>51598766</v>
      </c>
      <c r="BB26">
        <f>'Passif '!AW25</f>
        <v>49193390</v>
      </c>
      <c r="BC26">
        <f>'Passif '!AX25</f>
        <v>64840786</v>
      </c>
      <c r="BD26">
        <f>'Passif '!AY25</f>
        <v>34002786</v>
      </c>
      <c r="BE26">
        <f>'Passif '!AZ25</f>
        <v>9022694</v>
      </c>
      <c r="BF26">
        <f>'Passif '!BA25</f>
        <v>7025815</v>
      </c>
      <c r="BG26">
        <f>'Passif '!BB25</f>
        <v>2254804</v>
      </c>
      <c r="BH26">
        <f>'Passif '!BC25</f>
        <v>10997203</v>
      </c>
      <c r="BI26">
        <f>'Passif '!BD25</f>
        <v>4302386</v>
      </c>
      <c r="BJ26">
        <f>(AQ26/Actif!C25)</f>
        <v>0.13422627715956018</v>
      </c>
      <c r="BK26">
        <f>(AR26/Actif!D25)</f>
        <v>0.43967048558026278</v>
      </c>
      <c r="BL26">
        <f>(AS26/Actif!E25)</f>
        <v>0.35768681149939668</v>
      </c>
      <c r="BM26">
        <f>(AT26/Actif!F25)</f>
        <v>0.31603647131239881</v>
      </c>
      <c r="BN26">
        <f>(AU26/Actif!G25)</f>
        <v>0.54992556936046444</v>
      </c>
      <c r="BO26">
        <f>(AV26/Actif!H25)</f>
        <v>0.58287963661108932</v>
      </c>
      <c r="BP26">
        <f>(AW26/Actif!I25)</f>
        <v>0.6122656842971913</v>
      </c>
      <c r="BQ26">
        <f>(AX26/Actif!J25)</f>
        <v>0.57632753757556887</v>
      </c>
      <c r="BR26">
        <f>(AY26/Actif!K25)</f>
        <v>0.55851205601814424</v>
      </c>
      <c r="BS26">
        <f t="shared" si="8"/>
        <v>3.2954067250624886E-2</v>
      </c>
      <c r="BT26">
        <f t="shared" si="9"/>
        <v>-4.1805510198675358E-2</v>
      </c>
      <c r="BV26">
        <f>('Compte de résultat '!V25/Actif!C25)</f>
        <v>0.28055217904436852</v>
      </c>
      <c r="BW26">
        <f>('Compte de résultat '!W25/Actif!D25)</f>
        <v>0.1577858318861465</v>
      </c>
      <c r="BX26">
        <f>('Compte de résultat '!X25/Actif!E25)</f>
        <v>7.2949130556650546E-2</v>
      </c>
      <c r="BY26">
        <f>('Compte de résultat '!Y25/Actif!F25)</f>
        <v>0.13664282508322387</v>
      </c>
      <c r="BZ26">
        <f>('Compte de résultat '!Z25/Actif!G25)</f>
        <v>0.14006822247909093</v>
      </c>
      <c r="CA26">
        <f>('Compte de résultat '!AA25/Actif!H25)</f>
        <v>0.11735516735752458</v>
      </c>
      <c r="CB26">
        <f>('Compte de résultat '!AB25/Actif!I25)</f>
        <v>0.11156840801827081</v>
      </c>
      <c r="CC26">
        <f>('Compte de résultat '!AC25/Actif!J25)</f>
        <v>0.12798928804845558</v>
      </c>
      <c r="CD26">
        <f t="shared" si="10"/>
        <v>0.10479597781993721</v>
      </c>
      <c r="CE26">
        <f t="shared" si="11"/>
        <v>0.11655339270632177</v>
      </c>
      <c r="CF26">
        <f t="shared" si="12"/>
        <v>0.11897095447475033</v>
      </c>
      <c r="CG26">
        <f>(Actif!U25/Actif!C25)</f>
        <v>0.53239882681428718</v>
      </c>
      <c r="CH26">
        <f>(Actif!V25/Actif!D25)</f>
        <v>0.60207019187308919</v>
      </c>
      <c r="CI26">
        <f>(Actif!W25/Actif!E25)</f>
        <v>0.76659286555003059</v>
      </c>
      <c r="CJ26">
        <f>(Actif!X25/Actif!F25)</f>
        <v>0.82017799065138408</v>
      </c>
      <c r="CK26">
        <f>(Actif!Y25/Actif!G25)</f>
        <v>0.85757733207038778</v>
      </c>
      <c r="CL26">
        <f>(Actif!Z25/Actif!H25)</f>
        <v>0.82272536299219556</v>
      </c>
      <c r="CM26">
        <f>(Actif!AA25/Actif!I25)</f>
        <v>0.82164724264258615</v>
      </c>
      <c r="CN26">
        <f>(Actif!AB25/Actif!J25)</f>
        <v>0.74586811967394195</v>
      </c>
      <c r="CO26">
        <f>(Actif!AC25/Actif!K25)</f>
        <v>0.75600527683958429</v>
      </c>
      <c r="CP26">
        <f t="shared" si="13"/>
        <v>7.3223349661478906E-2</v>
      </c>
      <c r="CQ26">
        <f t="shared" si="14"/>
        <v>-8.1096425555613E-2</v>
      </c>
      <c r="CR26">
        <f>'Compte de résultat '!D25/Actif!C25</f>
        <v>2.8637365529557273</v>
      </c>
      <c r="CS26">
        <f>'Compte de résultat '!E25/Actif!D25</f>
        <v>1.5993521167704854</v>
      </c>
      <c r="CT26">
        <f>'Compte de résultat '!F25/Actif!E25</f>
        <v>1.1646903688642851</v>
      </c>
      <c r="CU26">
        <f>'Compte de résultat '!G25/Actif!F25</f>
        <v>1.5274232779114538</v>
      </c>
      <c r="CV26">
        <f>'Compte de résultat '!H25/Actif!G25</f>
        <v>1.5214378260771553</v>
      </c>
      <c r="CW26">
        <f>'Compte de résultat '!I25/Actif!H25</f>
        <v>1.2755877727951255</v>
      </c>
      <c r="CX26">
        <f>'Compte de résultat '!J25/Actif!I25</f>
        <v>1.2151091231076685</v>
      </c>
      <c r="CY26">
        <f>'Compte de résultat '!K25/Actif!J25</f>
        <v>1.1943990795802855</v>
      </c>
      <c r="CZ26">
        <f t="shared" si="15"/>
        <v>1.3460568233878694</v>
      </c>
      <c r="DA26">
        <f t="shared" si="16"/>
        <v>1.4045171576176312</v>
      </c>
      <c r="DB26">
        <f t="shared" si="17"/>
        <v>1.2283653251610265</v>
      </c>
      <c r="DD26">
        <f>LN(1+'Compte de résultat '!C25)</f>
        <v>19.210987969533175</v>
      </c>
      <c r="DE26">
        <f>LN(1+'Compte de résultat '!D25)</f>
        <v>19.273728724949276</v>
      </c>
      <c r="DF26">
        <f>LN(1+'Compte de résultat '!E25)</f>
        <v>19.269637755757753</v>
      </c>
      <c r="DG26">
        <f>LN(1+'Compte de résultat '!F25)</f>
        <v>19.123250611235299</v>
      </c>
      <c r="DH26">
        <f>LN(1+'Compte de résultat '!G25)</f>
        <v>19.268835314401542</v>
      </c>
      <c r="DI26">
        <f>LN(1+'Compte de résultat '!H25)</f>
        <v>19.296711465030494</v>
      </c>
      <c r="DJ26">
        <f>LN(1+'Compte de résultat '!I25)</f>
        <v>19.318651684505465</v>
      </c>
      <c r="DK26">
        <f>LN(1+'Compte de résultat '!J25)</f>
        <v>19.257813816049193</v>
      </c>
      <c r="DL26">
        <f>LN(1+'Compte de résultat '!K25)</f>
        <v>19.276964597667178</v>
      </c>
      <c r="DM26">
        <f t="shared" si="18"/>
        <v>19.196042962818421</v>
      </c>
      <c r="DN26">
        <f t="shared" si="19"/>
        <v>19.229599130222443</v>
      </c>
      <c r="DO26">
        <f t="shared" si="20"/>
        <v>19.284476699407278</v>
      </c>
      <c r="DQ26">
        <f>'Compte de résultat '!AM25/'Compte de résultat '!U25</f>
        <v>6.582728110146753E-2</v>
      </c>
      <c r="DR26">
        <f>'Compte de résultat '!AN25/'Compte de résultat '!V25</f>
        <v>0.13632236298753572</v>
      </c>
      <c r="DS26">
        <f>'Compte de résultat '!AO25/'Compte de résultat '!W25</f>
        <v>0.17641501987598221</v>
      </c>
      <c r="DT26">
        <f>'Compte de résultat '!AP25/'Compte de résultat '!X25</f>
        <v>0.48053348183553851</v>
      </c>
      <c r="DU26">
        <f>'Compte de résultat '!AQ25/'Compte de résultat '!Y25</f>
        <v>7.4149786854376495E-2</v>
      </c>
      <c r="DV26">
        <f>'Compte de résultat '!AR25/'Compte de résultat '!Z25</f>
        <v>0.1447103490186952</v>
      </c>
      <c r="DW26">
        <f>'Compte de résultat '!AS25/'Compte de résultat '!AA25</f>
        <v>0.2695909889569848</v>
      </c>
      <c r="DX26">
        <f>'Compte de résultat '!AT25/'Compte de résultat '!AB25</f>
        <v>0.3115835910219994</v>
      </c>
      <c r="DY26">
        <f>'Compte de résultat '!AU25/'Compte de résultat '!AC25</f>
        <v>0.24929004888858552</v>
      </c>
      <c r="DZ26">
        <f t="shared" si="23"/>
        <v>-0.33582313281684328</v>
      </c>
    </row>
    <row r="27" spans="2:130" x14ac:dyDescent="0.25">
      <c r="B27" t="str">
        <f>Actif!B26</f>
        <v>COMPLETE COFFEE LIMITED</v>
      </c>
      <c r="C27">
        <f>('Passif '!U26+'Passif '!AD26+'Passif '!AV26)/Actif!C26</f>
        <v>0.60038026472121842</v>
      </c>
      <c r="D27">
        <f>('Passif '!V26+'Passif '!AE26+'Passif '!AW26)/Actif!D26</f>
        <v>0.5961867246852397</v>
      </c>
      <c r="E27">
        <f>('Passif '!W26+'Passif '!AF26+'Passif '!AX26)/Actif!E26</f>
        <v>0.64036698372098699</v>
      </c>
      <c r="F27">
        <f>('Passif '!X26+'Passif '!AG26+'Passif '!AY26)/Actif!F26</f>
        <v>0.71348437503401796</v>
      </c>
      <c r="G27">
        <f>('Passif '!Y26+'Passif '!AH26+'Passif '!AZ26)/Actif!G26</f>
        <v>0.69564273733590598</v>
      </c>
      <c r="H27">
        <f>('Passif '!Z26+'Passif '!AI26+'Passif '!BA26)/Actif!H26</f>
        <v>0.75861802259285394</v>
      </c>
      <c r="I27">
        <f>('Passif '!AA26+'Passif '!AJ26+'Passif '!BB26)/Actif!I26</f>
        <v>0.75859538053300546</v>
      </c>
      <c r="J27">
        <f>('Passif '!AB26+'Passif '!AK26+'Passif '!BC26)/Actif!J26</f>
        <v>0.63881266648618329</v>
      </c>
      <c r="K27">
        <f>('Passif '!AC26+'Passif '!AL26+'Passif '!BD26)/Actif!K26</f>
        <v>0.65345264518619661</v>
      </c>
      <c r="L27">
        <f t="shared" si="4"/>
        <v>0.18466136118502616</v>
      </c>
      <c r="M27">
        <f>('Passif '!C26+'Passif '!L26)/Actif!C26</f>
        <v>0.2660961906668563</v>
      </c>
      <c r="N27">
        <f>('Passif '!D26+'Passif '!M26)/Actif!D26</f>
        <v>0.24480563165648783</v>
      </c>
      <c r="O27">
        <f>('Passif '!E26+'Passif '!N26)/Actif!E26</f>
        <v>0.23987774082966248</v>
      </c>
      <c r="P27">
        <f>('Passif '!F26+'Passif '!O26)/Actif!F26</f>
        <v>0.17625452716650139</v>
      </c>
      <c r="Q27">
        <f>('Passif '!G26+'Passif '!P26)/Actif!G26</f>
        <v>0.21005718552975938</v>
      </c>
      <c r="R27">
        <f>('Passif '!H26+'Passif '!Q26)/Actif!H26</f>
        <v>0.15554871374768545</v>
      </c>
      <c r="S27">
        <f>('Passif '!I26+'Passif '!R26)/Actif!I26</f>
        <v>0.20683949115779801</v>
      </c>
      <c r="T27">
        <f>('Passif '!J26+'Passif '!S26)/Actif!J26</f>
        <v>0.20473721383959911</v>
      </c>
      <c r="U27">
        <f>('Passif '!K26+'Passif '!T26)/Actif!K26</f>
        <v>0.27519182951256355</v>
      </c>
      <c r="V27">
        <f t="shared" si="5"/>
        <v>-8.4329027081977037E-2</v>
      </c>
      <c r="W27">
        <v>0.42603234945782947</v>
      </c>
      <c r="X27">
        <f>('Passif '!U26+'Passif '!AD26)/('Passif '!C26+'Passif '!L26)</f>
        <v>8.1673718672137449E-3</v>
      </c>
      <c r="Y27">
        <f>('Passif '!V26+'Passif '!AE26)/('Passif '!D26+'Passif '!M26)</f>
        <v>3.4948068569115648E-3</v>
      </c>
      <c r="Z27">
        <f>('Passif '!W26+'Passif '!AF26)/('Passif '!E26+'Passif '!N26)</f>
        <v>4.8444709547059747E-2</v>
      </c>
      <c r="AA27">
        <f>('Passif '!X26+'Passif '!AG26)/('Passif '!F26+'Passif '!O26)</f>
        <v>1.3310404607513848E-2</v>
      </c>
      <c r="AB27">
        <f>('Passif '!Y26+'Passif '!AH26)/('Passif '!G26+'Passif '!P26)</f>
        <v>1.3096203499156437E-2</v>
      </c>
      <c r="AC27">
        <f>('Passif '!Z26+'Passif '!AI26)/('Passif '!H26+'Passif '!Q26)</f>
        <v>1.4873383646631516E-3</v>
      </c>
      <c r="AD27">
        <f>('Passif '!AA26+'Passif '!AJ26)/('Passif '!I26+'Passif '!R26)</f>
        <v>3.6444718335710106E-2</v>
      </c>
      <c r="AE27">
        <f>('Passif '!AB26+'Passif '!AK26)/('Passif '!J26+'Passif '!S26)</f>
        <v>3.7735928386161757E-2</v>
      </c>
      <c r="AF27">
        <f>('Passif '!AC26+'Passif '!AL26)/('Passif '!K26+'Passif '!T26)</f>
        <v>6.4126452012279012E-2</v>
      </c>
      <c r="AG27">
        <f>('Passif '!C26+'Passif '!L26)</f>
        <v>2809839</v>
      </c>
      <c r="AH27">
        <f>('Passif '!D26+'Passif '!M26)</f>
        <v>2944941</v>
      </c>
      <c r="AI27">
        <f>('Passif '!E26+'Passif '!N26)</f>
        <v>2466131</v>
      </c>
      <c r="AJ27">
        <f>('Passif '!F26+'Passif '!O26)</f>
        <v>1862002</v>
      </c>
      <c r="AK27">
        <f>('Passif '!G26+'Passif '!P26)</f>
        <v>2145660</v>
      </c>
      <c r="AL27">
        <f>('Passif '!H26+'Passif '!Q26)</f>
        <v>2284618</v>
      </c>
      <c r="AM27">
        <f>('Passif '!I26+'Passif '!R26)</f>
        <v>2696934</v>
      </c>
      <c r="AN27">
        <f>('Passif '!J26+'Passif '!S26)</f>
        <v>2378423</v>
      </c>
      <c r="AO27">
        <f>('Passif '!K26+'Passif '!T26)</f>
        <v>2597602</v>
      </c>
      <c r="AP27">
        <f t="shared" si="6"/>
        <v>0.13699620680568919</v>
      </c>
      <c r="AQ27">
        <f>('Passif '!U26+'Passif '!AD26)</f>
        <v>22949</v>
      </c>
      <c r="AR27">
        <f>('Passif '!V26+'Passif '!AE26)</f>
        <v>10292</v>
      </c>
      <c r="AS27">
        <f>('Passif '!W26+'Passif '!AF26)</f>
        <v>119471</v>
      </c>
      <c r="AT27">
        <f>('Passif '!X26+'Passif '!AG26)</f>
        <v>24784</v>
      </c>
      <c r="AU27">
        <f>('Passif '!Y26+'Passif '!AH26)</f>
        <v>28100</v>
      </c>
      <c r="AV27">
        <f>('Passif '!Z26+'Passif '!AI26)</f>
        <v>3398</v>
      </c>
      <c r="AW27">
        <f>('Passif '!AA26+'Passif '!AJ26)</f>
        <v>98289</v>
      </c>
      <c r="AX27">
        <f>('Passif '!AB26+'Passif '!AK26)</f>
        <v>89752</v>
      </c>
      <c r="AY27">
        <f>('Passif '!AC26+'Passif '!AL26)</f>
        <v>166575</v>
      </c>
      <c r="AZ27">
        <f t="shared" si="7"/>
        <v>48.021483225426721</v>
      </c>
      <c r="BA27">
        <f>'Passif '!AV26</f>
        <v>6316758</v>
      </c>
      <c r="BB27">
        <f>'Passif '!AW26</f>
        <v>7161662</v>
      </c>
      <c r="BC27">
        <f>'Passif '!AX26</f>
        <v>6464003</v>
      </c>
      <c r="BD27">
        <f>'Passif '!AY26</f>
        <v>7512664</v>
      </c>
      <c r="BE27">
        <f>'Passif '!AZ26</f>
        <v>7077645</v>
      </c>
      <c r="BF27">
        <f>'Passif '!BA26</f>
        <v>11138786</v>
      </c>
      <c r="BG27">
        <f>'Passif '!BB26</f>
        <v>9792867</v>
      </c>
      <c r="BH27">
        <f>'Passif '!BC26</f>
        <v>7331306</v>
      </c>
      <c r="BI27">
        <f>'Passif '!BD26</f>
        <v>6001522</v>
      </c>
      <c r="BJ27">
        <f>(AQ27/Actif!C26)</f>
        <v>2.1733065416252267E-3</v>
      </c>
      <c r="BK27">
        <f>(AR27/Actif!D26)</f>
        <v>8.5554840012366047E-4</v>
      </c>
      <c r="BL27">
        <f>(AS27/Actif!E26)</f>
        <v>1.1620807481297873E-2</v>
      </c>
      <c r="BM27">
        <f>(AT27/Actif!F26)</f>
        <v>2.3460190704921746E-3</v>
      </c>
      <c r="BN27">
        <f>(AU27/Actif!G26)</f>
        <v>2.7509516481577876E-3</v>
      </c>
      <c r="BO27">
        <f>(AV27/Actif!H26)</f>
        <v>2.3135356953093915E-4</v>
      </c>
      <c r="BP27">
        <f>(AW27/Actif!I26)</f>
        <v>7.5382069959475497E-3</v>
      </c>
      <c r="BQ27">
        <f>(AX27/Actif!J26)</f>
        <v>7.7259488394333968E-3</v>
      </c>
      <c r="BR27">
        <f>(AY27/Actif!K26)</f>
        <v>1.7647075649408674E-2</v>
      </c>
      <c r="BS27">
        <f t="shared" si="8"/>
        <v>-2.5195980786268486E-3</v>
      </c>
      <c r="BT27">
        <f t="shared" si="9"/>
        <v>75.277516206849413</v>
      </c>
      <c r="BV27">
        <f>('Compte de résultat '!V26/Actif!C26)</f>
        <v>6.1542484170157521E-2</v>
      </c>
      <c r="BW27">
        <f>('Compte de résultat '!W26/Actif!D26)</f>
        <v>2.7075879046470859E-2</v>
      </c>
      <c r="BX27">
        <f>('Compte de résultat '!X26/Actif!E26)</f>
        <v>1.7713145000726113E-2</v>
      </c>
      <c r="BY27">
        <f>('Compte de résultat '!Y26/Actif!F26)</f>
        <v>4.8621869982797689E-2</v>
      </c>
      <c r="BZ27">
        <f>('Compte de résultat '!Z26/Actif!G26)</f>
        <v>5.644198962529004E-2</v>
      </c>
      <c r="CA27">
        <f>('Compte de résultat '!AA26/Actif!H26)</f>
        <v>5.1822042126230539E-2</v>
      </c>
      <c r="CB27">
        <f>('Compte de résultat '!AB26/Actif!I26)</f>
        <v>3.0794375883566382E-2</v>
      </c>
      <c r="CC27">
        <f>('Compte de résultat '!AC26/Actif!J26)</f>
        <v>4.0419197629671458E-2</v>
      </c>
      <c r="CD27">
        <f t="shared" si="10"/>
        <v>3.3167507491761901E-2</v>
      </c>
      <c r="CE27">
        <f t="shared" si="11"/>
        <v>4.092566820293795E-2</v>
      </c>
      <c r="CF27">
        <f t="shared" si="12"/>
        <v>4.1011871879822796E-2</v>
      </c>
      <c r="CG27">
        <f>(Actif!U26/Actif!C26)</f>
        <v>7.7424223110859752E-3</v>
      </c>
      <c r="CH27">
        <f>(Actif!V26/Actif!D26)</f>
        <v>5.7442776472352497E-3</v>
      </c>
      <c r="CI27">
        <f>(Actif!W26/Actif!E26)</f>
        <v>7.4617857414167772E-3</v>
      </c>
      <c r="CJ27">
        <f>(Actif!X26/Actif!F26)</f>
        <v>5.5079953870964598E-3</v>
      </c>
      <c r="CK27">
        <f>(Actif!Y26/Actif!G26)</f>
        <v>4.6215008702699175E-3</v>
      </c>
      <c r="CL27">
        <f>(Actif!Z26/Actif!H26)</f>
        <v>2.6991703680060482E-3</v>
      </c>
      <c r="CM27">
        <f>(Actif!AA26/Actif!I26)</f>
        <v>3.6771086736125634E-3</v>
      </c>
      <c r="CN27">
        <f>(Actif!AB26/Actif!J26)</f>
        <v>3.7613126675621967E-3</v>
      </c>
      <c r="CO27">
        <f>(Actif!AC26/Actif!K26)</f>
        <v>8.5677439531419951E-3</v>
      </c>
      <c r="CP27">
        <f t="shared" si="13"/>
        <v>-0.63826750572262425</v>
      </c>
      <c r="CQ27">
        <f t="shared" si="14"/>
        <v>2.1742138453717632</v>
      </c>
      <c r="CR27">
        <f>'Compte de résultat '!D26/Actif!C26</f>
        <v>5.214683460918458</v>
      </c>
      <c r="CS27">
        <f>'Compte de résultat '!E26/Actif!D26</f>
        <v>4.0073387465417918</v>
      </c>
      <c r="CT27">
        <f>'Compte de résultat '!F26/Actif!E26</f>
        <v>5.3441465499271796</v>
      </c>
      <c r="CU27">
        <f>'Compte de résultat '!G26/Actif!F26</f>
        <v>4.3672414369215353</v>
      </c>
      <c r="CV27">
        <f>'Compte de résultat '!H26/Actif!G26</f>
        <v>4.5012739059900948</v>
      </c>
      <c r="CW27">
        <f>'Compte de résultat '!I26/Actif!H26</f>
        <v>3.1532272801671302</v>
      </c>
      <c r="CX27">
        <f>'Compte de résultat '!J26/Actif!I26</f>
        <v>3.4766873457533634</v>
      </c>
      <c r="CY27">
        <f>'Compte de résultat '!K26/Actif!J26</f>
        <v>2.9183902322080097</v>
      </c>
      <c r="CZ27">
        <f t="shared" si="15"/>
        <v>4.8556939934243575</v>
      </c>
      <c r="DA27">
        <f t="shared" si="16"/>
        <v>4.737553964279603</v>
      </c>
      <c r="DB27">
        <f t="shared" si="17"/>
        <v>3.1827682860428346</v>
      </c>
      <c r="DD27">
        <f>LN(1+'Compte de résultat '!C26)</f>
        <v>17.667272069387099</v>
      </c>
      <c r="DE27">
        <f>LN(1+'Compte de résultat '!D26)</f>
        <v>17.824013567775989</v>
      </c>
      <c r="DF27">
        <f>LN(1+'Compte de résultat '!E26)</f>
        <v>17.691017451904521</v>
      </c>
      <c r="DG27">
        <f>LN(1+'Compte de résultat '!F26)</f>
        <v>17.821788859730045</v>
      </c>
      <c r="DH27">
        <f>LN(1+'Compte de résultat '!G26)</f>
        <v>17.647120543828564</v>
      </c>
      <c r="DI27">
        <f>LN(1+'Compte de résultat '!H26)</f>
        <v>17.643693697295681</v>
      </c>
      <c r="DJ27">
        <f>LN(1+'Compte de résultat '!I26)</f>
        <v>17.650932199164796</v>
      </c>
      <c r="DK27">
        <f>LN(1+'Compte de résultat '!J26)</f>
        <v>17.629518272070872</v>
      </c>
      <c r="DL27">
        <f>LN(1+'Compte de résultat '!K26)</f>
        <v>17.339008430274799</v>
      </c>
      <c r="DM27">
        <f t="shared" si="18"/>
        <v>17.734454701779306</v>
      </c>
      <c r="DN27">
        <f t="shared" si="19"/>
        <v>17.704201033618098</v>
      </c>
      <c r="DO27">
        <f t="shared" si="20"/>
        <v>17.539819633836824</v>
      </c>
      <c r="DQ27">
        <f>'Compte de résultat '!AM26/'Compte de résultat '!U26</f>
        <v>0.77070099050351148</v>
      </c>
      <c r="DR27">
        <f>'Compte de résultat '!AN26/'Compte de résultat '!V26</f>
        <v>0.80995511320182745</v>
      </c>
      <c r="DS27">
        <f>'Compte de résultat '!AO26/'Compte de résultat '!W26</f>
        <v>1.49421119690527</v>
      </c>
      <c r="DT27">
        <f>'Compte de résultat '!AP26/'Compte de résultat '!X26</f>
        <v>2.7337360314104502</v>
      </c>
      <c r="DU27">
        <f>'Compte de résultat '!AQ26/'Compte de résultat '!Y26</f>
        <v>0.60175020198382179</v>
      </c>
      <c r="DV27">
        <f>'Compte de résultat '!AR26/'Compte de résultat '!Z26</f>
        <v>0.57170856929761416</v>
      </c>
      <c r="DW27">
        <f>'Compte de résultat '!AS26/'Compte de résultat '!AA26</f>
        <v>0.5338579883989043</v>
      </c>
      <c r="DX27">
        <f>'Compte de résultat '!AT26/'Compte de résultat '!AB26</f>
        <v>0.80882444504770612</v>
      </c>
      <c r="DY27">
        <f>'Compte de résultat '!AU26/'Compte de résultat '!AC26</f>
        <v>0.46786696993704585</v>
      </c>
      <c r="DZ27">
        <f t="shared" si="23"/>
        <v>-2.1620274621128361</v>
      </c>
    </row>
    <row r="28" spans="2:130" x14ac:dyDescent="0.25">
      <c r="B28" t="str">
        <f>Actif!B27</f>
        <v>COTSWOLD OUTDOOR LIMITED</v>
      </c>
      <c r="C28">
        <f>('Passif '!U27+'Passif '!AD27+'Passif '!AV27)/Actif!C27</f>
        <v>1.1022932063449235E-2</v>
      </c>
      <c r="D28">
        <f>('Passif '!V27+'Passif '!AE27+'Passif '!AW27)/Actif!D27</f>
        <v>9.4557316605804534E-2</v>
      </c>
      <c r="E28">
        <f>('Passif '!W27+'Passif '!AF27+'Passif '!AX27)/Actif!E27</f>
        <v>0.26583924589487179</v>
      </c>
      <c r="F28">
        <f>('Passif '!X27+'Passif '!AG27+'Passif '!AY27)/Actif!F27</f>
        <v>0.35372669171759435</v>
      </c>
      <c r="G28">
        <f>('Passif '!Y27+'Passif '!AH27+'Passif '!AZ27)/Actif!G27</f>
        <v>0.43730408186166336</v>
      </c>
      <c r="H28">
        <f>('Passif '!Z27+'Passif '!AI27+'Passif '!BA27)/Actif!H27</f>
        <v>0.45937867382059405</v>
      </c>
      <c r="I28">
        <f>('Passif '!AA27+'Passif '!AJ27+'Passif '!BB27)/Actif!I27</f>
        <v>0.36739831376339216</v>
      </c>
      <c r="J28">
        <f>('Passif '!AB27+'Passif '!AK27+'Passif '!BC27)/Actif!J27</f>
        <v>0.34072093546971127</v>
      </c>
      <c r="K28">
        <f>('Passif '!AC27+'Passif '!AL27+'Passif '!BD27)/Actif!K27</f>
        <v>0.28596616311021117</v>
      </c>
      <c r="L28">
        <f t="shared" si="4"/>
        <v>0.72803181213604162</v>
      </c>
      <c r="M28">
        <f>('Passif '!C27+'Passif '!L27)/Actif!C27</f>
        <v>0.60354973804096512</v>
      </c>
      <c r="N28">
        <f>('Passif '!D27+'Passif '!M27)/Actif!D27</f>
        <v>0.49136429942089754</v>
      </c>
      <c r="O28">
        <f>('Passif '!E27+'Passif '!N27)/Actif!E27</f>
        <v>0.3679475531873671</v>
      </c>
      <c r="P28">
        <f>('Passif '!F27+'Passif '!O27)/Actif!F27</f>
        <v>0.24932356792215404</v>
      </c>
      <c r="Q28">
        <f>('Passif '!G27+'Passif '!P27)/Actif!G27</f>
        <v>0.16781272185802931</v>
      </c>
      <c r="R28">
        <f>('Passif '!H27+'Passif '!Q27)/Actif!H27</f>
        <v>0.16006117749118523</v>
      </c>
      <c r="S28">
        <f>('Passif '!I27+'Passif '!R27)/Actif!I27</f>
        <v>0.14494937107293127</v>
      </c>
      <c r="T28">
        <f>('Passif '!J27+'Passif '!S27)/Actif!J27</f>
        <v>0.1812746992224501</v>
      </c>
      <c r="U28">
        <f>('Passif '!K27+'Passif '!T27)/Actif!K27</f>
        <v>0.23031266173152268</v>
      </c>
      <c r="V28">
        <f t="shared" si="5"/>
        <v>-0.20788637569618187</v>
      </c>
      <c r="W28">
        <v>0.3909112406630787</v>
      </c>
      <c r="X28">
        <f>('Passif '!U27+'Passif '!AD27)/('Passif '!C27+'Passif '!L27)</f>
        <v>1.207245765016849E-2</v>
      </c>
      <c r="Y28">
        <f>('Passif '!V27+'Passif '!AE27)/('Passif '!D27+'Passif '!M27)</f>
        <v>1.7722658658188514E-3</v>
      </c>
      <c r="Z28">
        <f>('Passif '!W27+'Passif '!AF27)/('Passif '!E27+'Passif '!N27)</f>
        <v>2.9461262606676666E-4</v>
      </c>
      <c r="AA28">
        <f>('Passif '!X27+'Passif '!AG27)/('Passif '!F27+'Passif '!O27)</f>
        <v>1.1338969958109464</v>
      </c>
      <c r="AB28">
        <f>('Passif '!Y27+'Passif '!AH27)/('Passif '!G27+'Passif '!P27)</f>
        <v>2.1687254969226761</v>
      </c>
      <c r="AC28">
        <f>('Passif '!Z27+'Passif '!AI27)/('Passif '!H27+'Passif '!Q27)</f>
        <v>2.3734746939087743</v>
      </c>
      <c r="AD28">
        <f>('Passif '!AA27+'Passif '!AJ27)/('Passif '!I27+'Passif '!R27)</f>
        <v>1.9827654052068659</v>
      </c>
      <c r="AE28">
        <f>('Passif '!AB27+'Passif '!AK27)/('Passif '!J27+'Passif '!S27)</f>
        <v>1.3906487888888879</v>
      </c>
      <c r="AF28">
        <f>('Passif '!AC27+'Passif '!AL27)/('Passif '!K27+'Passif '!T27)</f>
        <v>0.8301371556873266</v>
      </c>
      <c r="AG28">
        <f>('Passif '!C27+'Passif '!L27)</f>
        <v>9430557</v>
      </c>
      <c r="AH28">
        <f>('Passif '!D27+'Passif '!M27)</f>
        <v>10100629</v>
      </c>
      <c r="AI28">
        <f>('Passif '!E27+'Passif '!N27)</f>
        <v>9239251</v>
      </c>
      <c r="AJ28">
        <f>('Passif '!F27+'Passif '!O27)</f>
        <v>7431989</v>
      </c>
      <c r="AK28">
        <f>('Passif '!G27+'Passif '!P27)</f>
        <v>7462328</v>
      </c>
      <c r="AL28">
        <f>('Passif '!H27+'Passif '!Q27)</f>
        <v>7961107</v>
      </c>
      <c r="AM28">
        <f>('Passif '!I27+'Passif '!R27)</f>
        <v>9082546</v>
      </c>
      <c r="AN28">
        <f>('Passif '!J27+'Passif '!S27)</f>
        <v>11024711</v>
      </c>
      <c r="AO28">
        <f>('Passif '!K27+'Passif '!T27)</f>
        <v>15753922</v>
      </c>
      <c r="AP28">
        <f t="shared" si="6"/>
        <v>0.97886072879060659</v>
      </c>
      <c r="AQ28">
        <f>('Passif '!U27+'Passif '!AD27)</f>
        <v>113850</v>
      </c>
      <c r="AR28">
        <f>('Passif '!V27+'Passif '!AE27)</f>
        <v>17901</v>
      </c>
      <c r="AS28">
        <f>('Passif '!W27+'Passif '!AF27)</f>
        <v>2722</v>
      </c>
      <c r="AT28">
        <f>('Passif '!X27+'Passif '!AG27)</f>
        <v>8427110</v>
      </c>
      <c r="AU28">
        <f>('Passif '!Y27+'Passif '!AH27)</f>
        <v>16183741</v>
      </c>
      <c r="AV28">
        <f>('Passif '!Z27+'Passif '!AI27)</f>
        <v>18895486</v>
      </c>
      <c r="AW28">
        <f>('Passif '!AA27+'Passif '!AJ27)</f>
        <v>18008558</v>
      </c>
      <c r="AX28">
        <f>('Passif '!AB27+'Passif '!AK27)</f>
        <v>15331501</v>
      </c>
      <c r="AY28">
        <f>('Passif '!AC27+'Passif '!AL27)</f>
        <v>13077916</v>
      </c>
      <c r="AZ28">
        <f t="shared" si="7"/>
        <v>-0.30788146968011304</v>
      </c>
      <c r="BA28">
        <f>'Passif '!AV27</f>
        <v>58385</v>
      </c>
      <c r="BB28">
        <f>'Passif '!AW27</f>
        <v>1925847</v>
      </c>
      <c r="BC28">
        <f>'Passif '!AX27</f>
        <v>6672565</v>
      </c>
      <c r="BD28">
        <f>'Passif '!AY27</f>
        <v>2116991</v>
      </c>
      <c r="BE28">
        <f>'Passif '!AZ27</f>
        <v>3262380</v>
      </c>
      <c r="BF28">
        <f>'Passif '!BA27</f>
        <v>3953045</v>
      </c>
      <c r="BG28">
        <f>'Passif '!BB27</f>
        <v>5012667</v>
      </c>
      <c r="BH28">
        <f>'Passif '!BC27</f>
        <v>5390364</v>
      </c>
      <c r="BI28">
        <f>'Passif '!BD27</f>
        <v>6482835</v>
      </c>
      <c r="BJ28">
        <f>(AQ28/Actif!C27)</f>
        <v>7.286328652269837E-3</v>
      </c>
      <c r="BK28">
        <f>(AR28/Actif!D27)</f>
        <v>8.7082817554565042E-4</v>
      </c>
      <c r="BL28">
        <f>(AS28/Actif!E27)</f>
        <v>1.0840199489937153E-4</v>
      </c>
      <c r="BM28">
        <f>(AT28/Actif!F27)</f>
        <v>0.28270724465179692</v>
      </c>
      <c r="BN28">
        <f>(AU28/Actif!G27)</f>
        <v>0.36393972860150142</v>
      </c>
      <c r="BO28">
        <f>(AV28/Actif!H27)</f>
        <v>0.37990115425256887</v>
      </c>
      <c r="BP28">
        <f>(AW28/Actif!I27)</f>
        <v>0.28740059846990096</v>
      </c>
      <c r="BQ28">
        <f>(AX28/Actif!J27)</f>
        <v>0.25208944092989766</v>
      </c>
      <c r="BR28">
        <f>(AY28/Actif!K27)</f>
        <v>0.19119109792858363</v>
      </c>
      <c r="BS28">
        <f t="shared" si="8"/>
        <v>1.5961425651067451E-2</v>
      </c>
      <c r="BT28">
        <f t="shared" si="9"/>
        <v>-0.49673462218155184</v>
      </c>
      <c r="BV28">
        <f>('Compte de résultat '!V27/Actif!C27)</f>
        <v>0.21356859673630077</v>
      </c>
      <c r="BW28">
        <f>('Compte de résultat '!W27/Actif!D27)</f>
        <v>0.17332282754858439</v>
      </c>
      <c r="BX28">
        <f>('Compte de résultat '!X27/Actif!E27)</f>
        <v>0.1608982694270652</v>
      </c>
      <c r="BY28">
        <f>('Compte de résultat '!Y27/Actif!F27)</f>
        <v>0.23261607971656512</v>
      </c>
      <c r="BZ28">
        <f>('Compte de résultat '!Z27/Actif!G27)</f>
        <v>0.20277348819459484</v>
      </c>
      <c r="CA28">
        <f>('Compte de résultat '!AA27/Actif!H27)</f>
        <v>0.14532253783689023</v>
      </c>
      <c r="CB28">
        <f>('Compte de résultat '!AB27/Actif!I27)</f>
        <v>0.13639619657968455</v>
      </c>
      <c r="CC28">
        <f>('Compte de résultat '!AC27/Actif!J27)</f>
        <v>0.19316209306421697</v>
      </c>
      <c r="CD28">
        <f t="shared" si="10"/>
        <v>0.19675717457181516</v>
      </c>
      <c r="CE28">
        <f t="shared" si="11"/>
        <v>0.19876261244607507</v>
      </c>
      <c r="CF28">
        <f t="shared" si="12"/>
        <v>0.15829360916026392</v>
      </c>
      <c r="CG28">
        <f>(Actif!U27/Actif!C27)</f>
        <v>0.27930875300869051</v>
      </c>
      <c r="CH28">
        <f>(Actif!V27/Actif!D27)</f>
        <v>0.31545720254828036</v>
      </c>
      <c r="CI28">
        <f>(Actif!W27/Actif!E27)</f>
        <v>0.36751394520776964</v>
      </c>
      <c r="CJ28">
        <f>(Actif!X27/Actif!F27)</f>
        <v>0.32779280885623313</v>
      </c>
      <c r="CK28">
        <f>(Actif!Y27/Actif!G27)</f>
        <v>0.36945090411820225</v>
      </c>
      <c r="CL28">
        <f>(Actif!Z27/Actif!H27)</f>
        <v>0.3779712778792173</v>
      </c>
      <c r="CM28">
        <f>(Actif!AA27/Actif!I27)</f>
        <v>0.30706153851236212</v>
      </c>
      <c r="CN28">
        <f>(Actif!AB27/Actif!J27)</f>
        <v>0.29903049283149524</v>
      </c>
      <c r="CO28">
        <f>(Actif!AC27/Actif!K27)</f>
        <v>0.25105179535778072</v>
      </c>
      <c r="CP28">
        <f t="shared" si="13"/>
        <v>2.8454247268183883E-2</v>
      </c>
      <c r="CQ28">
        <f t="shared" si="14"/>
        <v>-0.33579134169553054</v>
      </c>
      <c r="CR28">
        <f>'Compte de résultat '!D27/Actif!C27</f>
        <v>3.2224316139496363</v>
      </c>
      <c r="CS28">
        <f>'Compte de résultat '!E27/Actif!D27</f>
        <v>2.7016646093892218</v>
      </c>
      <c r="CT28">
        <f>'Compte de résultat '!F27/Actif!E27</f>
        <v>2.3048042672951063</v>
      </c>
      <c r="CU28">
        <f>'Compte de résultat '!G27/Actif!F27</f>
        <v>2.751605291222905</v>
      </c>
      <c r="CV28">
        <f>'Compte de résultat '!H27/Actif!G27</f>
        <v>2.3515985696741875</v>
      </c>
      <c r="CW28">
        <f>'Compte de résultat '!I27/Actif!H27</f>
        <v>2.1813757480437301</v>
      </c>
      <c r="CX28">
        <f>'Compte de résultat '!J27/Actif!I27</f>
        <v>1.9798635262900122</v>
      </c>
      <c r="CY28">
        <f>'Compte de résultat '!K27/Actif!J27</f>
        <v>2.1953094612055728</v>
      </c>
      <c r="CZ28">
        <f t="shared" si="15"/>
        <v>2.5282047792590054</v>
      </c>
      <c r="DA28">
        <f t="shared" si="16"/>
        <v>2.4693360427307329</v>
      </c>
      <c r="DB28">
        <f t="shared" si="17"/>
        <v>2.118849578513105</v>
      </c>
      <c r="DD28">
        <f>LN(1+'Compte de résultat '!C27)</f>
        <v>17.569253496034644</v>
      </c>
      <c r="DE28">
        <f>LN(1+'Compte de résultat '!D27)</f>
        <v>17.734528799577834</v>
      </c>
      <c r="DF28">
        <f>LN(1+'Compte de résultat '!E27)</f>
        <v>17.832545852426392</v>
      </c>
      <c r="DG28">
        <f>LN(1+'Compte de résultat '!F27)</f>
        <v>17.873782022755805</v>
      </c>
      <c r="DH28">
        <f>LN(1+'Compte de résultat '!G27)</f>
        <v>18.222492331741037</v>
      </c>
      <c r="DI28">
        <f>LN(1+'Compte de résultat '!H27)</f>
        <v>18.46538000893543</v>
      </c>
      <c r="DJ28">
        <f>LN(1+'Compte de résultat '!I27)</f>
        <v>18.502233560068753</v>
      </c>
      <c r="DK28">
        <f>LN(1+'Compte de résultat '!J27)</f>
        <v>18.636263794573118</v>
      </c>
      <c r="DL28">
        <f>LN(1+'Compte de résultat '!K27)</f>
        <v>18.709714517444542</v>
      </c>
      <c r="DM28">
        <f t="shared" si="18"/>
        <v>18.048137177248421</v>
      </c>
      <c r="DN28">
        <f t="shared" si="19"/>
        <v>18.187218121144088</v>
      </c>
      <c r="DO28">
        <f t="shared" si="20"/>
        <v>18.616070624028804</v>
      </c>
      <c r="DQ28">
        <f>'Compte de résultat '!AM27/'Compte de résultat '!U27</f>
        <v>7.7341759999601028E-3</v>
      </c>
      <c r="DR28">
        <f>'Compte de résultat '!AN27/'Compte de résultat '!V27</f>
        <v>1.7434002928341928E-2</v>
      </c>
      <c r="DS28">
        <f>'Compte de résultat '!AO27/'Compte de résultat '!W27</f>
        <v>0.17112303968003367</v>
      </c>
      <c r="DT28">
        <f>'Compte de résultat '!AP27/'Compte de résultat '!X27</f>
        <v>0.5753176703890952</v>
      </c>
      <c r="DU28">
        <f>'Compte de résultat '!AQ27/'Compte de résultat '!Y27</f>
        <v>0.1431582693992266</v>
      </c>
      <c r="DV28">
        <f>'Compte de résultat '!AR27/'Compte de résultat '!Z27</f>
        <v>0.15357653402417884</v>
      </c>
      <c r="DW28">
        <f>'Compte de résultat '!AS27/'Compte de résultat '!AA27</f>
        <v>0.25177717660034438</v>
      </c>
      <c r="DX28">
        <f>'Compte de résultat '!AT27/'Compte de résultat '!AB27</f>
        <v>0.19927227227004693</v>
      </c>
      <c r="DY28">
        <f>'Compte de résultat '!AU27/'Compte de résultat '!AC27</f>
        <v>0.13305551949641098</v>
      </c>
      <c r="DZ28">
        <f t="shared" si="23"/>
        <v>-0.42174113636491639</v>
      </c>
    </row>
    <row r="29" spans="2:130" x14ac:dyDescent="0.25">
      <c r="B29" t="str">
        <f>Actif!B28</f>
        <v>CRM TRADING LIMITED</v>
      </c>
      <c r="C29">
        <f>('Passif '!U28+'Passif '!AD28+'Passif '!AV28)/Actif!C28</f>
        <v>0.46113576071232698</v>
      </c>
      <c r="D29">
        <f>('Passif '!V28+'Passif '!AE28+'Passif '!AW28)/Actif!D28</f>
        <v>0.57387273523297855</v>
      </c>
      <c r="E29">
        <f>('Passif '!W28+'Passif '!AF28+'Passif '!AX28)/Actif!E28</f>
        <v>0.46170009917700799</v>
      </c>
      <c r="F29">
        <f>('Passif '!X28+'Passif '!AG28+'Passif '!AY28)/Actif!F28</f>
        <v>0.59270228961954363</v>
      </c>
      <c r="G29">
        <f>('Passif '!Y28+'Passif '!AH28+'Passif '!AZ28)/Actif!G28</f>
        <v>0.60911093704765407</v>
      </c>
      <c r="H29">
        <f>('Passif '!Z28+'Passif '!AI28+'Passif '!BA28)/Actif!H28</f>
        <v>0.58339374755023898</v>
      </c>
      <c r="I29">
        <f>('Passif '!AA28+'Passif '!AJ28+'Passif '!BB28)/Actif!I28</f>
        <v>0.46433067271513723</v>
      </c>
      <c r="J29">
        <f>('Passif '!AB28+'Passif '!AK28+'Passif '!BC28)/Actif!J28</f>
        <v>0.44069324610262639</v>
      </c>
      <c r="K29">
        <f>('Passif '!AC28+'Passif '!AL28+'Passif '!BD28)/Actif!K28</f>
        <v>0.3811929658892223</v>
      </c>
      <c r="L29">
        <f t="shared" si="4"/>
        <v>0.26357726279494625</v>
      </c>
      <c r="M29">
        <f>('Passif '!C28+'Passif '!L28)/Actif!C28</f>
        <v>9.6633445144641172E-2</v>
      </c>
      <c r="N29">
        <f>('Passif '!D28+'Passif '!M28)/Actif!D28</f>
        <v>7.6484384597929542E-2</v>
      </c>
      <c r="O29">
        <f>('Passif '!E28+'Passif '!N28)/Actif!E28</f>
        <v>0.10347025952595097</v>
      </c>
      <c r="P29">
        <f>('Passif '!F28+'Passif '!O28)/Actif!F28</f>
        <v>9.9629824478292703E-2</v>
      </c>
      <c r="Q29">
        <f>('Passif '!G28+'Passif '!P28)/Actif!G28</f>
        <v>0.14678748535837435</v>
      </c>
      <c r="R29">
        <f>('Passif '!H28+'Passif '!Q28)/Actif!H28</f>
        <v>0.13354879261470781</v>
      </c>
      <c r="S29">
        <f>('Passif '!I28+'Passif '!R28)/Actif!I28</f>
        <v>0.14355321619766617</v>
      </c>
      <c r="T29">
        <f>('Passif '!J28+'Passif '!S28)/Actif!J28</f>
        <v>0.1353132569159565</v>
      </c>
      <c r="U29">
        <f>('Passif '!K28+'Passif '!T28)/Actif!K28</f>
        <v>0.12728163871833642</v>
      </c>
      <c r="V29">
        <f t="shared" si="5"/>
        <v>3.007853308875684E-2</v>
      </c>
      <c r="W29">
        <v>-7.6481342974965477E-2</v>
      </c>
      <c r="X29">
        <f>('Passif '!U28+'Passif '!AD28)/('Passif '!C28+'Passif '!L28)</f>
        <v>9.2550678322217209E-2</v>
      </c>
      <c r="Y29">
        <f>('Passif '!V28+'Passif '!AE28)/('Passif '!D28+'Passif '!M28)</f>
        <v>6.8292831862164449E-2</v>
      </c>
      <c r="Z29">
        <f>('Passif '!W28+'Passif '!AF28)/('Passif '!E28+'Passif '!N28)</f>
        <v>6.0307712147164565E-2</v>
      </c>
      <c r="AA29">
        <f>('Passif '!X28+'Passif '!AG28)/('Passif '!F28+'Passif '!O28)</f>
        <v>7.537169689654051E-2</v>
      </c>
      <c r="AB29">
        <f>('Passif '!Y28+'Passif '!AH28)/('Passif '!G28+'Passif '!P28)</f>
        <v>4.004446418473024E-2</v>
      </c>
      <c r="AC29">
        <f>('Passif '!Z28+'Passif '!AI28)/('Passif '!H28+'Passif '!Q28)</f>
        <v>9.874939662409619E-4</v>
      </c>
      <c r="AD29">
        <f>('Passif '!AA28+'Passif '!AJ28)/('Passif '!I28+'Passif '!R28)</f>
        <v>4.9580226950712986E-3</v>
      </c>
      <c r="AE29">
        <f>('Passif '!AB28+'Passif '!AK28)/('Passif '!J28+'Passif '!S28)</f>
        <v>0.28719132256953256</v>
      </c>
      <c r="AF29">
        <f>('Passif '!AC28+'Passif '!AL28)/('Passif '!K28+'Passif '!T28)</f>
        <v>2.4647851672867031E-2</v>
      </c>
      <c r="AG29">
        <f>('Passif '!C28+'Passif '!L28)</f>
        <v>1959467</v>
      </c>
      <c r="AH29">
        <f>('Passif '!D28+'Passif '!M28)</f>
        <v>2096179</v>
      </c>
      <c r="AI29">
        <f>('Passif '!E28+'Passif '!N28)</f>
        <v>2388401</v>
      </c>
      <c r="AJ29">
        <f>('Passif '!F28+'Passif '!O28)</f>
        <v>2397518</v>
      </c>
      <c r="AK29">
        <f>('Passif '!G28+'Passif '!P28)</f>
        <v>2060085</v>
      </c>
      <c r="AL29">
        <f>('Passif '!H28+'Passif '!Q28)</f>
        <v>2399002</v>
      </c>
      <c r="AM29">
        <f>('Passif '!I28+'Passif '!R28)</f>
        <v>3008054</v>
      </c>
      <c r="AN29">
        <f>('Passif '!J28+'Passif '!S28)</f>
        <v>3747561</v>
      </c>
      <c r="AO29">
        <f>('Passif '!K28+'Passif '!T28)</f>
        <v>3654355</v>
      </c>
      <c r="AP29">
        <f t="shared" si="6"/>
        <v>0.52328134782713809</v>
      </c>
      <c r="AQ29">
        <f>('Passif '!U28+'Passif '!AD28)</f>
        <v>181350</v>
      </c>
      <c r="AR29">
        <f>('Passif '!V28+'Passif '!AE28)</f>
        <v>143154</v>
      </c>
      <c r="AS29">
        <f>('Passif '!W28+'Passif '!AF28)</f>
        <v>144039</v>
      </c>
      <c r="AT29">
        <f>('Passif '!X28+'Passif '!AG28)</f>
        <v>180705</v>
      </c>
      <c r="AU29">
        <f>('Passif '!Y28+'Passif '!AH28)</f>
        <v>82495</v>
      </c>
      <c r="AV29">
        <f>('Passif '!Z28+'Passif '!AI28)</f>
        <v>2369</v>
      </c>
      <c r="AW29">
        <f>('Passif '!AA28+'Passif '!AJ28)</f>
        <v>14914</v>
      </c>
      <c r="AX29">
        <f>('Passif '!AB28+'Passif '!AK28)</f>
        <v>1076267</v>
      </c>
      <c r="AY29">
        <f>('Passif '!AC28+'Passif '!AL28)</f>
        <v>90072</v>
      </c>
      <c r="AZ29">
        <f t="shared" si="7"/>
        <v>37.021105951878432</v>
      </c>
      <c r="BA29">
        <f>'Passif '!AV28</f>
        <v>9169246</v>
      </c>
      <c r="BB29">
        <f>'Passif '!AW28</f>
        <v>15584762</v>
      </c>
      <c r="BC29">
        <f>'Passif '!AX28</f>
        <v>10513371</v>
      </c>
      <c r="BD29">
        <f>'Passif '!AY28</f>
        <v>14082237</v>
      </c>
      <c r="BE29">
        <f>'Passif '!AZ28</f>
        <v>8466056</v>
      </c>
      <c r="BF29">
        <f>'Passif '!BA28</f>
        <v>10477417</v>
      </c>
      <c r="BG29">
        <f>'Passif '!BB28</f>
        <v>9714800</v>
      </c>
      <c r="BH29">
        <f>'Passif '!BC28</f>
        <v>11128929</v>
      </c>
      <c r="BI29">
        <f>'Passif '!BD28</f>
        <v>10854275</v>
      </c>
      <c r="BJ29">
        <f>(AQ29/Actif!C28)</f>
        <v>8.9434908967493086E-3</v>
      </c>
      <c r="BK29">
        <f>(AR29/Actif!D28)</f>
        <v>5.2233352174275221E-3</v>
      </c>
      <c r="BL29">
        <f>(AS29/Actif!E28)</f>
        <v>6.240054627283464E-3</v>
      </c>
      <c r="BM29">
        <f>(AT29/Actif!F28)</f>
        <v>7.5092689324334095E-3</v>
      </c>
      <c r="BN29">
        <f>(AU29/Actif!G28)</f>
        <v>5.878026200200036E-3</v>
      </c>
      <c r="BO29">
        <f>(AV29/Actif!H28)</f>
        <v>1.318786269057895E-4</v>
      </c>
      <c r="BP29">
        <f>(AW29/Actif!I28)</f>
        <v>7.1174010385850566E-4</v>
      </c>
      <c r="BQ29">
        <f>(AX29/Actif!J28)</f>
        <v>3.8860793214884497E-2</v>
      </c>
      <c r="BR29">
        <f>(AY29/Actif!K28)</f>
        <v>3.1372189518090051E-3</v>
      </c>
      <c r="BS29">
        <f t="shared" si="8"/>
        <v>-5.7461475732942463E-3</v>
      </c>
      <c r="BT29">
        <f t="shared" si="9"/>
        <v>22.788683772467156</v>
      </c>
      <c r="BV29">
        <f>('Compte de résultat '!V28/Actif!C28)</f>
        <v>3.5875259039447875E-2</v>
      </c>
      <c r="BW29">
        <f>('Compte de résultat '!W28/Actif!D28)</f>
        <v>4.0865152796803486E-2</v>
      </c>
      <c r="BX29">
        <f>('Compte de résultat '!X28/Actif!E28)</f>
        <v>5.2428822962174153E-2</v>
      </c>
      <c r="BY29">
        <f>('Compte de résultat '!Y28/Actif!F28)</f>
        <v>2.7520148136697325E-2</v>
      </c>
      <c r="BZ29">
        <f>('Compte de résultat '!Z28/Actif!G28)</f>
        <v>5.3264629174177042E-2</v>
      </c>
      <c r="CA29">
        <f>('Compte de résultat '!AA28/Actif!H28)</f>
        <v>6.9293394985060527E-2</v>
      </c>
      <c r="CB29">
        <f>('Compte de résultat '!AB28/Actif!I28)</f>
        <v>5.4285764462989369E-2</v>
      </c>
      <c r="CC29">
        <f>('Compte de résultat '!AC28/Actif!J28)</f>
        <v>3.7379574966945828E-2</v>
      </c>
      <c r="CD29">
        <f t="shared" si="10"/>
        <v>3.9974485549435737E-2</v>
      </c>
      <c r="CE29">
        <f t="shared" si="11"/>
        <v>4.4404533424349503E-2</v>
      </c>
      <c r="CF29">
        <f t="shared" si="12"/>
        <v>5.3652911471665239E-2</v>
      </c>
      <c r="CG29">
        <f>(Actif!U28/Actif!C28)</f>
        <v>1.9559392398905633E-2</v>
      </c>
      <c r="CH29">
        <f>(Actif!V28/Actif!D28)</f>
        <v>1.2685216608377237E-2</v>
      </c>
      <c r="CI29">
        <f>(Actif!W28/Actif!E28)</f>
        <v>1.8720163881850389E-2</v>
      </c>
      <c r="CJ29">
        <f>(Actif!X28/Actif!F28)</f>
        <v>1.7239549439708513E-2</v>
      </c>
      <c r="CK29">
        <f>(Actif!Y28/Actif!G28)</f>
        <v>1.6899316418935002E-2</v>
      </c>
      <c r="CL29">
        <f>(Actif!Z28/Actif!H28)</f>
        <v>6.1992974971952827E-3</v>
      </c>
      <c r="CM29">
        <f>(Actif!AA28/Actif!I28)</f>
        <v>2.7374839638951054E-3</v>
      </c>
      <c r="CN29">
        <f>(Actif!AB28/Actif!J28)</f>
        <v>2.7802838055036198E-2</v>
      </c>
      <c r="CO29">
        <f>(Actif!AC28/Actif!K28)</f>
        <v>2.5342259086735333E-2</v>
      </c>
      <c r="CP29">
        <f t="shared" si="13"/>
        <v>-0.66884384472693437</v>
      </c>
      <c r="CQ29">
        <f t="shared" si="14"/>
        <v>3.0879243330717396</v>
      </c>
      <c r="CR29">
        <f>'Compte de résultat '!D28/Actif!C28</f>
        <v>2.692086827857946</v>
      </c>
      <c r="CS29">
        <f>'Compte de résultat '!E28/Actif!D28</f>
        <v>2.0241122703643901</v>
      </c>
      <c r="CT29">
        <f>'Compte de résultat '!F28/Actif!E28</f>
        <v>2.0715159240116883</v>
      </c>
      <c r="CU29">
        <f>'Compte de résultat '!G28/Actif!F28</f>
        <v>1.2131719820181464</v>
      </c>
      <c r="CV29">
        <f>'Compte de résultat '!H28/Actif!G28</f>
        <v>2.0931050278838401</v>
      </c>
      <c r="CW29">
        <f>'Compte de résultat '!I28/Actif!H28</f>
        <v>2.3410964140759529</v>
      </c>
      <c r="CX29">
        <f>'Compte de résultat '!J28/Actif!I28</f>
        <v>2.3656051523225949</v>
      </c>
      <c r="CY29">
        <f>'Compte de résultat '!K28/Actif!J28</f>
        <v>1.8083274773766056</v>
      </c>
      <c r="CZ29">
        <f t="shared" si="15"/>
        <v>1.6423439530149173</v>
      </c>
      <c r="DA29">
        <f t="shared" si="16"/>
        <v>1.7925976446378915</v>
      </c>
      <c r="DB29">
        <f t="shared" si="17"/>
        <v>2.1716763479250516</v>
      </c>
      <c r="DD29">
        <f>LN(1+'Compte de résultat '!C28)</f>
        <v>17.65738816371422</v>
      </c>
      <c r="DE29">
        <f>LN(1+'Compte de résultat '!D28)</f>
        <v>17.81533011371944</v>
      </c>
      <c r="DF29">
        <f>LN(1+'Compte de résultat '!E28)</f>
        <v>17.831426640889333</v>
      </c>
      <c r="DG29">
        <f>LN(1+'Compte de résultat '!F28)</f>
        <v>17.682886408097307</v>
      </c>
      <c r="DH29">
        <f>LN(1+'Compte de résultat '!G28)</f>
        <v>17.189476746732616</v>
      </c>
      <c r="DI29">
        <f>LN(1+'Compte de résultat '!H28)</f>
        <v>17.195675874881655</v>
      </c>
      <c r="DJ29">
        <f>LN(1+'Compte de résultat '!I28)</f>
        <v>17.55447115210341</v>
      </c>
      <c r="DK29">
        <f>LN(1+'Compte de résultat '!J28)</f>
        <v>17.718887271710461</v>
      </c>
      <c r="DL29">
        <f>LN(1+'Compte de résultat '!K28)</f>
        <v>17.729180945712727</v>
      </c>
      <c r="DM29">
        <f t="shared" si="18"/>
        <v>17.436181577414963</v>
      </c>
      <c r="DN29">
        <f t="shared" si="19"/>
        <v>17.356013009903862</v>
      </c>
      <c r="DO29">
        <f t="shared" si="20"/>
        <v>17.667513123175535</v>
      </c>
      <c r="DQ29">
        <f>'Compte de résultat '!AM28/'Compte de résultat '!U28</f>
        <v>0.66419193202952564</v>
      </c>
      <c r="DR29">
        <f>'Compte de résultat '!AN28/'Compte de résultat '!V28</f>
        <v>0.53212849197337564</v>
      </c>
      <c r="DS29">
        <f>'Compte de résultat '!AO28/'Compte de résultat '!W28</f>
        <v>0.53805795838482251</v>
      </c>
      <c r="DT29">
        <f>'Compte de résultat '!AP28/'Compte de résultat '!X28</f>
        <v>0.63512042921370038</v>
      </c>
      <c r="DU29">
        <f>'Compte de résultat '!AQ28/'Compte de résultat '!Y28</f>
        <v>0.66262993543243354</v>
      </c>
      <c r="DV29">
        <f>'Compte de résultat '!AR28/'Compte de résultat '!Z28</f>
        <v>0.34865244849446386</v>
      </c>
      <c r="DW29">
        <f>'Compte de résultat '!AS28/'Compte de résultat '!AA28</f>
        <v>0.1806449643342323</v>
      </c>
      <c r="DX29">
        <f>'Compte de résultat '!AT28/'Compte de résultat '!AB28</f>
        <v>0.37912070040148782</v>
      </c>
      <c r="DY29">
        <f>'Compte de résultat '!AU28/'Compte de résultat '!AC28</f>
        <v>0.34576293125099011</v>
      </c>
      <c r="DZ29">
        <f t="shared" si="23"/>
        <v>-0.28646798071923651</v>
      </c>
    </row>
    <row r="30" spans="2:130" x14ac:dyDescent="0.25">
      <c r="B30" t="str">
        <f>Actif!B29</f>
        <v>CROWN WORLDWIDE LIMITED</v>
      </c>
      <c r="C30">
        <f>('Passif '!U29+'Passif '!AD29+'Passif '!AV29)/Actif!C29</f>
        <v>0.71807488712688783</v>
      </c>
      <c r="D30">
        <f>('Passif '!V29+'Passif '!AE29+'Passif '!AW29)/Actif!D29</f>
        <v>0.67650053093664553</v>
      </c>
      <c r="E30">
        <f>('Passif '!W29+'Passif '!AF29+'Passif '!AX29)/Actif!E29</f>
        <v>0.58088439851378171</v>
      </c>
      <c r="F30">
        <f>('Passif '!X29+'Passif '!AG29+'Passif '!AY29)/Actif!F29</f>
        <v>0.5783335508486791</v>
      </c>
      <c r="G30">
        <f>('Passif '!Y29+'Passif '!AH29+'Passif '!AZ29)/Actif!G29</f>
        <v>0.46622552541968232</v>
      </c>
      <c r="H30">
        <f>('Passif '!Z29+'Passif '!AI29+'Passif '!BA29)/Actif!H29</f>
        <v>0.50274635325718231</v>
      </c>
      <c r="I30">
        <f>('Passif '!AA29+'Passif '!AJ29+'Passif '!BB29)/Actif!I29</f>
        <v>0.56049070506325271</v>
      </c>
      <c r="J30">
        <f>('Passif '!AB29+'Passif '!AK29+'Passif '!BC29)/Actif!J29</f>
        <v>0.58889838042772991</v>
      </c>
      <c r="K30">
        <f>('Passif '!AC29+'Passif '!AL29+'Passif '!BD29)/Actif!K29</f>
        <v>0.56023647621687644</v>
      </c>
      <c r="L30">
        <f t="shared" si="4"/>
        <v>-0.13451565484719338</v>
      </c>
      <c r="M30">
        <f>('Passif '!C29+'Passif '!L29)/Actif!C29</f>
        <v>3.2529880059174953E-3</v>
      </c>
      <c r="N30">
        <f>('Passif '!D29+'Passif '!M29)/Actif!D29</f>
        <v>0.12751505572536997</v>
      </c>
      <c r="O30">
        <f>('Passif '!E29+'Passif '!N29)/Actif!E29</f>
        <v>0.21197016746047062</v>
      </c>
      <c r="P30">
        <f>('Passif '!F29+'Passif '!O29)/Actif!F29</f>
        <v>0.2448399027750405</v>
      </c>
      <c r="Q30">
        <f>('Passif '!G29+'Passif '!P29)/Actif!G29</f>
        <v>0.31733410503810661</v>
      </c>
      <c r="R30">
        <f>('Passif '!H29+'Passif '!Q29)/Actif!H29</f>
        <v>0.28748222740029733</v>
      </c>
      <c r="S30">
        <f>('Passif '!I29+'Passif '!R29)/Actif!I29</f>
        <v>0.26273169742614688</v>
      </c>
      <c r="T30">
        <f>('Passif '!J29+'Passif '!S29)/Actif!J29</f>
        <v>0.23929397335911756</v>
      </c>
      <c r="U30">
        <f>('Passif '!K29+'Passif '!T29)/Actif!K29</f>
        <v>0.23791285925153821</v>
      </c>
      <c r="V30">
        <f t="shared" si="5"/>
        <v>7.5512059939826709E-2</v>
      </c>
      <c r="W30">
        <v>0.48000763851694506</v>
      </c>
      <c r="X30">
        <f>('Passif '!U29+'Passif '!AD29)/('Passif '!C29+'Passif '!L29)</f>
        <v>160.88431269213879</v>
      </c>
      <c r="Y30">
        <f>('Passif '!V29+'Passif '!AE29)/('Passif '!D29+'Passif '!M29)</f>
        <v>4.8848206690511402</v>
      </c>
      <c r="Z30">
        <f>('Passif '!W29+'Passif '!AF29)/('Passif '!E29+'Passif '!N29)</f>
        <v>2.5726110399947584</v>
      </c>
      <c r="AA30">
        <f>('Passif '!X29+'Passif '!AG29)/('Passif '!F29+'Passif '!O29)</f>
        <v>2.1525616577308542</v>
      </c>
      <c r="AB30">
        <f>('Passif '!Y29+'Passif '!AH29)/('Passif '!G29+'Passif '!P29)</f>
        <v>1.283954092534749</v>
      </c>
      <c r="AC30">
        <f>('Passif '!Z29+'Passif '!AI29)/('Passif '!H29+'Passif '!Q29)</f>
        <v>1.4935723108729777</v>
      </c>
      <c r="AD30">
        <f>('Passif '!AA29+'Passif '!AJ29)/('Passif '!I29+'Passif '!R29)</f>
        <v>1.4632398408985585</v>
      </c>
      <c r="AE30">
        <f>('Passif '!AB29+'Passif '!AK29)/('Passif '!J29+'Passif '!S29)</f>
        <v>1.4314783437764185</v>
      </c>
      <c r="AF30">
        <f>('Passif '!AC29+'Passif '!AL29)/('Passif '!K29+'Passif '!T29)</f>
        <v>1.1550345788749212</v>
      </c>
      <c r="AG30">
        <f>('Passif '!C29+'Passif '!L29)</f>
        <v>113850</v>
      </c>
      <c r="AH30">
        <f>('Passif '!D29+'Passif '!M29)</f>
        <v>4481212</v>
      </c>
      <c r="AI30">
        <f>('Passif '!E29+'Passif '!N29)</f>
        <v>7234623</v>
      </c>
      <c r="AJ30">
        <f>('Passif '!F29+'Passif '!O29)</f>
        <v>6399157</v>
      </c>
      <c r="AK30">
        <f>('Passif '!G29+'Passif '!P29)</f>
        <v>8302092</v>
      </c>
      <c r="AL30">
        <f>('Passif '!H29+'Passif '!Q29)</f>
        <v>9925340</v>
      </c>
      <c r="AM30">
        <f>('Passif '!I29+'Passif '!R29)</f>
        <v>11669536</v>
      </c>
      <c r="AN30">
        <f>('Passif '!J29+'Passif '!S29)</f>
        <v>11755466</v>
      </c>
      <c r="AO30">
        <f>('Passif '!K29+'Passif '!T29)</f>
        <v>11052702</v>
      </c>
      <c r="AP30">
        <f t="shared" si="6"/>
        <v>0.11358421978491418</v>
      </c>
      <c r="AQ30">
        <f>('Passif '!U29+'Passif '!AD29)</f>
        <v>18316679</v>
      </c>
      <c r="AR30">
        <f>('Passif '!V29+'Passif '!AE29)</f>
        <v>21889917</v>
      </c>
      <c r="AS30">
        <f>('Passif '!W29+'Passif '!AF29)</f>
        <v>18611871</v>
      </c>
      <c r="AT30">
        <f>('Passif '!X29+'Passif '!AG29)</f>
        <v>13774580</v>
      </c>
      <c r="AU30">
        <f>('Passif '!Y29+'Passif '!AH29)</f>
        <v>10659505</v>
      </c>
      <c r="AV30">
        <f>('Passif '!Z29+'Passif '!AI29)</f>
        <v>14824213</v>
      </c>
      <c r="AW30">
        <f>('Passif '!AA29+'Passif '!AJ29)</f>
        <v>17075330</v>
      </c>
      <c r="AX30">
        <f>('Passif '!AB29+'Passif '!AK29)</f>
        <v>16827695</v>
      </c>
      <c r="AY30">
        <f>('Passif '!AC29+'Passif '!AL29)</f>
        <v>12766253</v>
      </c>
      <c r="AZ30">
        <f t="shared" si="7"/>
        <v>-0.13882423303011093</v>
      </c>
      <c r="BA30">
        <f>'Passif '!AV29</f>
        <v>6814931</v>
      </c>
      <c r="BB30">
        <f>'Passif '!AW29</f>
        <v>1884078</v>
      </c>
      <c r="BC30">
        <f>'Passif '!AX29</f>
        <v>1213936</v>
      </c>
      <c r="BD30">
        <f>'Passif '!AY29</f>
        <v>1340796</v>
      </c>
      <c r="BE30">
        <f>'Passif '!AZ29</f>
        <v>1537883</v>
      </c>
      <c r="BF30">
        <f>'Passif '!BA29</f>
        <v>2533133</v>
      </c>
      <c r="BG30">
        <f>'Passif '!BB29</f>
        <v>7819521</v>
      </c>
      <c r="BH30">
        <f>'Passif '!BC29</f>
        <v>12102306</v>
      </c>
      <c r="BI30">
        <f>'Passif '!BD29</f>
        <v>13260616</v>
      </c>
      <c r="BJ30">
        <f>(AQ30/Actif!C29)</f>
        <v>0.52335473952780731</v>
      </c>
      <c r="BK30">
        <f>(AR30/Actif!D29)</f>
        <v>0.62288817982249522</v>
      </c>
      <c r="BL30">
        <f>(AS30/Actif!E29)</f>
        <v>0.54531679295834445</v>
      </c>
      <c r="BM30">
        <f>(AT30/Actif!F29)</f>
        <v>0.52703298699610235</v>
      </c>
      <c r="BN30">
        <f>(AU30/Actif!G29)</f>
        <v>0.40744242286452892</v>
      </c>
      <c r="BO30">
        <f>(AV30/Actif!H29)</f>
        <v>0.42937549471317293</v>
      </c>
      <c r="BP30">
        <f>(AW30/Actif!I29)</f>
        <v>0.38443948714084336</v>
      </c>
      <c r="BQ30">
        <f>(AX30/Actif!J29)</f>
        <v>0.34254414065978805</v>
      </c>
      <c r="BR30">
        <f>(AY30/Actif!K29)</f>
        <v>0.27479757919452885</v>
      </c>
      <c r="BS30">
        <f t="shared" si="8"/>
        <v>2.1933071848644015E-2</v>
      </c>
      <c r="BT30">
        <f t="shared" si="9"/>
        <v>-0.360006375356618</v>
      </c>
      <c r="BV30">
        <f>('Compte de résultat '!V29/Actif!C29)</f>
        <v>0.16120057058295373</v>
      </c>
      <c r="BW30">
        <f>('Compte de résultat '!W29/Actif!D29)</f>
        <v>0.16593872322121997</v>
      </c>
      <c r="BX30">
        <f>('Compte de résultat '!X29/Actif!E29)</f>
        <v>7.5469238068614705E-2</v>
      </c>
      <c r="BY30">
        <f>('Compte de résultat '!Y29/Actif!F29)</f>
        <v>0.11523098312306658</v>
      </c>
      <c r="BZ30">
        <f>('Compte de résultat '!Z29/Actif!G29)</f>
        <v>0.10953206887044645</v>
      </c>
      <c r="CA30">
        <f>('Compte de résultat '!AA29/Actif!H29)</f>
        <v>0.10434934558831707</v>
      </c>
      <c r="CB30">
        <f>('Compte de résultat '!AB29/Actif!I29)</f>
        <v>2.2322545543153639E-2</v>
      </c>
      <c r="CC30">
        <f>('Compte de résultat '!AC29/Actif!J29)</f>
        <v>7.0248063001742984E-3</v>
      </c>
      <c r="CD30">
        <f t="shared" si="10"/>
        <v>9.5350110595840643E-2</v>
      </c>
      <c r="CE30">
        <f t="shared" si="11"/>
        <v>0.10007743002070923</v>
      </c>
      <c r="CF30">
        <f t="shared" si="12"/>
        <v>4.4565565810548331E-2</v>
      </c>
      <c r="CG30">
        <f>(Actif!U29/Actif!C29)</f>
        <v>0.66586035803954624</v>
      </c>
      <c r="CH30">
        <f>(Actif!V29/Actif!D29)</f>
        <v>0.67705239659056637</v>
      </c>
      <c r="CI30">
        <f>(Actif!W29/Actif!E29)</f>
        <v>0.57649824791008064</v>
      </c>
      <c r="CJ30">
        <f>(Actif!X29/Actif!F29)</f>
        <v>0.60414410925399809</v>
      </c>
      <c r="CK30">
        <f>(Actif!Y29/Actif!G29)</f>
        <v>0.64261771972935855</v>
      </c>
      <c r="CL30">
        <f>(Actif!Z29/Actif!H29)</f>
        <v>0.55034923042557848</v>
      </c>
      <c r="CM30">
        <f>(Actif!AA29/Actif!I29)</f>
        <v>0.46113905226094343</v>
      </c>
      <c r="CN30">
        <f>(Actif!AB29/Actif!J29)</f>
        <v>0.42069386394575131</v>
      </c>
      <c r="CO30">
        <f>(Actif!AC29/Actif!K29)</f>
        <v>0.48438504357605694</v>
      </c>
      <c r="CP30">
        <f t="shared" si="13"/>
        <v>-4.5358364191560828E-2</v>
      </c>
      <c r="CQ30">
        <f t="shared" si="14"/>
        <v>-0.11985877912196266</v>
      </c>
      <c r="CR30">
        <f>'Compte de résultat '!D29/Actif!C29</f>
        <v>1.3197390626457202</v>
      </c>
      <c r="CS30">
        <f>'Compte de résultat '!E29/Actif!D29</f>
        <v>1.2395641860532218</v>
      </c>
      <c r="CT30">
        <f>'Compte de résultat '!F29/Actif!E29</f>
        <v>1.0556179518993385</v>
      </c>
      <c r="CU30">
        <f>'Compte de résultat '!G29/Actif!F29</f>
        <v>1.4200636843610139</v>
      </c>
      <c r="CV30">
        <f>'Compte de résultat '!H29/Actif!G29</f>
        <v>1.8088901184928929</v>
      </c>
      <c r="CW30">
        <f>'Compte de résultat '!I29/Actif!H29</f>
        <v>1.5050189056898271</v>
      </c>
      <c r="CX30">
        <f>'Compte de résultat '!J29/Actif!I29</f>
        <v>1.2053911400872444</v>
      </c>
      <c r="CY30">
        <f>'Compte de résultat '!K29/Actif!J29</f>
        <v>0.89980827724838108</v>
      </c>
      <c r="CZ30">
        <f t="shared" si="15"/>
        <v>1.2378408181301763</v>
      </c>
      <c r="DA30">
        <f t="shared" si="16"/>
        <v>1.4281905849177485</v>
      </c>
      <c r="DB30">
        <f t="shared" si="17"/>
        <v>1.2034061076751508</v>
      </c>
      <c r="DD30">
        <f>LN(1+'Compte de résultat '!C29)</f>
        <v>17.474855995029511</v>
      </c>
      <c r="DE30">
        <f>LN(1+'Compte de résultat '!D29)</f>
        <v>17.648252448966442</v>
      </c>
      <c r="DF30">
        <f>LN(1+'Compte de résultat '!E29)</f>
        <v>17.589684818686887</v>
      </c>
      <c r="DG30">
        <f>LN(1+'Compte de résultat '!F29)</f>
        <v>17.399824902223521</v>
      </c>
      <c r="DH30">
        <f>LN(1+'Compte de résultat '!G29)</f>
        <v>17.429529306691901</v>
      </c>
      <c r="DI30">
        <f>LN(1+'Compte de résultat '!H29)</f>
        <v>17.672531674345162</v>
      </c>
      <c r="DJ30">
        <f>LN(1+'Compte de résultat '!I29)</f>
        <v>17.766001358558693</v>
      </c>
      <c r="DK30">
        <f>LN(1+'Compte de résultat '!J29)</f>
        <v>17.795918303338198</v>
      </c>
      <c r="DL30">
        <f>LN(1+'Compte de résultat '!K29)</f>
        <v>17.604317809711137</v>
      </c>
      <c r="DM30">
        <f t="shared" si="18"/>
        <v>17.414677104457709</v>
      </c>
      <c r="DN30">
        <f t="shared" si="19"/>
        <v>17.500628627753528</v>
      </c>
      <c r="DO30">
        <f t="shared" si="20"/>
        <v>17.722079157202675</v>
      </c>
      <c r="DQ30">
        <f>'Compte de résultat '!AM29/'Compte de résultat '!U29</f>
        <v>4.278404932812232</v>
      </c>
      <c r="DR30">
        <f>'Compte de résultat '!AN29/'Compte de résultat '!V29</f>
        <v>0.19592813844818482</v>
      </c>
      <c r="DS30">
        <f>'Compte de résultat '!AO29/'Compte de résultat '!W29</f>
        <v>0.13675611161412463</v>
      </c>
      <c r="DT30">
        <f>'Compte de résultat '!AP29/'Compte de résultat '!X29</f>
        <v>0.52826351796766358</v>
      </c>
      <c r="DU30">
        <f>'Compte de résultat '!AQ29/'Compte de résultat '!Y29</f>
        <v>0.17842491600222732</v>
      </c>
      <c r="DV30">
        <f>'Compte de résultat '!AR29/'Compte de résultat '!Z29</f>
        <v>0.18382371159455843</v>
      </c>
      <c r="DW30">
        <f>'Compte de résultat '!AS29/'Compte de résultat '!AA29</f>
        <v>0.27562192120448548</v>
      </c>
      <c r="DX30">
        <f>'Compte de résultat '!AT29/'Compte de résultat '!AB29</f>
        <v>0.60554906695229971</v>
      </c>
      <c r="DY30">
        <f>'Compte de résultat '!AU29/'Compte de résultat '!AC29</f>
        <v>1.5674764849405096</v>
      </c>
      <c r="DZ30">
        <f t="shared" si="23"/>
        <v>-0.34443980637310512</v>
      </c>
    </row>
    <row r="31" spans="2:130" x14ac:dyDescent="0.25">
      <c r="B31" t="str">
        <f>Actif!B30</f>
        <v>DAIRYGOLD FOOD INGREDIENTS (UK) LIMITED</v>
      </c>
      <c r="C31">
        <f>('Passif '!U30+'Passif '!AD30+'Passif '!AV30)/Actif!C30</f>
        <v>0.36047334182507446</v>
      </c>
      <c r="D31">
        <f>('Passif '!V30+'Passif '!AE30+'Passif '!AW30)/Actif!D30</f>
        <v>0.59346245507436013</v>
      </c>
      <c r="E31">
        <f>('Passif '!W30+'Passif '!AF30+'Passif '!AX30)/Actif!E30</f>
        <v>0.65168253489095596</v>
      </c>
      <c r="F31">
        <f>('Passif '!X30+'Passif '!AG30+'Passif '!AY30)/Actif!F30</f>
        <v>0.6591031115714634</v>
      </c>
      <c r="G31">
        <f>('Passif '!Y30+'Passif '!AH30+'Passif '!AZ30)/Actif!G30</f>
        <v>0.66141642598559924</v>
      </c>
      <c r="H31">
        <f>('Passif '!Z30+'Passif '!AI30+'Passif '!BA30)/Actif!H30</f>
        <v>0.66903550926308863</v>
      </c>
      <c r="I31">
        <f>('Passif '!AA30+'Passif '!AJ30+'Passif '!BB30)/Actif!I30</f>
        <v>0.67812460812829134</v>
      </c>
      <c r="J31">
        <f>('Passif '!AB30+'Passif '!AK30+'Passif '!BC30)/Actif!J30</f>
        <v>0.63852054637768141</v>
      </c>
      <c r="K31">
        <f>('Passif '!AC30+'Passif '!AL30+'Passif '!BD30)/Actif!K30</f>
        <v>0.54899574706819321</v>
      </c>
      <c r="L31">
        <f t="shared" si="4"/>
        <v>2.6627956778120958E-2</v>
      </c>
      <c r="M31">
        <f>('Passif '!C30+'Passif '!L30)/Actif!C30</f>
        <v>0.32929422989638873</v>
      </c>
      <c r="N31">
        <f>('Passif '!D30+'Passif '!M30)/Actif!D30</f>
        <v>0.20112995545471446</v>
      </c>
      <c r="O31">
        <f>('Passif '!E30+'Passif '!N30)/Actif!E30</f>
        <v>0.13452698792470522</v>
      </c>
      <c r="P31">
        <f>('Passif '!F30+'Passif '!O30)/Actif!F30</f>
        <v>0.12743913350943475</v>
      </c>
      <c r="Q31">
        <f>('Passif '!G30+'Passif '!P30)/Actif!G30</f>
        <v>0.14628189902723368</v>
      </c>
      <c r="R31">
        <f>('Passif '!H30+'Passif '!Q30)/Actif!H30</f>
        <v>0.14684062197798498</v>
      </c>
      <c r="S31">
        <f>('Passif '!I30+'Passif '!R30)/Actif!I30</f>
        <v>0.14880877738722154</v>
      </c>
      <c r="T31">
        <f>('Passif '!J30+'Passif '!S30)/Actif!J30</f>
        <v>0.17088667047311998</v>
      </c>
      <c r="U31">
        <f>('Passif '!K30+'Passif '!T30)/Actif!K30</f>
        <v>0.18890736103414962</v>
      </c>
      <c r="V31">
        <f t="shared" si="5"/>
        <v>1.2313634053279759E-2</v>
      </c>
      <c r="W31">
        <v>-1.0953312650124858E-2</v>
      </c>
      <c r="X31">
        <f>('Passif '!U30+'Passif '!AD30)/('Passif '!C30+'Passif '!L30)</f>
        <v>0</v>
      </c>
      <c r="Y31">
        <f>('Passif '!V30+'Passif '!AE30)/('Passif '!D30+'Passif '!M30)</f>
        <v>1.8463079742430102</v>
      </c>
      <c r="Z31">
        <f>('Passif '!W30+'Passif '!AF30)/('Passif '!E30+'Passif '!N30)</f>
        <v>1.6316782927896398</v>
      </c>
      <c r="AA31">
        <f>('Passif '!X30+'Passif '!AG30)/('Passif '!F30+'Passif '!O30)</f>
        <v>4.0050921189581485</v>
      </c>
      <c r="AB31">
        <f>('Passif '!Y30+'Passif '!AH30)/('Passif '!G30+'Passif '!P30)</f>
        <v>3.5947311585941399</v>
      </c>
      <c r="AC31">
        <f>('Passif '!Z30+'Passif '!AI30)/('Passif '!H30+'Passif '!Q30)</f>
        <v>2.5131988748651173</v>
      </c>
      <c r="AD31">
        <f>('Passif '!AA30+'Passif '!AJ30)/('Passif '!I30+'Passif '!R30)</f>
        <v>2.9155106546611704</v>
      </c>
      <c r="AE31">
        <f>('Passif '!AB30+'Passif '!AK30)/('Passif '!J30+'Passif '!S30)</f>
        <v>2.1712855689385506</v>
      </c>
      <c r="AF31">
        <f>('Passif '!AC30+'Passif '!AL30)/('Passif '!K30+'Passif '!T30)</f>
        <v>1.8463662608811646</v>
      </c>
      <c r="AG31">
        <f>('Passif '!C30+'Passif '!L30)</f>
        <v>6782820</v>
      </c>
      <c r="AH31">
        <f>('Passif '!D30+'Passif '!M30)</f>
        <v>7434875</v>
      </c>
      <c r="AI31">
        <f>('Passif '!E30+'Passif '!N30)</f>
        <v>7208766</v>
      </c>
      <c r="AJ31">
        <f>('Passif '!F30+'Passif '!O30)</f>
        <v>5965493</v>
      </c>
      <c r="AK31">
        <f>('Passif '!G30+'Passif '!P30)</f>
        <v>7339792</v>
      </c>
      <c r="AL31">
        <f>('Passif '!H30+'Passif '!Q30)</f>
        <v>8247900</v>
      </c>
      <c r="AM31">
        <f>('Passif '!I30+'Passif '!R30)</f>
        <v>8612944</v>
      </c>
      <c r="AN31">
        <f>('Passif '!J30+'Passif '!S30)</f>
        <v>8846799</v>
      </c>
      <c r="AO31">
        <f>('Passif '!K30+'Passif '!T30)</f>
        <v>9085999</v>
      </c>
      <c r="AP31">
        <f t="shared" si="6"/>
        <v>0.10161362286157688</v>
      </c>
      <c r="AQ31">
        <f>('Passif '!U30+'Passif '!AD30)</f>
        <v>0</v>
      </c>
      <c r="AR31">
        <f>('Passif '!V30+'Passif '!AE30)</f>
        <v>13727069</v>
      </c>
      <c r="AS31">
        <f>('Passif '!W30+'Passif '!AF30)</f>
        <v>11762387</v>
      </c>
      <c r="AT31">
        <f>('Passif '!X30+'Passif '!AG30)</f>
        <v>23892349</v>
      </c>
      <c r="AU31">
        <f>('Passif '!Y30+'Passif '!AH30)</f>
        <v>26384579</v>
      </c>
      <c r="AV31">
        <f>('Passif '!Z30+'Passif '!AI30)</f>
        <v>20728613</v>
      </c>
      <c r="AW31">
        <f>('Passif '!AA30+'Passif '!AJ30)</f>
        <v>25111130</v>
      </c>
      <c r="AX31">
        <f>('Passif '!AB30+'Passif '!AK30)</f>
        <v>19208927</v>
      </c>
      <c r="AY31">
        <f>('Passif '!AC30+'Passif '!AL30)</f>
        <v>16776082</v>
      </c>
      <c r="AZ31">
        <f t="shared" si="7"/>
        <v>-0.19067995528692633</v>
      </c>
      <c r="BA31">
        <f>'Passif '!AV30</f>
        <v>7425049</v>
      </c>
      <c r="BB31">
        <f>'Passif '!AW30</f>
        <v>8210584</v>
      </c>
      <c r="BC31">
        <f>'Passif '!AX30</f>
        <v>23158687</v>
      </c>
      <c r="BD31">
        <f>'Passif '!AY30</f>
        <v>6960615</v>
      </c>
      <c r="BE31">
        <f>'Passif '!AZ30</f>
        <v>6802432</v>
      </c>
      <c r="BF31">
        <f>'Passif '!BA30</f>
        <v>16850484</v>
      </c>
      <c r="BG31">
        <f>'Passif '!BB30</f>
        <v>14138230</v>
      </c>
      <c r="BH31">
        <f>'Passif '!BC30</f>
        <v>13847267</v>
      </c>
      <c r="BI31">
        <f>'Passif '!BD30</f>
        <v>9629320</v>
      </c>
      <c r="BJ31">
        <f>(AQ31/Actif!C30)</f>
        <v>0</v>
      </c>
      <c r="BK31">
        <f>(AR31/Actif!D30)</f>
        <v>0.37134784061518072</v>
      </c>
      <c r="BL31">
        <f>(AS31/Actif!E30)</f>
        <v>0.21950476599111549</v>
      </c>
      <c r="BM31">
        <f>(AT31/Actif!F30)</f>
        <v>0.51040546926549235</v>
      </c>
      <c r="BN31">
        <f>(AU31/Actif!G30)</f>
        <v>0.52584410037151874</v>
      </c>
      <c r="BO31">
        <f>(AV31/Actif!H30)</f>
        <v>0.36903968593956582</v>
      </c>
      <c r="BP31">
        <f>(AW31/Actif!I30)</f>
        <v>0.43385357597954666</v>
      </c>
      <c r="BQ31">
        <f>(AX31/Actif!J30)</f>
        <v>0.37104376152224289</v>
      </c>
      <c r="BR31">
        <f>(AY31/Actif!K30)</f>
        <v>0.348792177845551</v>
      </c>
      <c r="BS31">
        <f t="shared" si="8"/>
        <v>-0.15680441443195292</v>
      </c>
      <c r="BT31">
        <f t="shared" si="9"/>
        <v>-5.4865394876069146E-2</v>
      </c>
      <c r="BV31">
        <f>('Compte de résultat '!V30/Actif!C30)</f>
        <v>8.4009299325523631E-2</v>
      </c>
      <c r="BW31">
        <f>('Compte de résultat '!W30/Actif!D30)</f>
        <v>6.2365942669613698E-2</v>
      </c>
      <c r="BX31">
        <f>('Compte de résultat '!X30/Actif!E30)</f>
        <v>2.6624294421860508E-2</v>
      </c>
      <c r="BY31">
        <f>('Compte de résultat '!Y30/Actif!F30)</f>
        <v>4.1186761259919165E-2</v>
      </c>
      <c r="BZ31">
        <f>('Compte de résultat '!Z30/Actif!G30)</f>
        <v>4.7592410727845216E-2</v>
      </c>
      <c r="CA31">
        <f>('Compte de résultat '!AA30/Actif!H30)</f>
        <v>3.3356903841477714E-2</v>
      </c>
      <c r="CB31">
        <f>('Compte de résultat '!AB30/Actif!I30)</f>
        <v>3.3785098963058868E-2</v>
      </c>
      <c r="CC31">
        <f>('Compte de résultat '!AC30/Actif!J30)</f>
        <v>3.1300187751676999E-2</v>
      </c>
      <c r="CD31">
        <f t="shared" si="10"/>
        <v>3.3905527840889835E-2</v>
      </c>
      <c r="CE31">
        <f t="shared" si="11"/>
        <v>3.8467822136541631E-2</v>
      </c>
      <c r="CF31">
        <f t="shared" si="12"/>
        <v>3.2814063518737863E-2</v>
      </c>
      <c r="CG31">
        <f>(Actif!U30/Actif!C30)</f>
        <v>0.15128968742822441</v>
      </c>
      <c r="CH31">
        <f>(Actif!V30/Actif!D30)</f>
        <v>9.8305074933597594E-2</v>
      </c>
      <c r="CI31">
        <f>(Actif!W30/Actif!E30)</f>
        <v>5.9631746122743468E-2</v>
      </c>
      <c r="CJ31">
        <f>(Actif!X30/Actif!F30)</f>
        <v>5.8136410213882016E-2</v>
      </c>
      <c r="CK31">
        <f>(Actif!Y30/Actif!G30)</f>
        <v>8.1688439105584001E-2</v>
      </c>
      <c r="CL31">
        <f>(Actif!Z30/Actif!H30)</f>
        <v>7.1961482995745951E-2</v>
      </c>
      <c r="CM31">
        <f>(Actif!AA30/Actif!I30)</f>
        <v>9.3624844015838898E-2</v>
      </c>
      <c r="CN31">
        <f>(Actif!AB30/Actif!J30)</f>
        <v>9.4765060451929506E-2</v>
      </c>
      <c r="CO31">
        <f>(Actif!AC30/Actif!K30)</f>
        <v>9.3919901773151307E-2</v>
      </c>
      <c r="CP31">
        <f t="shared" si="13"/>
        <v>0.20676464592573685</v>
      </c>
      <c r="CQ31">
        <f t="shared" si="14"/>
        <v>0.30514127646179057</v>
      </c>
      <c r="CR31">
        <f>'Compte de résultat '!D30/Actif!C30</f>
        <v>3.5420064216749028</v>
      </c>
      <c r="CS31">
        <f>'Compte de résultat '!E30/Actif!D30</f>
        <v>2.2365955654684546</v>
      </c>
      <c r="CT31">
        <f>'Compte de résultat '!F30/Actif!E30</f>
        <v>1.5488227610704666</v>
      </c>
      <c r="CU31">
        <f>'Compte de résultat '!G30/Actif!F30</f>
        <v>1.8972328809714105</v>
      </c>
      <c r="CV31">
        <f>'Compte de résultat '!H30/Actif!G30</f>
        <v>1.8643628023048942</v>
      </c>
      <c r="CW31">
        <f>'Compte de résultat '!I30/Actif!H30</f>
        <v>1.767128868913638</v>
      </c>
      <c r="CX31">
        <f>'Compte de résultat '!J30/Actif!I30</f>
        <v>1.7872214326668991</v>
      </c>
      <c r="CY31">
        <f>'Compte de résultat '!K30/Actif!J30</f>
        <v>2.1647876915224438</v>
      </c>
      <c r="CZ31">
        <f t="shared" si="15"/>
        <v>1.7230278210209384</v>
      </c>
      <c r="DA31">
        <f t="shared" si="16"/>
        <v>1.7701394814489237</v>
      </c>
      <c r="DB31">
        <f t="shared" si="17"/>
        <v>1.9063793310343271</v>
      </c>
      <c r="DD31">
        <f>LN(1+'Compte de résultat '!C30)</f>
        <v>17.919495551540503</v>
      </c>
      <c r="DE31">
        <f>LN(1+'Compte de résultat '!D30)</f>
        <v>18.105400480803514</v>
      </c>
      <c r="DF31">
        <f>LN(1+'Compte de résultat '!E30)</f>
        <v>18.230451245647483</v>
      </c>
      <c r="DG31">
        <f>LN(1+'Compte de résultat '!F30)</f>
        <v>18.234293935207571</v>
      </c>
      <c r="DH31">
        <f>LN(1+'Compte de résultat '!G30)</f>
        <v>18.302015128937374</v>
      </c>
      <c r="DI31">
        <f>LN(1+'Compte de résultat '!H30)</f>
        <v>18.353960110404962</v>
      </c>
      <c r="DJ31">
        <f>LN(1+'Compte de résultat '!I30)</f>
        <v>18.413232796724039</v>
      </c>
      <c r="DK31">
        <f>LN(1+'Compte de résultat '!J30)</f>
        <v>18.454532067699979</v>
      </c>
      <c r="DL31">
        <f>LN(1+'Compte de résultat '!K30)</f>
        <v>18.534643246212102</v>
      </c>
      <c r="DM31">
        <f t="shared" si="18"/>
        <v>18.268154532072472</v>
      </c>
      <c r="DN31">
        <f t="shared" si="19"/>
        <v>18.296756391516634</v>
      </c>
      <c r="DO31">
        <f t="shared" si="20"/>
        <v>18.46746937021204</v>
      </c>
      <c r="DQ31">
        <f>'Compte de résultat '!AM30/'Compte de résultat '!U30</f>
        <v>5.0379688437464584E-3</v>
      </c>
      <c r="DR31">
        <f>'Compte de résultat '!AN30/'Compte de résultat '!V30</f>
        <v>0.29741370343059637</v>
      </c>
      <c r="DS31">
        <f>'Compte de résultat '!AO30/'Compte de résultat '!W30</f>
        <v>0.57792217368861665</v>
      </c>
      <c r="DT31">
        <f>'Compte de résultat '!AP30/'Compte de résultat '!X30</f>
        <v>0.45154168039307768</v>
      </c>
      <c r="DU31">
        <f>'Compte de résultat '!AQ30/'Compte de résultat '!Y30</f>
        <v>0.23323602911657523</v>
      </c>
      <c r="DV31">
        <f>'Compte de résultat '!AR30/'Compte de résultat '!Z30</f>
        <v>0.49117643733346289</v>
      </c>
      <c r="DW31">
        <f>'Compte de résultat '!AS30/'Compte de résultat '!AA30</f>
        <v>0.53507637063106506</v>
      </c>
      <c r="DX31">
        <f>'Compte de résultat '!AT30/'Compte de résultat '!AB30</f>
        <v>0.35351685053672877</v>
      </c>
      <c r="DY31">
        <f>'Compte de résultat '!AU30/'Compte de résultat '!AC30</f>
        <v>0.28813571873785032</v>
      </c>
      <c r="DZ31">
        <f t="shared" si="23"/>
        <v>3.9634756940385207E-2</v>
      </c>
    </row>
    <row r="32" spans="2:130" x14ac:dyDescent="0.25">
      <c r="B32" t="str">
        <f>Actif!B31</f>
        <v>DANESTEAD SHIPPING (UK) LIMITED</v>
      </c>
      <c r="C32">
        <f>('Passif '!U31+'Passif '!AD31+'Passif '!AV31)/Actif!C31</f>
        <v>0.96577196991764935</v>
      </c>
      <c r="D32">
        <f>('Passif '!V31+'Passif '!AE31+'Passif '!AW31)/Actif!D31</f>
        <v>0.65352097300907819</v>
      </c>
      <c r="E32">
        <f>('Passif '!W31+'Passif '!AF31+'Passif '!AX31)/Actif!E31</f>
        <v>0.64675543713441097</v>
      </c>
      <c r="F32">
        <f>('Passif '!X31+'Passif '!AG31+'Passif '!AY31)/Actif!F31</f>
        <v>0.67832100573441123</v>
      </c>
      <c r="G32">
        <f>('Passif '!Y31+'Passif '!AH31+'Passif '!AZ31)/Actif!G31</f>
        <v>0.68304120641311805</v>
      </c>
      <c r="H32">
        <f>('Passif '!Z31+'Passif '!AI31+'Passif '!BA31)/Actif!H31</f>
        <v>0.70292076997371289</v>
      </c>
      <c r="I32">
        <f>('Passif '!AA31+'Passif '!AJ31+'Passif '!BB31)/Actif!I31</f>
        <v>0.71214102805401747</v>
      </c>
      <c r="J32">
        <f>('Passif '!AB31+'Passif '!AK31+'Passif '!BC31)/Actif!J31</f>
        <v>0.73039590828135559</v>
      </c>
      <c r="K32">
        <f>('Passif '!AC31+'Passif '!AL31+'Passif '!BD31)/Actif!K31</f>
        <v>0.70907730793552315</v>
      </c>
      <c r="L32">
        <f t="shared" si="4"/>
        <v>8.6841686384817263E-2</v>
      </c>
      <c r="M32">
        <f>('Passif '!C31+'Passif '!L31)/Actif!C31</f>
        <v>1.4334816659792401E-2</v>
      </c>
      <c r="N32">
        <f>('Passif '!D31+'Passif '!M31)/Actif!D31</f>
        <v>0.33637365349259513</v>
      </c>
      <c r="O32">
        <f>('Passif '!E31+'Passif '!N31)/Actif!E31</f>
        <v>0.34313903773609727</v>
      </c>
      <c r="P32">
        <f>('Passif '!F31+'Passif '!O31)/Actif!F31</f>
        <v>0.31236175531831262</v>
      </c>
      <c r="Q32">
        <f>('Passif '!G31+'Passif '!P31)/Actif!G31</f>
        <v>0.31360575459612156</v>
      </c>
      <c r="R32">
        <f>('Passif '!H31+'Passif '!Q31)/Actif!H31</f>
        <v>0.28156185755934909</v>
      </c>
      <c r="S32">
        <f>('Passif '!I31+'Passif '!R31)/Actif!I31</f>
        <v>0.28428033710888206</v>
      </c>
      <c r="T32">
        <f>('Passif '!J31+'Passif '!S31)/Actif!J31</f>
        <v>0.2670330364254106</v>
      </c>
      <c r="U32">
        <f>('Passif '!K31+'Passif '!T31)/Actif!K31</f>
        <v>0.28708668451436253</v>
      </c>
      <c r="V32">
        <f t="shared" si="5"/>
        <v>-6.1577180176748181E-2</v>
      </c>
      <c r="W32">
        <v>0.25692481923480059</v>
      </c>
      <c r="X32">
        <f>('Passif '!U31+'Passif '!AD31)/('Passif '!C31+'Passif '!L31)</f>
        <v>65.640324170523343</v>
      </c>
      <c r="Y32">
        <f>('Passif '!V31+'Passif '!AE31)/('Passif '!D31+'Passif '!M31)</f>
        <v>1.8894722759147433</v>
      </c>
      <c r="Z32">
        <f>('Passif '!W31+'Passif '!AF31)/('Passif '!E31+'Passif '!N31)</f>
        <v>1.8286287972817479</v>
      </c>
      <c r="AA32">
        <f>('Passif '!X31+'Passif '!AG31)/('Passif '!F31+'Passif '!O31)</f>
        <v>2.0975445120735792</v>
      </c>
      <c r="AB32">
        <f>('Passif '!Y31+'Passif '!AH31)/('Passif '!G31+'Passif '!P31)</f>
        <v>2.1002260720444292</v>
      </c>
      <c r="AC32">
        <f>('Passif '!Z31+'Passif '!AI31)/('Passif '!H31+'Passif '!Q31)</f>
        <v>2.3972643995032974</v>
      </c>
      <c r="AD32">
        <f>('Passif '!AA31+'Passif '!AJ31)/('Passif '!I31+'Passif '!R31)</f>
        <v>2.3783646281832658</v>
      </c>
      <c r="AE32">
        <f>('Passif '!AB31+'Passif '!AK31)/('Passif '!J31+'Passif '!S31)</f>
        <v>2.5597544223429742</v>
      </c>
      <c r="AF32">
        <f>('Passif '!AC31+'Passif '!AL31)/('Passif '!K31+'Passif '!T31)</f>
        <v>2.3534351176786181</v>
      </c>
      <c r="AG32">
        <f>('Passif '!C31+'Passif '!L31)</f>
        <v>572168</v>
      </c>
      <c r="AH32">
        <f>('Passif '!D31+'Passif '!M31)</f>
        <v>17329643</v>
      </c>
      <c r="AI32">
        <f>('Passif '!E31+'Passif '!N31)</f>
        <v>15572949</v>
      </c>
      <c r="AJ32">
        <f>('Passif '!F31+'Passif '!O31)</f>
        <v>13906564</v>
      </c>
      <c r="AK32">
        <f>('Passif '!G31+'Passif '!P31)</f>
        <v>12932603</v>
      </c>
      <c r="AL32">
        <f>('Passif '!H31+'Passif '!Q31)</f>
        <v>11724519</v>
      </c>
      <c r="AM32">
        <f>('Passif '!I31+'Passif '!R31)</f>
        <v>11675510</v>
      </c>
      <c r="AN32">
        <f>('Passif '!J31+'Passif '!S31)</f>
        <v>9937549</v>
      </c>
      <c r="AO32">
        <f>('Passif '!K31+'Passif '!T31)</f>
        <v>10098606</v>
      </c>
      <c r="AP32">
        <f t="shared" si="6"/>
        <v>-0.13867630731802302</v>
      </c>
      <c r="AQ32">
        <f>('Passif '!U31+'Passif '!AD31)</f>
        <v>37557293</v>
      </c>
      <c r="AR32">
        <f>('Passif '!V31+'Passif '!AE31)</f>
        <v>32743880</v>
      </c>
      <c r="AS32">
        <f>('Passif '!W31+'Passif '!AF31)</f>
        <v>28477143</v>
      </c>
      <c r="AT32">
        <f>('Passif '!X31+'Passif '!AG31)</f>
        <v>29169637</v>
      </c>
      <c r="AU32">
        <f>('Passif '!Y31+'Passif '!AH31)</f>
        <v>27161390</v>
      </c>
      <c r="AV32">
        <f>('Passif '!Z31+'Passif '!AI31)</f>
        <v>28106772</v>
      </c>
      <c r="AW32">
        <f>('Passif '!AA31+'Passif '!AJ31)</f>
        <v>27768620</v>
      </c>
      <c r="AX32">
        <f>('Passif '!AB31+'Passif '!AK31)</f>
        <v>25437685</v>
      </c>
      <c r="AY32">
        <f>('Passif '!AC31+'Passif '!AL31)</f>
        <v>23766414</v>
      </c>
      <c r="AZ32">
        <f t="shared" si="7"/>
        <v>-0.15442392317410195</v>
      </c>
      <c r="BA32">
        <f>'Passif '!AV31</f>
        <v>991077</v>
      </c>
      <c r="BB32">
        <f>'Passif '!AW31</f>
        <v>924884</v>
      </c>
      <c r="BC32">
        <f>'Passif '!AX31</f>
        <v>875068</v>
      </c>
      <c r="BD32">
        <f>'Passif '!AY31</f>
        <v>1029689</v>
      </c>
      <c r="BE32">
        <f>'Passif '!AZ31</f>
        <v>1006144</v>
      </c>
      <c r="BF32">
        <f>'Passif '!BA31</f>
        <v>1163556</v>
      </c>
      <c r="BG32">
        <f>'Passif '!BB31</f>
        <v>1479304</v>
      </c>
      <c r="BH32">
        <f>'Passif '!BC31</f>
        <v>1743765</v>
      </c>
      <c r="BI32">
        <f>'Passif '!BD31</f>
        <v>1176200</v>
      </c>
      <c r="BJ32">
        <f>(AQ32/Actif!C31)</f>
        <v>0.94094201247379183</v>
      </c>
      <c r="BK32">
        <f>(AR32/Actif!D31)</f>
        <v>0.635568692622411</v>
      </c>
      <c r="BL32">
        <f>(AS32/Actif!E31)</f>
        <v>0.62747392587577588</v>
      </c>
      <c r="BM32">
        <f>(AT32/Actif!F31)</f>
        <v>0.65519268564959665</v>
      </c>
      <c r="BN32">
        <f>(AU32/Actif!G31)</f>
        <v>0.65864298214594152</v>
      </c>
      <c r="BO32">
        <f>(AV32/Actif!H31)</f>
        <v>0.67497821738504593</v>
      </c>
      <c r="BP32">
        <f>(AW32/Actif!I31)</f>
        <v>0.6761222982677797</v>
      </c>
      <c r="BQ32">
        <f>(AX32/Actif!J31)</f>
        <v>0.68353899590161726</v>
      </c>
      <c r="BR32">
        <f>(AY32/Actif!K31)</f>
        <v>0.67563988515402307</v>
      </c>
      <c r="BS32">
        <f t="shared" si="8"/>
        <v>1.6335235239104406E-2</v>
      </c>
      <c r="BT32">
        <f t="shared" si="9"/>
        <v>9.8028018080424033E-4</v>
      </c>
      <c r="BV32">
        <f>('Compte de résultat '!V31/Actif!C31)</f>
        <v>9.0780315868139075E-2</v>
      </c>
      <c r="BW32">
        <f>('Compte de résultat '!W31/Actif!D31)</f>
        <v>7.7768026903303644E-2</v>
      </c>
      <c r="BX32">
        <f>('Compte de résultat '!X31/Actif!E31)</f>
        <v>7.2427715210279825E-2</v>
      </c>
      <c r="BY32">
        <f>('Compte de résultat '!Y31/Actif!F31)</f>
        <v>5.2269146711529692E-2</v>
      </c>
      <c r="BZ32">
        <f>('Compte de résultat '!Z31/Actif!G31)</f>
        <v>9.3388661362340079E-3</v>
      </c>
      <c r="CA32">
        <f>('Compte de résultat '!AA31/Actif!H31)</f>
        <v>5.2886042186396746E-2</v>
      </c>
      <c r="CB32">
        <f>('Compte de résultat '!AB31/Actif!I31)</f>
        <v>3.0227260940419148E-2</v>
      </c>
      <c r="CC32">
        <f>('Compte de résultat '!AC31/Actif!J31)</f>
        <v>7.2741509533334692E-2</v>
      </c>
      <c r="CD32">
        <f t="shared" si="10"/>
        <v>6.2348430960904755E-2</v>
      </c>
      <c r="CE32">
        <f t="shared" si="11"/>
        <v>4.4678576019347833E-2</v>
      </c>
      <c r="CF32">
        <f t="shared" si="12"/>
        <v>5.1951604220050192E-2</v>
      </c>
      <c r="CG32">
        <f>(Actif!U31/Actif!C31)</f>
        <v>0.92927667234871925</v>
      </c>
      <c r="CH32">
        <f>(Actif!V31/Actif!D31)</f>
        <v>0.97915218738801468</v>
      </c>
      <c r="CI32">
        <f>(Actif!W31/Actif!E31)</f>
        <v>0.94827276093112278</v>
      </c>
      <c r="CJ32">
        <f>(Actif!X31/Actif!F31)</f>
        <v>0.97393062103695582</v>
      </c>
      <c r="CK32">
        <f>(Actif!Y31/Actif!G31)</f>
        <v>0.96968624712528328</v>
      </c>
      <c r="CL32">
        <f>(Actif!Z31/Actif!H31)</f>
        <v>0.97714558096891324</v>
      </c>
      <c r="CM32">
        <f>(Actif!AA31/Actif!I31)</f>
        <v>0.96235197067669886</v>
      </c>
      <c r="CN32">
        <f>(Actif!AB31/Actif!J31)</f>
        <v>0.95664608697428</v>
      </c>
      <c r="CO32">
        <f>(Actif!AC31/Actif!K31)</f>
        <v>0.92983229890156271</v>
      </c>
      <c r="CP32">
        <f t="shared" si="13"/>
        <v>3.0447800703923857E-2</v>
      </c>
      <c r="CQ32">
        <f t="shared" si="14"/>
        <v>-4.8419890535078565E-2</v>
      </c>
      <c r="CR32">
        <f>'Compte de résultat '!D31/Actif!C31</f>
        <v>0.15140018930933161</v>
      </c>
      <c r="CS32">
        <f>'Compte de résultat '!E31/Actif!D31</f>
        <v>0.10524044068690273</v>
      </c>
      <c r="CT32">
        <f>'Compte de résultat '!F31/Actif!E31</f>
        <v>0.12699085688904718</v>
      </c>
      <c r="CU32">
        <f>'Compte de résultat '!G31/Actif!F31</f>
        <v>9.4210715464941031E-2</v>
      </c>
      <c r="CV32">
        <f>'Compte de résultat '!H31/Actif!G31</f>
        <v>5.3223098242073393E-2</v>
      </c>
      <c r="CW32">
        <f>'Compte de résultat '!I31/Actif!H31</f>
        <v>9.9918167202780836E-2</v>
      </c>
      <c r="CX32">
        <f>'Compte de résultat '!J31/Actif!I31</f>
        <v>7.4024754074770618E-2</v>
      </c>
      <c r="CY32">
        <f>'Compte de résultat '!K31/Actif!J31</f>
        <v>0.10883952246801532</v>
      </c>
      <c r="CZ32">
        <f t="shared" si="15"/>
        <v>0.11060078617699411</v>
      </c>
      <c r="DA32">
        <f t="shared" si="16"/>
        <v>9.1474890198687209E-2</v>
      </c>
      <c r="DB32">
        <f t="shared" si="17"/>
        <v>9.426081458185559E-2</v>
      </c>
      <c r="DD32">
        <f>LN(1+'Compte de résultat '!C31)</f>
        <v>15.722776993084521</v>
      </c>
      <c r="DE32">
        <f>LN(1+'Compte de résultat '!D31)</f>
        <v>15.61442338084211</v>
      </c>
      <c r="DF32">
        <f>LN(1+'Compte de résultat '!E31)</f>
        <v>15.505954283367847</v>
      </c>
      <c r="DG32">
        <f>LN(1+'Compte de résultat '!F31)</f>
        <v>15.567025470089661</v>
      </c>
      <c r="DH32">
        <f>LN(1+'Compte de résultat '!G31)</f>
        <v>15.249243694348324</v>
      </c>
      <c r="DI32">
        <f>LN(1+'Compte de résultat '!H31)</f>
        <v>14.601618342052928</v>
      </c>
      <c r="DJ32">
        <f>LN(1+'Compte de résultat '!I31)</f>
        <v>15.24119244524646</v>
      </c>
      <c r="DK32">
        <f>LN(1+'Compte de résultat '!J31)</f>
        <v>14.927443070570044</v>
      </c>
      <c r="DL32">
        <f>LN(1+'Compte de résultat '!K31)</f>
        <v>15.214333359398893</v>
      </c>
      <c r="DM32">
        <f t="shared" si="18"/>
        <v>15.408134582218992</v>
      </c>
      <c r="DN32">
        <f t="shared" si="19"/>
        <v>15.139295835496972</v>
      </c>
      <c r="DO32">
        <f t="shared" si="20"/>
        <v>15.127656291738466</v>
      </c>
      <c r="DQ32">
        <f>'Compte de résultat '!AM31/'Compte de résultat '!U31</f>
        <v>0.38837095728518828</v>
      </c>
      <c r="DR32">
        <f>'Compte de résultat '!AN31/'Compte de résultat '!V31</f>
        <v>0.47262241555509005</v>
      </c>
      <c r="DS32">
        <f>'Compte de résultat '!AO31/'Compte de résultat '!W31</f>
        <v>0.38043490469191193</v>
      </c>
      <c r="DT32">
        <f>'Compte de résultat '!AP31/'Compte de résultat '!X31</f>
        <v>0.34544289641392084</v>
      </c>
      <c r="DU32">
        <f>'Compte de résultat '!AQ31/'Compte de résultat '!Y31</f>
        <v>0.17246361179497383</v>
      </c>
      <c r="DV32">
        <f>'Compte de résultat '!AR31/'Compte de résultat '!Z31</f>
        <v>0.73252492729538843</v>
      </c>
      <c r="DW32">
        <f>'Compte de résultat '!AS31/'Compte de résultat '!AA31</f>
        <v>0</v>
      </c>
      <c r="DX32">
        <f>'Compte de résultat '!AT31/'Compte de résultat '!AB31</f>
        <v>0</v>
      </c>
      <c r="DY32">
        <f>'Compte de résultat '!AU31/'Compte de résultat '!AC31</f>
        <v>5.8667879301912189E-2</v>
      </c>
      <c r="DZ32">
        <f t="shared" ref="DZ32:DZ38" si="24">DV32-DT32</f>
        <v>0.38708203088146759</v>
      </c>
    </row>
    <row r="33" spans="2:130" x14ac:dyDescent="0.25">
      <c r="B33" t="str">
        <f>Actif!B32</f>
        <v>DEMPSON LIMITED</v>
      </c>
      <c r="C33">
        <f>('Passif '!U32+'Passif '!AD32+'Passif '!AV32)/Actif!C32</f>
        <v>0.33451038705151398</v>
      </c>
      <c r="D33">
        <f>('Passif '!V32+'Passif '!AE32+'Passif '!AW32)/Actif!D32</f>
        <v>0.68282439259135586</v>
      </c>
      <c r="E33">
        <f>('Passif '!W32+'Passif '!AF32+'Passif '!AX32)/Actif!E32</f>
        <v>0.72232189950547143</v>
      </c>
      <c r="F33">
        <f>('Passif '!X32+'Passif '!AG32+'Passif '!AY32)/Actif!F32</f>
        <v>0.69524515640681828</v>
      </c>
      <c r="G33">
        <f>('Passif '!Y32+'Passif '!AH32+'Passif '!AZ32)/Actif!G32</f>
        <v>0.68376312804163453</v>
      </c>
      <c r="H33">
        <f>('Passif '!Z32+'Passif '!AI32+'Passif '!BA32)/Actif!H32</f>
        <v>0.68447313897227424</v>
      </c>
      <c r="I33">
        <f>('Passif '!AA32+'Passif '!AJ32+'Passif '!BB32)/Actif!I32</f>
        <v>0.60827381307655071</v>
      </c>
      <c r="J33">
        <f>('Passif '!AB32+'Passif '!AK32+'Passif '!BC32)/Actif!J32</f>
        <v>0.628515472121978</v>
      </c>
      <c r="K33">
        <f>('Passif '!AC32+'Passif '!AL32+'Passif '!BD32)/Actif!K32</f>
        <v>0.63617203207891293</v>
      </c>
      <c r="L33">
        <f t="shared" si="4"/>
        <v>-5.2398744325916E-2</v>
      </c>
      <c r="M33">
        <f>('Passif '!C32+'Passif '!L32)/Actif!C32</f>
        <v>0.29260845749220105</v>
      </c>
      <c r="N33">
        <f>('Passif '!D32+'Passif '!M32)/Actif!D32</f>
        <v>0.10249294211590719</v>
      </c>
      <c r="O33">
        <f>('Passif '!E32+'Passif '!N32)/Actif!E32</f>
        <v>6.7074333528455349E-2</v>
      </c>
      <c r="P33">
        <f>('Passif '!F32+'Passif '!O32)/Actif!F32</f>
        <v>3.7449344817926666E-2</v>
      </c>
      <c r="Q33">
        <f>('Passif '!G32+'Passif '!P32)/Actif!G32</f>
        <v>3.4583798711491393E-2</v>
      </c>
      <c r="R33">
        <f>('Passif '!H32+'Passif '!Q32)/Actif!H32</f>
        <v>3.5441729107588478E-2</v>
      </c>
      <c r="S33">
        <f>('Passif '!I32+'Passif '!R32)/Actif!I32</f>
        <v>6.6592741050001514E-2</v>
      </c>
      <c r="T33">
        <f>('Passif '!J32+'Passif '!S32)/Actif!J32</f>
        <v>5.9185662697687137E-2</v>
      </c>
      <c r="U33">
        <f>('Passif '!K32+'Passif '!T32)/Actif!K32</f>
        <v>5.1010048594643025E-2</v>
      </c>
      <c r="V33">
        <f t="shared" si="5"/>
        <v>-3.1632604420866871E-2</v>
      </c>
      <c r="W33">
        <v>1.604700102138251</v>
      </c>
      <c r="X33">
        <f>('Passif '!U32+'Passif '!AD32)/('Passif '!C32+'Passif '!L32)</f>
        <v>0.10690269992123</v>
      </c>
      <c r="Y33">
        <f>('Passif '!V32+'Passif '!AE32)/('Passif '!D32+'Passif '!M32)</f>
        <v>5.3809924994250737</v>
      </c>
      <c r="Z33">
        <f>('Passif '!W32+'Passif '!AF32)/('Passif '!E32+'Passif '!N32)</f>
        <v>8.6314369672107301</v>
      </c>
      <c r="AA33">
        <f>('Passif '!X32+'Passif '!AG32)/('Passif '!F32+'Passif '!O32)</f>
        <v>12.031487990626831</v>
      </c>
      <c r="AB33">
        <f>('Passif '!Y32+'Passif '!AH32)/('Passif '!G32+'Passif '!P32)</f>
        <v>12.646194045369475</v>
      </c>
      <c r="AC33">
        <f>('Passif '!Z32+'Passif '!AI32)/('Passif '!H32+'Passif '!Q32)</f>
        <v>12.59006494747219</v>
      </c>
      <c r="AD33">
        <f>('Passif '!AA32+'Passif '!AJ32)/('Passif '!I32+'Passif '!R32)</f>
        <v>5.9001046604922616</v>
      </c>
      <c r="AE33">
        <f>('Passif '!AB32+'Passif '!AK32)/('Passif '!J32+'Passif '!S32)</f>
        <v>7.0650133242788007</v>
      </c>
      <c r="AF33">
        <f>('Passif '!AC32+'Passif '!AL32)/('Passif '!K32+'Passif '!T32)</f>
        <v>8.4942979157062091</v>
      </c>
      <c r="AG33">
        <f>('Passif '!C32+'Passif '!L32)</f>
        <v>1830646</v>
      </c>
      <c r="AH33">
        <f>('Passif '!D32+'Passif '!M32)</f>
        <v>1356696</v>
      </c>
      <c r="AI33">
        <f>('Passif '!E32+'Passif '!N32)</f>
        <v>859275</v>
      </c>
      <c r="AJ33">
        <f>('Passif '!F32+'Passif '!O32)</f>
        <v>641832</v>
      </c>
      <c r="AK33">
        <f>('Passif '!G32+'Passif '!P32)</f>
        <v>553015</v>
      </c>
      <c r="AL33">
        <f>('Passif '!H32+'Passif '!Q32)</f>
        <v>591401</v>
      </c>
      <c r="AM33">
        <f>('Passif '!I32+'Passif '!R32)</f>
        <v>1064394</v>
      </c>
      <c r="AN33">
        <f>('Passif '!J32+'Passif '!S32)</f>
        <v>1048462</v>
      </c>
      <c r="AO33">
        <f>('Passif '!K32+'Passif '!T32)</f>
        <v>824260</v>
      </c>
      <c r="AP33">
        <f t="shared" si="6"/>
        <v>0.39374130243269795</v>
      </c>
      <c r="AQ33">
        <f>('Passif '!U32+'Passif '!AD32)</f>
        <v>195701</v>
      </c>
      <c r="AR33">
        <f>('Passif '!V32+'Passif '!AE32)</f>
        <v>7300371</v>
      </c>
      <c r="AS33">
        <f>('Passif '!W32+'Passif '!AF32)</f>
        <v>7416778</v>
      </c>
      <c r="AT33">
        <f>('Passif '!X32+'Passif '!AG32)</f>
        <v>7722194</v>
      </c>
      <c r="AU33">
        <f>('Passif '!Y32+'Passif '!AH32)</f>
        <v>6993535</v>
      </c>
      <c r="AV33">
        <f>('Passif '!Z32+'Passif '!AI32)</f>
        <v>7445777</v>
      </c>
      <c r="AW33">
        <f>('Passif '!AA32+'Passif '!AJ32)</f>
        <v>6280036</v>
      </c>
      <c r="AX33">
        <f>('Passif '!AB32+'Passif '!AK32)</f>
        <v>7407398</v>
      </c>
      <c r="AY33">
        <f>('Passif '!AC32+'Passif '!AL32)</f>
        <v>7001510</v>
      </c>
      <c r="AZ33">
        <f t="shared" si="7"/>
        <v>-5.9666976327655261E-2</v>
      </c>
      <c r="BA33">
        <f>'Passif '!AV32</f>
        <v>1897096</v>
      </c>
      <c r="BB33">
        <f>'Passif '!AW32</f>
        <v>1738155</v>
      </c>
      <c r="BC33">
        <f>'Passif '!AX32</f>
        <v>1836734</v>
      </c>
      <c r="BD33">
        <f>'Passif '!AY32</f>
        <v>4193384</v>
      </c>
      <c r="BE33">
        <f>'Passif '!AZ32</f>
        <v>3940234</v>
      </c>
      <c r="BF33">
        <f>'Passif '!BA32</f>
        <v>3975734</v>
      </c>
      <c r="BG33">
        <f>'Passif '!BB32</f>
        <v>3442390</v>
      </c>
      <c r="BH33">
        <f>'Passif '!BC32</f>
        <v>3726626</v>
      </c>
      <c r="BI33">
        <f>'Passif '!BD32</f>
        <v>3278252</v>
      </c>
      <c r="BJ33">
        <f>(AQ33/Actif!C32)</f>
        <v>3.1280634125702748E-2</v>
      </c>
      <c r="BK33">
        <f>(AR33/Actif!D32)</f>
        <v>0.55151375276970482</v>
      </c>
      <c r="BL33">
        <f>(AS33/Actif!E32)</f>
        <v>0.57894788196853164</v>
      </c>
      <c r="BM33">
        <f>(AT33/Actif!F32)</f>
        <v>0.45057134243372782</v>
      </c>
      <c r="BN33">
        <f>(AU33/Actif!G32)</f>
        <v>0.43735342933151894</v>
      </c>
      <c r="BO33">
        <f>(AV33/Actif!H32)</f>
        <v>0.44621367131525447</v>
      </c>
      <c r="BP33">
        <f>(AW33/Actif!I32)</f>
        <v>0.3929041418240683</v>
      </c>
      <c r="BQ33">
        <f>(AX33/Actif!J32)</f>
        <v>0.4181474955654304</v>
      </c>
      <c r="BR33">
        <f>(AY33/Actif!K32)</f>
        <v>0.43329454945754869</v>
      </c>
      <c r="BS33">
        <f t="shared" si="8"/>
        <v>8.8602419837355284E-3</v>
      </c>
      <c r="BT33">
        <f t="shared" si="9"/>
        <v>-2.8952770137287621E-2</v>
      </c>
      <c r="BV33">
        <f>('Compte de résultat '!V32/Actif!C32)</f>
        <v>4.9251482385992099E-2</v>
      </c>
      <c r="BW33">
        <f>('Compte de résultat '!W32/Actif!D32)</f>
        <v>4.5253558782712361E-3</v>
      </c>
      <c r="BX33">
        <f>('Compte de résultat '!X32/Actif!E32)</f>
        <v>5.3454093023324795E-2</v>
      </c>
      <c r="BY33">
        <f>('Compte de résultat '!Y32/Actif!F32)</f>
        <v>2.8712261294939381E-2</v>
      </c>
      <c r="BZ33">
        <f>('Compte de résultat '!Z32/Actif!G32)</f>
        <v>4.6708999923705079E-2</v>
      </c>
      <c r="CA33">
        <f>('Compte de résultat '!AA32/Actif!H32)</f>
        <v>3.3254401607807668E-2</v>
      </c>
      <c r="CB33">
        <f>('Compte de résultat '!AB32/Actif!I32)</f>
        <v>2.7137821098756391E-2</v>
      </c>
      <c r="CC33">
        <f>('Compte de résultat '!AC32/Actif!J32)</f>
        <v>7.092093688682969E-3</v>
      </c>
      <c r="CD33">
        <f t="shared" si="10"/>
        <v>4.1083177159132088E-2</v>
      </c>
      <c r="CE33">
        <f t="shared" si="11"/>
        <v>4.2958451413989747E-2</v>
      </c>
      <c r="CF33">
        <f t="shared" si="12"/>
        <v>2.2494772131749011E-2</v>
      </c>
      <c r="CG33">
        <f>(Actif!U32/Actif!C32)</f>
        <v>0.13205762704116283</v>
      </c>
      <c r="CH33">
        <f>(Actif!V32/Actif!D32)</f>
        <v>4.5657427643939666E-2</v>
      </c>
      <c r="CI33">
        <f>(Actif!W32/Actif!E32)</f>
        <v>3.9796071857255921E-2</v>
      </c>
      <c r="CJ33">
        <f>(Actif!X32/Actif!F32)</f>
        <v>0.11072614673564829</v>
      </c>
      <c r="CK33">
        <f>(Actif!Y32/Actif!G32)</f>
        <v>0.10257914347071838</v>
      </c>
      <c r="CL33">
        <f>(Actif!Z32/Actif!H32)</f>
        <v>8.343115150126991E-2</v>
      </c>
      <c r="CM33">
        <f>(Actif!AA32/Actif!I32)</f>
        <v>7.9204516319630436E-2</v>
      </c>
      <c r="CN33">
        <f>(Actif!AB32/Actif!J32)</f>
        <v>9.0247661319517239E-2</v>
      </c>
      <c r="CO33">
        <f>(Actif!AC32/Actif!K32)</f>
        <v>0.14314777659225075</v>
      </c>
      <c r="CP33">
        <f t="shared" si="13"/>
        <v>1.096467003088349</v>
      </c>
      <c r="CQ33">
        <f t="shared" si="14"/>
        <v>0.71575932989576319</v>
      </c>
      <c r="CR33">
        <f>'Compte de résultat '!D32/Actif!C32</f>
        <v>2.0401115739513087</v>
      </c>
      <c r="CS33">
        <f>'Compte de résultat '!E32/Actif!D32</f>
        <v>1.0065906321461784</v>
      </c>
      <c r="CT33">
        <f>'Compte de résultat '!F32/Actif!E32</f>
        <v>1.7145739758220944</v>
      </c>
      <c r="CU33">
        <f>'Compte de résultat '!G32/Actif!F32</f>
        <v>1.3320436572940808</v>
      </c>
      <c r="CV33">
        <f>'Compte de résultat '!H32/Actif!G32</f>
        <v>1.40816174272603</v>
      </c>
      <c r="CW33">
        <f>'Compte de résultat '!I32/Actif!H32</f>
        <v>1.2575621728919413</v>
      </c>
      <c r="CX33">
        <f>'Compte de résultat '!J32/Actif!I32</f>
        <v>1.4607123761717766</v>
      </c>
      <c r="CY33">
        <f>'Compte de résultat '!K32/Actif!J32</f>
        <v>1.1819936745535384</v>
      </c>
      <c r="CZ33">
        <f t="shared" si="15"/>
        <v>1.5233088165580875</v>
      </c>
      <c r="DA33">
        <f t="shared" si="16"/>
        <v>1.4849264586140682</v>
      </c>
      <c r="DB33">
        <f t="shared" si="17"/>
        <v>1.300089407872419</v>
      </c>
      <c r="DD33">
        <f>LN(1+'Compte de résultat '!C32)</f>
        <v>16.35346820231274</v>
      </c>
      <c r="DE33">
        <f>LN(1+'Compte de résultat '!D32)</f>
        <v>16.362103932004846</v>
      </c>
      <c r="DF33">
        <f>LN(1+'Compte de résultat '!E32)</f>
        <v>16.405093314255577</v>
      </c>
      <c r="DG33">
        <f>LN(1+'Compte de résultat '!F32)</f>
        <v>16.904962793050014</v>
      </c>
      <c r="DH33">
        <f>LN(1+'Compte de résultat '!G32)</f>
        <v>16.943562321335147</v>
      </c>
      <c r="DI33">
        <f>LN(1+'Compte de résultat '!H32)</f>
        <v>16.929795526466489</v>
      </c>
      <c r="DJ33">
        <f>LN(1+'Compte de résultat '!I32)</f>
        <v>16.859290053107525</v>
      </c>
      <c r="DK33">
        <f>LN(1+'Compte de résultat '!J32)</f>
        <v>16.966000170147996</v>
      </c>
      <c r="DL33">
        <f>LN(1+'Compte de résultat '!K32)</f>
        <v>16.857113452251014</v>
      </c>
      <c r="DM33">
        <f t="shared" si="18"/>
        <v>16.924262557192581</v>
      </c>
      <c r="DN33">
        <f t="shared" si="19"/>
        <v>16.926106880283882</v>
      </c>
      <c r="DO33">
        <f t="shared" si="20"/>
        <v>16.894134558502177</v>
      </c>
      <c r="DQ33">
        <f>'Compte de résultat '!AM32/'Compte de résultat '!U32</f>
        <v>0.13150812833900821</v>
      </c>
      <c r="DR33">
        <f>'Compte de résultat '!AN32/'Compte de résultat '!V32</f>
        <v>1.1031960328690302</v>
      </c>
      <c r="DS33">
        <f>'Compte de résultat '!AO32/'Compte de résultat '!W32</f>
        <v>7.5184467964341755</v>
      </c>
      <c r="DT33">
        <f>'Compte de résultat '!AP32/'Compte de résultat '!X32</f>
        <v>0.59409540749048251</v>
      </c>
      <c r="DU33">
        <f>'Compte de résultat '!AQ32/'Compte de résultat '!Y32</f>
        <v>0.57142799081468842</v>
      </c>
      <c r="DV33">
        <f>'Compte de résultat '!AR32/'Compte de résultat '!Z32</f>
        <v>0.41147590587277616</v>
      </c>
      <c r="DW33">
        <f>'Compte de résultat '!AS32/'Compte de résultat '!AA32</f>
        <v>0.48303484218835036</v>
      </c>
      <c r="DX33">
        <f>'Compte de résultat '!AT32/'Compte de résultat '!AB32</f>
        <v>0.73714326553101828</v>
      </c>
      <c r="DY33">
        <f>'Compte de résultat '!AU32/'Compte de résultat '!AC32</f>
        <v>2.3925259680821429</v>
      </c>
      <c r="DZ33">
        <f t="shared" si="24"/>
        <v>-0.18261950161770635</v>
      </c>
    </row>
    <row r="34" spans="2:130" x14ac:dyDescent="0.25">
      <c r="B34" t="str">
        <f>Actif!B33</f>
        <v>DILLON BASS LIMITED</v>
      </c>
      <c r="C34">
        <f>('Passif '!U33+'Passif '!AD33+'Passif '!AV33)/Actif!C33</f>
        <v>0.44529020573902089</v>
      </c>
      <c r="D34">
        <f>('Passif '!V33+'Passif '!AE33+'Passif '!AW33)/Actif!D33</f>
        <v>0.43218232891472147</v>
      </c>
      <c r="E34">
        <f>('Passif '!W33+'Passif '!AF33+'Passif '!AX33)/Actif!E33</f>
        <v>1.4159953006959934E-2</v>
      </c>
      <c r="F34">
        <f>('Passif '!X33+'Passif '!AG33+'Passif '!AY33)/Actif!F33</f>
        <v>0.53304898277542268</v>
      </c>
      <c r="G34">
        <f>('Passif '!Y33+'Passif '!AH33+'Passif '!AZ33)/Actif!G33</f>
        <v>0.61858503156607536</v>
      </c>
      <c r="H34">
        <f>('Passif '!Z33+'Passif '!AI33+'Passif '!BA33)/Actif!H33</f>
        <v>0.68288889165728306</v>
      </c>
      <c r="I34">
        <f>('Passif '!AA33+'Passif '!AJ33+'Passif '!BB33)/Actif!I33</f>
        <v>0.48106725412977053</v>
      </c>
      <c r="J34">
        <f>('Passif '!AB33+'Passif '!AK33+'Passif '!BC33)/Actif!J33</f>
        <v>0.56739816896373296</v>
      </c>
      <c r="K34">
        <f>('Passif '!AC33+'Passif '!AL33+'Passif '!BD33)/Actif!K33</f>
        <v>0.67196989555237807</v>
      </c>
      <c r="L34">
        <f t="shared" si="4"/>
        <v>47.226776693512178</v>
      </c>
      <c r="M34">
        <f>('Passif '!C33+'Passif '!L33)/Actif!C33</f>
        <v>1.128168790656759E-2</v>
      </c>
      <c r="N34">
        <f>('Passif '!D33+'Passif '!M33)/Actif!D33</f>
        <v>1.3397851822922623E-2</v>
      </c>
      <c r="O34">
        <f>('Passif '!E33+'Passif '!N33)/Actif!E33</f>
        <v>1.3777309634707481E-2</v>
      </c>
      <c r="P34">
        <f>('Passif '!F33+'Passif '!O33)/Actif!F33</f>
        <v>4.0704938595866793E-3</v>
      </c>
      <c r="Q34">
        <f>('Passif '!G33+'Passif '!P33)/Actif!G33</f>
        <v>1.0560178869620141E-3</v>
      </c>
      <c r="R34">
        <f>('Passif '!H33+'Passif '!Q33)/Actif!H33</f>
        <v>1.5565013859061561E-2</v>
      </c>
      <c r="S34">
        <f>('Passif '!I33+'Passif '!R33)/Actif!I33</f>
        <v>2.6361983651565755E-2</v>
      </c>
      <c r="T34">
        <f>('Passif '!J33+'Passif '!S33)/Actif!J33</f>
        <v>2.3137767122482469E-2</v>
      </c>
      <c r="U34">
        <f>('Passif '!K33+'Passif '!T33)/Actif!K33</f>
        <v>2.0971932473168718E-2</v>
      </c>
      <c r="V34">
        <f t="shared" si="5"/>
        <v>1.7877042243540798E-3</v>
      </c>
      <c r="W34">
        <v>1.4109956618320929</v>
      </c>
      <c r="X34">
        <f>('Passif '!U33+'Passif '!AD33)/('Passif '!C33+'Passif '!L33)</f>
        <v>4.81946305998944E-2</v>
      </c>
      <c r="Y34">
        <f>('Passif '!V33+'Passif '!AE33)/('Passif '!D33+'Passif '!M33)</f>
        <v>2.0621281276562309E-2</v>
      </c>
      <c r="Z34">
        <f>('Passif '!W33+'Passif '!AF33)/('Passif '!E33+'Passif '!N33)</f>
        <v>1.0277734465144419</v>
      </c>
      <c r="AA34">
        <f>('Passif '!X33+'Passif '!AG33)/('Passif '!F33+'Passif '!O33)</f>
        <v>3.5238579828132068</v>
      </c>
      <c r="AB34">
        <f>('Passif '!Y33+'Passif '!AH33)/('Passif '!G33+'Passif '!P33)</f>
        <v>15.299223350687036</v>
      </c>
      <c r="AC34">
        <f>('Passif '!Z33+'Passif '!AI33)/('Passif '!H33+'Passif '!Q33)</f>
        <v>6.000054446955054E-2</v>
      </c>
      <c r="AD34">
        <f>('Passif '!AA33+'Passif '!AJ33)/('Passif '!I33+'Passif '!R33)</f>
        <v>1.2120250393976536E-2</v>
      </c>
      <c r="AE34">
        <f>('Passif '!AB33+'Passif '!AK33)/('Passif '!J33+'Passif '!S33)</f>
        <v>0.1419357189709205</v>
      </c>
      <c r="AF34">
        <f>('Passif '!AC33+'Passif '!AL33)/('Passif '!K33+'Passif '!T33)</f>
        <v>0.18620523573740258</v>
      </c>
      <c r="AG34">
        <f>('Passif '!C33+'Passif '!L33)</f>
        <v>123105</v>
      </c>
      <c r="AH34">
        <f>('Passif '!D33+'Passif '!M33)</f>
        <v>140001</v>
      </c>
      <c r="AI34">
        <f>('Passif '!E33+'Passif '!N33)</f>
        <v>160333</v>
      </c>
      <c r="AJ34">
        <f>('Passif '!F33+'Passif '!O33)</f>
        <v>53064</v>
      </c>
      <c r="AK34">
        <f>('Passif '!G33+'Passif '!P33)</f>
        <v>11717</v>
      </c>
      <c r="AL34">
        <f>('Passif '!H33+'Passif '!Q33)</f>
        <v>183665</v>
      </c>
      <c r="AM34">
        <f>('Passif '!I33+'Passif '!R33)</f>
        <v>182752</v>
      </c>
      <c r="AN34">
        <f>('Passif '!J33+'Passif '!S33)</f>
        <v>192094</v>
      </c>
      <c r="AO34">
        <f>('Passif '!K33+'Passif '!T33)</f>
        <v>170253</v>
      </c>
      <c r="AP34">
        <f t="shared" si="6"/>
        <v>-7.3024256118476571E-2</v>
      </c>
      <c r="AQ34">
        <f>('Passif '!U33+'Passif '!AD33)</f>
        <v>5933</v>
      </c>
      <c r="AR34">
        <f>('Passif '!V33+'Passif '!AE33)</f>
        <v>2887</v>
      </c>
      <c r="AS34">
        <f>('Passif '!W33+'Passif '!AF33)</f>
        <v>164786</v>
      </c>
      <c r="AT34">
        <f>('Passif '!X33+'Passif '!AG33)</f>
        <v>186990</v>
      </c>
      <c r="AU34">
        <f>('Passif '!Y33+'Passif '!AH33)</f>
        <v>179261</v>
      </c>
      <c r="AV34">
        <f>('Passif '!Z33+'Passif '!AI33)</f>
        <v>11020</v>
      </c>
      <c r="AW34">
        <f>('Passif '!AA33+'Passif '!AJ33)</f>
        <v>2215</v>
      </c>
      <c r="AX34">
        <f>('Passif '!AB33+'Passif '!AK33)</f>
        <v>27265</v>
      </c>
      <c r="AY34">
        <f>('Passif '!AC33+'Passif '!AL33)</f>
        <v>31702</v>
      </c>
      <c r="AZ34">
        <f t="shared" si="7"/>
        <v>1.8767695099818511</v>
      </c>
      <c r="BA34">
        <f>'Passif '!AV33</f>
        <v>4853043</v>
      </c>
      <c r="BB34">
        <f>'Passif '!AW33</f>
        <v>4513207</v>
      </c>
      <c r="BC34">
        <f>'Passif '!AX33</f>
        <v>0</v>
      </c>
      <c r="BD34">
        <f>'Passif '!AY33</f>
        <v>6761973</v>
      </c>
      <c r="BE34">
        <f>'Passif '!AZ33</f>
        <v>6684222</v>
      </c>
      <c r="BF34">
        <f>'Passif '!BA33</f>
        <v>8046974</v>
      </c>
      <c r="BG34">
        <f>'Passif '!BB33</f>
        <v>3332739</v>
      </c>
      <c r="BH34">
        <f>'Passif '!BC33</f>
        <v>4683379</v>
      </c>
      <c r="BI34">
        <f>'Passif '!BD33</f>
        <v>5423441</v>
      </c>
      <c r="BJ34">
        <f>(AQ34/Actif!C33)</f>
        <v>5.4371678120032098E-4</v>
      </c>
      <c r="BK34">
        <f>(AR34/Actif!D33)</f>
        <v>2.762808709421905E-4</v>
      </c>
      <c r="BL34">
        <f>(AS34/Actif!E33)</f>
        <v>1.4159953006959934E-2</v>
      </c>
      <c r="BM34">
        <f>(AT34/Actif!F33)</f>
        <v>1.4343842281096659E-2</v>
      </c>
      <c r="BN34">
        <f>(AU34/Actif!G33)</f>
        <v>1.6156253514952427E-2</v>
      </c>
      <c r="BO34">
        <f>(AV34/Actif!H33)</f>
        <v>9.3390930621979357E-4</v>
      </c>
      <c r="BP34">
        <f>(AW34/Actif!I33)</f>
        <v>3.1951384273889283E-4</v>
      </c>
      <c r="BQ34">
        <f>(AX34/Actif!J33)</f>
        <v>3.2840756119112756E-3</v>
      </c>
      <c r="BR34">
        <f>(AY34/Actif!K33)</f>
        <v>3.9050836300352693E-3</v>
      </c>
      <c r="BS34">
        <f t="shared" si="8"/>
        <v>-1.5222344208732634E-2</v>
      </c>
      <c r="BT34">
        <f t="shared" si="9"/>
        <v>3.1814377520682036</v>
      </c>
      <c r="BV34">
        <f>('Compte de résultat '!V33/Actif!C33)</f>
        <v>2.1559703777452404E-2</v>
      </c>
      <c r="BW34">
        <f>('Compte de résultat '!W33/Actif!D33)</f>
        <v>2.9834697527951308E-2</v>
      </c>
      <c r="BX34">
        <f>('Compte de résultat '!X33/Actif!E33)</f>
        <v>2.0302096641640604E-2</v>
      </c>
      <c r="BY34">
        <f>('Compte de résultat '!Y33/Actif!F33)</f>
        <v>2.0941058537052356E-2</v>
      </c>
      <c r="BZ34">
        <f>('Compte de résultat '!Z33/Actif!G33)</f>
        <v>1.9201644348821715E-2</v>
      </c>
      <c r="CA34">
        <f>('Compte de résultat '!AA33/Actif!H33)</f>
        <v>8.2600973011461749E-3</v>
      </c>
      <c r="CB34">
        <f>('Compte de résultat '!AB33/Actif!I33)</f>
        <v>1.3229171339766982E-2</v>
      </c>
      <c r="CC34">
        <f>('Compte de résultat '!AC33/Actif!J33)</f>
        <v>1.8102706468562969E-2</v>
      </c>
      <c r="CD34">
        <f t="shared" si="10"/>
        <v>2.062157758934648E-2</v>
      </c>
      <c r="CE34">
        <f t="shared" si="11"/>
        <v>2.0148266509171561E-2</v>
      </c>
      <c r="CF34">
        <f t="shared" si="12"/>
        <v>1.3197325036492041E-2</v>
      </c>
      <c r="CG34">
        <f>(Actif!U33/Actif!C33)</f>
        <v>1.6039141009964231E-2</v>
      </c>
      <c r="CH34">
        <f>(Actif!V33/Actif!D33)</f>
        <v>1.2845290081038243E-2</v>
      </c>
      <c r="CI34">
        <f>(Actif!W33/Actif!E33)</f>
        <v>9.1848158035751411E-3</v>
      </c>
      <c r="CJ34">
        <f>(Actif!X33/Actif!F33)</f>
        <v>5.2335578558751839E-3</v>
      </c>
      <c r="CK34">
        <f>(Actif!Y33/Actif!G33)</f>
        <v>3.9070949404873493E-3</v>
      </c>
      <c r="CL34">
        <f>(Actif!Z33/Actif!H33)</f>
        <v>2.8017279186593807E-3</v>
      </c>
      <c r="CM34">
        <f>(Actif!AA33/Actif!I33)</f>
        <v>3.3551117238211779E-3</v>
      </c>
      <c r="CN34">
        <f>(Actif!AB33/Actif!J33)</f>
        <v>3.2840756119112756E-3</v>
      </c>
      <c r="CO34">
        <f>(Actif!AC33/Actif!K33)</f>
        <v>1.8802345760159721E-3</v>
      </c>
      <c r="CP34">
        <f t="shared" si="13"/>
        <v>-0.69496090301899982</v>
      </c>
      <c r="CQ34">
        <f t="shared" si="14"/>
        <v>-0.32890179539073183</v>
      </c>
      <c r="CR34">
        <f>'Compte de résultat '!D33/Actif!C33</f>
        <v>4.5694732673804479</v>
      </c>
      <c r="CS34">
        <f>'Compte de résultat '!E33/Actif!D33</f>
        <v>5.2399614680533855</v>
      </c>
      <c r="CT34">
        <f>'Compte de résultat '!F33/Actif!E33</f>
        <v>4.1012365404570819</v>
      </c>
      <c r="CU34">
        <f>'Compte de résultat '!G33/Actif!F33</f>
        <v>3.6316974751032811</v>
      </c>
      <c r="CV34">
        <f>'Compte de résultat '!H33/Actif!G33</f>
        <v>4.6663381838475138</v>
      </c>
      <c r="CW34">
        <f>'Compte de résultat '!I33/Actif!H33</f>
        <v>3.2861085397531378</v>
      </c>
      <c r="CX34">
        <f>'Compte de résultat '!J33/Actif!I33</f>
        <v>5.7410687225951964</v>
      </c>
      <c r="CY34">
        <f>'Compte de résultat '!K33/Actif!J33</f>
        <v>4.4696819535678802</v>
      </c>
      <c r="CZ34">
        <f t="shared" si="15"/>
        <v>3.8664670077801815</v>
      </c>
      <c r="DA34">
        <f t="shared" si="16"/>
        <v>4.1330907331359592</v>
      </c>
      <c r="DB34">
        <f t="shared" si="17"/>
        <v>4.4989530719720721</v>
      </c>
      <c r="DD34">
        <f>LN(1+'Compte de résultat '!C33)</f>
        <v>17.831064911142185</v>
      </c>
      <c r="DE34">
        <f>LN(1+'Compte de résultat '!D33)</f>
        <v>17.72476529527146</v>
      </c>
      <c r="DF34">
        <f>LN(1+'Compte de résultat '!E33)</f>
        <v>17.818379904165983</v>
      </c>
      <c r="DG34">
        <f>LN(1+'Compte de résultat '!F33)</f>
        <v>17.681028995257261</v>
      </c>
      <c r="DH34">
        <f>LN(1+'Compte de résultat '!G33)</f>
        <v>17.672945140764757</v>
      </c>
      <c r="DI34">
        <f>LN(1+'Compte de résultat '!H33)</f>
        <v>17.762420881707143</v>
      </c>
      <c r="DJ34">
        <f>LN(1+'Compte de résultat '!I33)</f>
        <v>17.473302385530111</v>
      </c>
      <c r="DK34">
        <f>LN(1+'Compte de résultat '!J33)</f>
        <v>17.499363048040113</v>
      </c>
      <c r="DL34">
        <f>LN(1+'Compte de résultat '!K33)</f>
        <v>17.429346452398939</v>
      </c>
      <c r="DM34">
        <f t="shared" si="18"/>
        <v>17.676987068011009</v>
      </c>
      <c r="DN34">
        <f t="shared" si="19"/>
        <v>17.705465005909719</v>
      </c>
      <c r="DO34">
        <f t="shared" si="20"/>
        <v>17.467337295323055</v>
      </c>
      <c r="DQ34">
        <f>'Compte de résultat '!AM33/'Compte de résultat '!U33</f>
        <v>0.57512877346873548</v>
      </c>
      <c r="DR34">
        <f>'Compte de résultat '!AN33/'Compte de résultat '!V33</f>
        <v>0.61349667173911193</v>
      </c>
      <c r="DS34">
        <f>'Compte de résultat '!AO33/'Compte de résultat '!W33</f>
        <v>0.74285503499509231</v>
      </c>
      <c r="DT34">
        <f>'Compte de résultat '!AP33/'Compte de résultat '!X33</f>
        <v>0.76470488646223522</v>
      </c>
      <c r="DU34">
        <f>'Compte de résultat '!AQ33/'Compte de résultat '!Y33</f>
        <v>0.81544948038960707</v>
      </c>
      <c r="DV34">
        <f>'Compte de résultat '!AR33/'Compte de résultat '!Z33</f>
        <v>1.2701184223495783</v>
      </c>
      <c r="DW34">
        <f>'Compte de résultat '!AS33/'Compte de résultat '!AA33</f>
        <v>2.079544055484877</v>
      </c>
      <c r="DX34">
        <f>'Compte de résultat '!AT33/'Compte de résultat '!AB33</f>
        <v>0.82431577799585654</v>
      </c>
      <c r="DY34">
        <f>'Compte de résultat '!AU33/'Compte de résultat '!AC33</f>
        <v>2.0078181140712745</v>
      </c>
      <c r="DZ34">
        <f t="shared" si="24"/>
        <v>0.50541353588734306</v>
      </c>
    </row>
    <row r="35" spans="2:130" x14ac:dyDescent="0.25">
      <c r="B35" t="str">
        <f>Actif!B34</f>
        <v>DOF (UK) LIMITED</v>
      </c>
      <c r="C35">
        <f>('Passif '!U34+'Passif '!AD34+'Passif '!AV34)/Actif!C34</f>
        <v>0.55367423512665648</v>
      </c>
      <c r="D35">
        <f>('Passif '!V34+'Passif '!AE34+'Passif '!AW34)/Actif!D34</f>
        <v>0.55190494358706454</v>
      </c>
      <c r="E35">
        <f>('Passif '!W34+'Passif '!AF34+'Passif '!AX34)/Actif!E34</f>
        <v>0.60896449505306849</v>
      </c>
      <c r="F35">
        <f>('Passif '!X34+'Passif '!AG34+'Passif '!AY34)/Actif!F34</f>
        <v>0.73141290793017755</v>
      </c>
      <c r="G35">
        <f>('Passif '!Y34+'Passif '!AH34+'Passif '!AZ34)/Actif!G34</f>
        <v>0.70510590199544121</v>
      </c>
      <c r="H35">
        <f>('Passif '!Z34+'Passif '!AI34+'Passif '!BA34)/Actif!H34</f>
        <v>0.73305271855463106</v>
      </c>
      <c r="I35">
        <f>('Passif '!AA34+'Passif '!AJ34+'Passif '!BB34)/Actif!I34</f>
        <v>0.54479353084896487</v>
      </c>
      <c r="J35">
        <f>('Passif '!AB34+'Passif '!AK34+'Passif '!BC34)/Actif!J34</f>
        <v>0.49112890413736748</v>
      </c>
      <c r="K35">
        <f>('Passif '!AC34+'Passif '!AL34+'Passif '!BD34)/Actif!K34</f>
        <v>0.19238737571532455</v>
      </c>
      <c r="L35">
        <f t="shared" si="4"/>
        <v>0.20376922547963794</v>
      </c>
      <c r="M35">
        <f>('Passif '!C34+'Passif '!L34)/Actif!C34</f>
        <v>0.3204820315240417</v>
      </c>
      <c r="N35">
        <f>('Passif '!D34+'Passif '!M34)/Actif!D34</f>
        <v>0.31330890071120987</v>
      </c>
      <c r="O35">
        <f>('Passif '!E34+'Passif '!N34)/Actif!E34</f>
        <v>0.28231077536321436</v>
      </c>
      <c r="P35">
        <f>('Passif '!F34+'Passif '!O34)/Actif!F34</f>
        <v>0.2322234557061861</v>
      </c>
      <c r="Q35">
        <f>('Passif '!G34+'Passif '!P34)/Actif!G34</f>
        <v>0.2839587870757696</v>
      </c>
      <c r="R35">
        <f>('Passif '!H34+'Passif '!Q34)/Actif!H34</f>
        <v>0.25460790214825207</v>
      </c>
      <c r="S35">
        <f>('Passif '!I34+'Passif '!R34)/Actif!I34</f>
        <v>0.44196548948946468</v>
      </c>
      <c r="T35">
        <f>('Passif '!J34+'Passif '!S34)/Actif!J34</f>
        <v>0.49848170007179876</v>
      </c>
      <c r="U35">
        <f>('Passif '!K34+'Passif '!T34)/Actif!K34</f>
        <v>0.79686852216004678</v>
      </c>
      <c r="V35">
        <f t="shared" si="5"/>
        <v>-2.7702873214962287E-2</v>
      </c>
      <c r="W35">
        <v>0.44887111237383803</v>
      </c>
      <c r="X35">
        <f>('Passif '!U34+'Passif '!AD34)/('Passif '!C34+'Passif '!L34)</f>
        <v>1.6273202362352683</v>
      </c>
      <c r="Y35">
        <f>('Passif '!V34+'Passif '!AE34)/('Passif '!D34+'Passif '!M34)</f>
        <v>1.6881105666234657</v>
      </c>
      <c r="Z35">
        <f>('Passif '!W34+'Passif '!AF34)/('Passif '!E34+'Passif '!N34)</f>
        <v>2.0162703711369883</v>
      </c>
      <c r="AA35">
        <f>('Passif '!X34+'Passif '!AG34)/('Passif '!F34+'Passif '!O34)</f>
        <v>2.2994309583276942</v>
      </c>
      <c r="AB35">
        <f>('Passif '!Y34+'Passif '!AH34)/('Passif '!G34+'Passif '!P34)</f>
        <v>1.8973063523061253</v>
      </c>
      <c r="AC35">
        <f>('Passif '!Z34+'Passif '!AI34)/('Passif '!H34+'Passif '!Q34)</f>
        <v>2.5477245453123043</v>
      </c>
      <c r="AD35">
        <f>('Passif '!AA34+'Passif '!AJ34)/('Passif '!I34+'Passif '!R34)</f>
        <v>1.1227378645715467</v>
      </c>
      <c r="AE35">
        <f>('Passif '!AB34+'Passif '!AK34)/('Passif '!J34+'Passif '!S34)</f>
        <v>0.6009731506634467</v>
      </c>
      <c r="AF35">
        <f>('Passif '!AC34+'Passif '!AL34)/('Passif '!K34+'Passif '!T34)</f>
        <v>0.19581769084417402</v>
      </c>
      <c r="AG35">
        <f>('Passif '!C34+'Passif '!L34)</f>
        <v>12266585</v>
      </c>
      <c r="AH35">
        <f>('Passif '!D34+'Passif '!M34)</f>
        <v>15420205</v>
      </c>
      <c r="AI35">
        <f>('Passif '!E34+'Passif '!N34)</f>
        <v>15223193</v>
      </c>
      <c r="AJ35">
        <f>('Passif '!F34+'Passif '!O34)</f>
        <v>9753240</v>
      </c>
      <c r="AK35">
        <f>('Passif '!G34+'Passif '!P34)</f>
        <v>11559975</v>
      </c>
      <c r="AL35">
        <f>('Passif '!H34+'Passif '!Q34)</f>
        <v>13453465</v>
      </c>
      <c r="AM35">
        <f>('Passif '!I34+'Passif '!R34)</f>
        <v>27600138</v>
      </c>
      <c r="AN35">
        <f>('Passif '!J34+'Passif '!S34)</f>
        <v>31216749</v>
      </c>
      <c r="AO35">
        <f>('Passif '!K34+'Passif '!T34)</f>
        <v>32149082</v>
      </c>
      <c r="AP35">
        <f t="shared" si="6"/>
        <v>1.389650695935954</v>
      </c>
      <c r="AQ35">
        <f>('Passif '!U34+'Passif '!AD34)</f>
        <v>19961662</v>
      </c>
      <c r="AR35">
        <f>('Passif '!V34+'Passif '!AE34)</f>
        <v>26031011</v>
      </c>
      <c r="AS35">
        <f>('Passif '!W34+'Passif '!AF34)</f>
        <v>30694073</v>
      </c>
      <c r="AT35">
        <f>('Passif '!X34+'Passif '!AG34)</f>
        <v>22426902</v>
      </c>
      <c r="AU35">
        <f>('Passif '!Y34+'Passif '!AH34)</f>
        <v>21932814</v>
      </c>
      <c r="AV35">
        <f>('Passif '!Z34+'Passif '!AI34)</f>
        <v>34275723</v>
      </c>
      <c r="AW35">
        <f>('Passif '!AA34+'Passif '!AJ34)</f>
        <v>30987720</v>
      </c>
      <c r="AX35">
        <f>('Passif '!AB34+'Passif '!AK34)</f>
        <v>18760428</v>
      </c>
      <c r="AY35">
        <f>('Passif '!AC34+'Passif '!AL34)</f>
        <v>6295359</v>
      </c>
      <c r="AZ35">
        <f t="shared" si="7"/>
        <v>-0.81633183930212061</v>
      </c>
      <c r="BA35">
        <f>'Passif '!AV34</f>
        <v>1230453</v>
      </c>
      <c r="BB35">
        <f>'Passif '!AW34</f>
        <v>1132237</v>
      </c>
      <c r="BC35">
        <f>'Passif '!AX34</f>
        <v>2143441</v>
      </c>
      <c r="BD35">
        <f>'Passif '!AY34</f>
        <v>8291983</v>
      </c>
      <c r="BE35">
        <f>'Passif '!AZ34</f>
        <v>6772079</v>
      </c>
      <c r="BF35">
        <f>'Passif '!BA34</f>
        <v>4458735</v>
      </c>
      <c r="BG35">
        <f>'Passif '!BB34</f>
        <v>3033888</v>
      </c>
      <c r="BH35">
        <f>'Passif '!BC34</f>
        <v>11995862</v>
      </c>
      <c r="BI35">
        <f>'Passif '!BD34</f>
        <v>1466370</v>
      </c>
      <c r="BJ35">
        <f>(AQ35/Actif!C34)</f>
        <v>0.52152689524886231</v>
      </c>
      <c r="BK35">
        <f>(AR35/Actif!D34)</f>
        <v>0.52890006590777572</v>
      </c>
      <c r="BL35">
        <f>(AS35/Actif!E34)</f>
        <v>0.56921485181755915</v>
      </c>
      <c r="BM35">
        <f>(AT35/Actif!F34)</f>
        <v>0.53398180330064438</v>
      </c>
      <c r="BN35">
        <f>(AU35/Actif!G34)</f>
        <v>0.53875681051200019</v>
      </c>
      <c r="BO35">
        <f>(AV35/Actif!H34)</f>
        <v>0.64867080173357516</v>
      </c>
      <c r="BP35">
        <f>(AW35/Actif!I34)</f>
        <v>0.49621138988371993</v>
      </c>
      <c r="BQ35">
        <f>(AX35/Actif!J34)</f>
        <v>0.29957411784022014</v>
      </c>
      <c r="BR35">
        <f>(AY35/Actif!K34)</f>
        <v>0.15604095391578987</v>
      </c>
      <c r="BS35">
        <f t="shared" si="8"/>
        <v>0.10991399122157497</v>
      </c>
      <c r="BT35">
        <f t="shared" si="9"/>
        <v>-0.75944507830663899</v>
      </c>
      <c r="BV35">
        <f>('Compte de résultat '!V34/Actif!C34)</f>
        <v>0.12417135466200739</v>
      </c>
      <c r="BW35">
        <f>('Compte de résultat '!W34/Actif!D34)</f>
        <v>5.9173511860412864E-2</v>
      </c>
      <c r="BX35">
        <f>('Compte de résultat '!X34/Actif!E34)</f>
        <v>2.1776097439321847E-2</v>
      </c>
      <c r="BY35">
        <f>('Compte de résultat '!Y34/Actif!F34)</f>
        <v>7.3581571154332656E-2</v>
      </c>
      <c r="BZ35">
        <f>('Compte de résultat '!Z34/Actif!G34)</f>
        <v>0.13456899887976051</v>
      </c>
      <c r="CA35">
        <f>('Compte de résultat '!AA34/Actif!H34)</f>
        <v>4.2265286662445743E-2</v>
      </c>
      <c r="CB35">
        <f>('Compte de résultat '!AB34/Actif!I34)</f>
        <v>7.8675244533398622E-2</v>
      </c>
      <c r="CC35">
        <f>('Compte de résultat '!AC34/Actif!J34)</f>
        <v>5.0854532442617818E-2</v>
      </c>
      <c r="CD35">
        <f t="shared" si="10"/>
        <v>4.7678834296827254E-2</v>
      </c>
      <c r="CE35">
        <f t="shared" si="11"/>
        <v>7.6642222491138334E-2</v>
      </c>
      <c r="CF35">
        <f t="shared" si="12"/>
        <v>5.7265021212820726E-2</v>
      </c>
      <c r="CG35">
        <f>(Actif!U34/Actif!C34)</f>
        <v>0.61781641493070927</v>
      </c>
      <c r="CH35">
        <f>(Actif!V34/Actif!D34)</f>
        <v>0.46985723991369044</v>
      </c>
      <c r="CI35">
        <f>(Actif!W34/Actif!E34)</f>
        <v>0.79461423592313918</v>
      </c>
      <c r="CJ35">
        <f>(Actif!X34/Actif!F34)</f>
        <v>0.76236439232726683</v>
      </c>
      <c r="CK35">
        <f>(Actif!Y34/Actif!G34)</f>
        <v>0.80863226753986639</v>
      </c>
      <c r="CL35">
        <f>(Actif!Z34/Actif!H34)</f>
        <v>0.85901640492176989</v>
      </c>
      <c r="CM35">
        <f>(Actif!AA34/Actif!I34)</f>
        <v>0.47357543985714851</v>
      </c>
      <c r="CN35">
        <f>(Actif!AB34/Actif!J34)</f>
        <v>0.46225243841940189</v>
      </c>
      <c r="CO35">
        <f>(Actif!AC34/Actif!K34)</f>
        <v>0.43435150177693121</v>
      </c>
      <c r="CP35">
        <f t="shared" si="13"/>
        <v>8.1048345331759392E-2</v>
      </c>
      <c r="CQ35">
        <f t="shared" si="14"/>
        <v>-0.49436180812345798</v>
      </c>
      <c r="CR35">
        <f>'Compte de résultat '!D34/Actif!C34</f>
        <v>0.88463317269238728</v>
      </c>
      <c r="CS35">
        <f>'Compte de résultat '!E34/Actif!D34</f>
        <v>0.75435159349998737</v>
      </c>
      <c r="CT35">
        <f>'Compte de résultat '!F34/Actif!E34</f>
        <v>0.38219856460430407</v>
      </c>
      <c r="CU35">
        <f>'Compte de résultat '!G34/Actif!F34</f>
        <v>0.27398357713656452</v>
      </c>
      <c r="CV35">
        <f>'Compte de résultat '!H34/Actif!G34</f>
        <v>0.30275147079793208</v>
      </c>
      <c r="CW35">
        <f>'Compte de résultat '!I34/Actif!H34</f>
        <v>0.17661420287515495</v>
      </c>
      <c r="CX35">
        <f>'Compte de résultat '!J34/Actif!I34</f>
        <v>0.15196884953131154</v>
      </c>
      <c r="CY35">
        <f>'Compte de résultat '!K34/Actif!J34</f>
        <v>0.12956751282873738</v>
      </c>
      <c r="CZ35">
        <f t="shared" si="15"/>
        <v>0.32809107087043432</v>
      </c>
      <c r="DA35">
        <f t="shared" si="16"/>
        <v>0.31964453751293359</v>
      </c>
      <c r="DB35">
        <f t="shared" si="17"/>
        <v>0.15271685507840127</v>
      </c>
      <c r="DD35">
        <f>LN(1+'Compte de résultat '!C34)</f>
        <v>17.277470622500232</v>
      </c>
      <c r="DE35">
        <f>LN(1+'Compte de résultat '!D34)</f>
        <v>17.337736340420875</v>
      </c>
      <c r="DF35">
        <f>LN(1+'Compte de résultat '!E34)</f>
        <v>17.429858203964869</v>
      </c>
      <c r="DG35">
        <f>LN(1+'Compte de résultat '!F34)</f>
        <v>16.841262498419162</v>
      </c>
      <c r="DH35">
        <f>LN(1+'Compte de résultat '!G34)</f>
        <v>16.258478270238928</v>
      </c>
      <c r="DI35">
        <f>LN(1+'Compte de résultat '!H34)</f>
        <v>16.327142468559998</v>
      </c>
      <c r="DJ35">
        <f>LN(1+'Compte de résultat '!I34)</f>
        <v>16.048990344579373</v>
      </c>
      <c r="DK35">
        <f>LN(1+'Compte de résultat '!J34)</f>
        <v>16.065775197644665</v>
      </c>
      <c r="DL35">
        <f>LN(1+'Compte de résultat '!K34)</f>
        <v>15.909100660041725</v>
      </c>
      <c r="DM35">
        <f t="shared" si="18"/>
        <v>16.549870384329047</v>
      </c>
      <c r="DN35">
        <f t="shared" si="19"/>
        <v>16.475627745739363</v>
      </c>
      <c r="DO35">
        <f t="shared" si="20"/>
        <v>16.007955400755254</v>
      </c>
      <c r="DQ35">
        <f>'Compte de résultat '!AM34/'Compte de résultat '!U34</f>
        <v>6.8106406059588009E-2</v>
      </c>
      <c r="DR35">
        <f>'Compte de résultat '!AN34/'Compte de résultat '!V34</f>
        <v>0.11487759302006792</v>
      </c>
      <c r="DS35">
        <f>'Compte de résultat '!AO34/'Compte de résultat '!W34</f>
        <v>0.59018671468274164</v>
      </c>
      <c r="DT35">
        <f>'Compte de résultat '!AP34/'Compte de résultat '!X34</f>
        <v>1.487956506484172</v>
      </c>
      <c r="DU35">
        <f>'Compte de résultat '!AQ34/'Compte de résultat '!Y34</f>
        <v>0.18770474828338263</v>
      </c>
      <c r="DV35">
        <f>'Compte de résultat '!AR34/'Compte de résultat '!Z34</f>
        <v>0.27414531123649449</v>
      </c>
      <c r="DW35">
        <f>'Compte de résultat '!AS34/'Compte de résultat '!AA34</f>
        <v>0.81433935060079388</v>
      </c>
      <c r="DX35">
        <f>'Compte de résultat '!AT34/'Compte de résultat '!AB34</f>
        <v>0.38072047710221585</v>
      </c>
      <c r="DY35">
        <f>'Compte de résultat '!AU34/'Compte de résultat '!AC34</f>
        <v>0.29808769876694707</v>
      </c>
      <c r="DZ35">
        <f t="shared" si="24"/>
        <v>-1.2138111952476776</v>
      </c>
    </row>
    <row r="36" spans="2:130" x14ac:dyDescent="0.25">
      <c r="B36" t="str">
        <f>Actif!B35</f>
        <v>DRAYTON GROUP LIMITED</v>
      </c>
      <c r="C36">
        <f>('Passif '!U35+'Passif '!AD35+'Passif '!AV35)/Actif!C35</f>
        <v>0.38821025861868241</v>
      </c>
      <c r="D36">
        <f>('Passif '!V35+'Passif '!AE35+'Passif '!AW35)/Actif!D35</f>
        <v>0.24309555741635724</v>
      </c>
      <c r="E36">
        <f>('Passif '!W35+'Passif '!AF35+'Passif '!AX35)/Actif!E35</f>
        <v>0.27164844616007516</v>
      </c>
      <c r="F36">
        <f>('Passif '!X35+'Passif '!AG35+'Passif '!AY35)/Actif!F35</f>
        <v>0.16507297086389833</v>
      </c>
      <c r="G36">
        <f>('Passif '!Y35+'Passif '!AH35+'Passif '!AZ35)/Actif!G35</f>
        <v>0.30842320506582466</v>
      </c>
      <c r="H36">
        <f>('Passif '!Z35+'Passif '!AI35+'Passif '!BA35)/Actif!H35</f>
        <v>0.302839103875023</v>
      </c>
      <c r="I36">
        <f>('Passif '!AA35+'Passif '!AJ35+'Passif '!BB35)/Actif!I35</f>
        <v>0.25139762189198073</v>
      </c>
      <c r="J36">
        <f>('Passif '!AB35+'Passif '!AK35+'Passif '!BC35)/Actif!J35</f>
        <v>0.27292423330624982</v>
      </c>
      <c r="K36">
        <f>('Passif '!AC35+'Passif '!AL35+'Passif '!BD35)/Actif!K35</f>
        <v>0.22610071710132693</v>
      </c>
      <c r="L36">
        <f t="shared" si="4"/>
        <v>0.11481993788607212</v>
      </c>
      <c r="M36">
        <f>('Passif '!C35+'Passif '!L35)/Actif!C35</f>
        <v>0.1802602652811725</v>
      </c>
      <c r="N36">
        <f>('Passif '!D35+'Passif '!M35)/Actif!D35</f>
        <v>0.16763386218810108</v>
      </c>
      <c r="O36">
        <f>('Passif '!E35+'Passif '!N35)/Actif!E35</f>
        <v>0.17372789225231211</v>
      </c>
      <c r="P36">
        <f>('Passif '!F35+'Passif '!O35)/Actif!F35</f>
        <v>0.16767685068493893</v>
      </c>
      <c r="Q36">
        <f>('Passif '!G35+'Passif '!P35)/Actif!G35</f>
        <v>0.2760400056079847</v>
      </c>
      <c r="R36">
        <f>('Passif '!H35+'Passif '!Q35)/Actif!H35</f>
        <v>0.26933888791817745</v>
      </c>
      <c r="S36">
        <f>('Passif '!I35+'Passif '!R35)/Actif!I35</f>
        <v>0.2209830995739677</v>
      </c>
      <c r="T36">
        <f>('Passif '!J35+'Passif '!S35)/Actif!J35</f>
        <v>0.20717109624798383</v>
      </c>
      <c r="U36">
        <f>('Passif '!K35+'Passif '!T35)/Actif!K35</f>
        <v>0.13050354711914564</v>
      </c>
      <c r="V36">
        <f t="shared" si="5"/>
        <v>9.5610995665865339E-2</v>
      </c>
      <c r="W36">
        <v>14.883093098037103</v>
      </c>
      <c r="X36">
        <f>('Passif '!U35+'Passif '!AD35)/('Passif '!C35+'Passif '!L35)</f>
        <v>0.49587996740845847</v>
      </c>
      <c r="Y36">
        <f>('Passif '!V35+'Passif '!AE35)/('Passif '!D35+'Passif '!M35)</f>
        <v>0.60871756954872414</v>
      </c>
      <c r="Z36">
        <f>('Passif '!W35+'Passif '!AF35)/('Passif '!E35+'Passif '!N35)</f>
        <v>0.28717189544539279</v>
      </c>
      <c r="AA36">
        <f>('Passif '!X35+'Passif '!AG35)/('Passif '!F35+'Passif '!O35)</f>
        <v>0.30118752215968025</v>
      </c>
      <c r="AB36">
        <f>('Passif '!Y35+'Passif '!AH35)/('Passif '!G35+'Passif '!P35)</f>
        <v>0.29753773068759531</v>
      </c>
      <c r="AC36">
        <f>('Passif '!Z35+'Passif '!AI35)/('Passif '!H35+'Passif '!Q35)</f>
        <v>0.29598983001114643</v>
      </c>
      <c r="AD36">
        <f>('Passif '!AA35+'Passif '!AJ35)/('Passif '!I35+'Passif '!R35)</f>
        <v>0.30252984778526293</v>
      </c>
      <c r="AE36">
        <f>('Passif '!AB35+'Passif '!AK35)/('Passif '!J35+'Passif '!S35)</f>
        <v>0.30169937086488646</v>
      </c>
      <c r="AF36">
        <f>('Passif '!AC35+'Passif '!AL35)/('Passif '!K35+'Passif '!T35)</f>
        <v>0.14049880318122152</v>
      </c>
      <c r="AG36">
        <f>('Passif '!C35+'Passif '!L35)</f>
        <v>11868110</v>
      </c>
      <c r="AH36">
        <f>('Passif '!D35+'Passif '!M35)</f>
        <v>11807190</v>
      </c>
      <c r="AI36">
        <f>('Passif '!E35+'Passif '!N35)</f>
        <v>10937672</v>
      </c>
      <c r="AJ36">
        <f>('Passif '!F35+'Passif '!O35)</f>
        <v>8026966</v>
      </c>
      <c r="AK36">
        <f>('Passif '!G35+'Passif '!P35)</f>
        <v>8720289</v>
      </c>
      <c r="AL36">
        <f>('Passif '!H35+'Passif '!Q35)</f>
        <v>9194897</v>
      </c>
      <c r="AM36">
        <f>('Passif '!I35+'Passif '!R35)</f>
        <v>9116003</v>
      </c>
      <c r="AN36">
        <f>('Passif '!J35+'Passif '!S35)</f>
        <v>9149386</v>
      </c>
      <c r="AO36">
        <f>('Passif '!K35+'Passif '!T35)</f>
        <v>6799275</v>
      </c>
      <c r="AP36">
        <f t="shared" si="6"/>
        <v>-0.26053820940027933</v>
      </c>
      <c r="AQ36">
        <f>('Passif '!U35+'Passif '!AD35)</f>
        <v>5885158</v>
      </c>
      <c r="AR36">
        <f>('Passif '!V35+'Passif '!AE35)</f>
        <v>7187244</v>
      </c>
      <c r="AS36">
        <f>('Passif '!W35+'Passif '!AF35)</f>
        <v>3140992</v>
      </c>
      <c r="AT36">
        <f>('Passif '!X35+'Passif '!AG35)</f>
        <v>2417622</v>
      </c>
      <c r="AU36">
        <f>('Passif '!Y35+'Passif '!AH35)</f>
        <v>2594615</v>
      </c>
      <c r="AV36">
        <f>('Passif '!Z35+'Passif '!AI35)</f>
        <v>2721596</v>
      </c>
      <c r="AW36">
        <f>('Passif '!AA35+'Passif '!AJ35)</f>
        <v>2757863</v>
      </c>
      <c r="AX36">
        <f>('Passif '!AB35+'Passif '!AK35)</f>
        <v>2760364</v>
      </c>
      <c r="AY36">
        <f>('Passif '!AC35+'Passif '!AL35)</f>
        <v>955290</v>
      </c>
      <c r="AZ36">
        <f t="shared" si="7"/>
        <v>-0.64899639770193662</v>
      </c>
      <c r="BA36">
        <f>'Passif '!AV35</f>
        <v>19674119</v>
      </c>
      <c r="BB36">
        <f>'Passif '!AW35</f>
        <v>9935045</v>
      </c>
      <c r="BC36">
        <f>'Passif '!AX35</f>
        <v>13961625</v>
      </c>
      <c r="BD36">
        <f>'Passif '!AY35</f>
        <v>5484692</v>
      </c>
      <c r="BE36">
        <f>'Passif '!AZ35</f>
        <v>7148681</v>
      </c>
      <c r="BF36">
        <f>'Passif '!BA35</f>
        <v>7616957</v>
      </c>
      <c r="BG36">
        <f>'Passif '!BB35</f>
        <v>7612801</v>
      </c>
      <c r="BH36">
        <f>'Passif '!BC35</f>
        <v>9292906</v>
      </c>
      <c r="BI36">
        <f>'Passif '!BD35</f>
        <v>10824627</v>
      </c>
      <c r="BJ36">
        <f>(AQ36/Actif!C35)</f>
        <v>8.9387454472667896E-2</v>
      </c>
      <c r="BK36">
        <f>(AR36/Actif!D35)</f>
        <v>0.10204167716520665</v>
      </c>
      <c r="BL36">
        <f>(AS36/Actif!E35)</f>
        <v>4.9889768109829438E-2</v>
      </c>
      <c r="BM36">
        <f>(AT36/Actif!F35)</f>
        <v>5.0502175181335436E-2</v>
      </c>
      <c r="BN36">
        <f>(AU36/Actif!G35)</f>
        <v>8.2132316847590855E-2</v>
      </c>
      <c r="BO36">
        <f>(AV36/Actif!H35)</f>
        <v>7.9721571650292561E-2</v>
      </c>
      <c r="BP36">
        <f>(AW36/Actif!I35)</f>
        <v>6.6853983477228041E-2</v>
      </c>
      <c r="BQ36">
        <f>(AX36/Actif!J35)</f>
        <v>6.2503389399405557E-2</v>
      </c>
      <c r="BR36">
        <f>(AY36/Actif!K35)</f>
        <v>1.8335592181144111E-2</v>
      </c>
      <c r="BS36">
        <f t="shared" si="8"/>
        <v>-2.4107451972982946E-3</v>
      </c>
      <c r="BT36">
        <f t="shared" si="9"/>
        <v>-0.77000463235251804</v>
      </c>
      <c r="BV36">
        <f>('Compte de résultat '!V35/Actif!C35)</f>
        <v>7.5540471631393588E-2</v>
      </c>
      <c r="BW36">
        <f>('Compte de résultat '!W35/Actif!D35)</f>
        <v>7.0543657809692045E-2</v>
      </c>
      <c r="BX36">
        <f>('Compte de résultat '!X35/Actif!E35)</f>
        <v>2.4624022618277289E-2</v>
      </c>
      <c r="BY36">
        <f>('Compte de résultat '!Y35/Actif!F35)</f>
        <v>5.8121111829026288E-2</v>
      </c>
      <c r="BZ36">
        <f>('Compte de résultat '!Z35/Actif!G35)</f>
        <v>8.5299644315880468E-2</v>
      </c>
      <c r="CA36">
        <f>('Compte de résultat '!AA35/Actif!H35)</f>
        <v>4.9667408882541592E-2</v>
      </c>
      <c r="CB36">
        <f>('Compte de résultat '!AB35/Actif!I35)</f>
        <v>6.6247783109474087E-2</v>
      </c>
      <c r="CC36">
        <f>('Compte de résultat '!AC35/Actif!J35)</f>
        <v>6.719063866168544E-2</v>
      </c>
      <c r="CD36">
        <f t="shared" si="10"/>
        <v>4.1372567223651791E-2</v>
      </c>
      <c r="CE36">
        <f t="shared" si="11"/>
        <v>5.6014926254394685E-2</v>
      </c>
      <c r="CF36">
        <f t="shared" si="12"/>
        <v>6.1035276884567037E-2</v>
      </c>
      <c r="CG36">
        <f>(Actif!U35/Actif!C35)</f>
        <v>2.6869451206293461E-2</v>
      </c>
      <c r="CH36">
        <f>(Actif!V35/Actif!D35)</f>
        <v>2.7829556061933772E-2</v>
      </c>
      <c r="CI36">
        <f>(Actif!W35/Actif!E35)</f>
        <v>2.3539834667015765E-2</v>
      </c>
      <c r="CJ36">
        <f>(Actif!X35/Actif!F35)</f>
        <v>2.0940456166940256E-2</v>
      </c>
      <c r="CK36">
        <f>(Actif!Y35/Actif!G35)</f>
        <v>3.3094896908014391E-2</v>
      </c>
      <c r="CL36">
        <f>(Actif!Z35/Actif!H35)</f>
        <v>2.7259626995879905E-2</v>
      </c>
      <c r="CM36">
        <f>(Actif!AA35/Actif!I35)</f>
        <v>2.2825369811435008E-2</v>
      </c>
      <c r="CN36">
        <f>(Actif!AB35/Actif!J35)</f>
        <v>2.2044098976100792E-2</v>
      </c>
      <c r="CO36">
        <f>(Actif!AC35/Actif!K35)</f>
        <v>1.5562326426170071E-2</v>
      </c>
      <c r="CP36">
        <f t="shared" si="13"/>
        <v>0.15802117480783959</v>
      </c>
      <c r="CQ36">
        <f t="shared" si="14"/>
        <v>-0.42910713970803033</v>
      </c>
      <c r="CR36">
        <f>'Compte de résultat '!D35/Actif!C35</f>
        <v>4.0644123133145289</v>
      </c>
      <c r="CS36">
        <f>'Compte de résultat '!E35/Actif!D35</f>
        <v>3.6120826021979004</v>
      </c>
      <c r="CT36">
        <f>'Compte de résultat '!F35/Actif!E35</f>
        <v>2.5267573675867623</v>
      </c>
      <c r="CU36">
        <f>'Compte de résultat '!G35/Actif!F35</f>
        <v>3.208356237464264</v>
      </c>
      <c r="CV36">
        <f>'Compte de résultat '!H35/Actif!G35</f>
        <v>5.5863852337925968</v>
      </c>
      <c r="CW36">
        <f>'Compte de résultat '!I35/Actif!H35</f>
        <v>5.2724801556236729</v>
      </c>
      <c r="CX36">
        <f>'Compte de résultat '!J35/Actif!I35</f>
        <v>5.015058383662363</v>
      </c>
      <c r="CY36">
        <f>'Compte de résultat '!K35/Actif!J35</f>
        <v>5.1521019801247769</v>
      </c>
      <c r="CZ36">
        <f t="shared" si="15"/>
        <v>2.8675568025255131</v>
      </c>
      <c r="DA36">
        <f t="shared" si="16"/>
        <v>3.7738329462812081</v>
      </c>
      <c r="DB36">
        <f t="shared" si="17"/>
        <v>5.1465468398036043</v>
      </c>
      <c r="DD36">
        <f>LN(1+'Compte de résultat '!C35)</f>
        <v>19.368095406014135</v>
      </c>
      <c r="DE36">
        <f>LN(1+'Compte de résultat '!D35)</f>
        <v>19.404988247082603</v>
      </c>
      <c r="DF36">
        <f>LN(1+'Compte de résultat '!E35)</f>
        <v>19.354476803604602</v>
      </c>
      <c r="DG36">
        <f>LN(1+'Compte de résultat '!F35)</f>
        <v>18.884925390796791</v>
      </c>
      <c r="DH36">
        <f>LN(1+'Compte de résultat '!G35)</f>
        <v>18.849792578064758</v>
      </c>
      <c r="DI36">
        <f>LN(1+'Compte de résultat '!H35)</f>
        <v>18.988704848422284</v>
      </c>
      <c r="DJ36">
        <f>LN(1+'Compte de résultat '!I35)</f>
        <v>19.008444975269519</v>
      </c>
      <c r="DK36">
        <f>LN(1+'Compte de résultat '!J35)</f>
        <v>19.147656119330776</v>
      </c>
      <c r="DL36">
        <f>LN(1+'Compte de résultat '!K35)</f>
        <v>19.242812393655036</v>
      </c>
      <c r="DM36">
        <f t="shared" si="18"/>
        <v>18.867358984430773</v>
      </c>
      <c r="DN36">
        <f t="shared" si="19"/>
        <v>18.907807605761278</v>
      </c>
      <c r="DO36">
        <f t="shared" si="20"/>
        <v>19.132971162751776</v>
      </c>
      <c r="DQ36">
        <f>'Compte de résultat '!AM35/'Compte de résultat '!U35</f>
        <v>0.31681844719655849</v>
      </c>
      <c r="DR36">
        <f>'Compte de résultat '!AN35/'Compte de résultat '!V35</f>
        <v>0.29994008231644176</v>
      </c>
      <c r="DS36">
        <f>'Compte de résultat '!AO35/'Compte de résultat '!W35</f>
        <v>0.39578199529051866</v>
      </c>
      <c r="DT36">
        <f>'Compte de résultat '!AP35/'Compte de résultat '!X35</f>
        <v>0.6709458522410251</v>
      </c>
      <c r="DU36">
        <f>'Compte de résultat '!AQ35/'Compte de résultat '!Y35</f>
        <v>0.26222229889593446</v>
      </c>
      <c r="DV36">
        <f>'Compte de résultat '!AR35/'Compte de résultat '!Z35</f>
        <v>0.2167680456960826</v>
      </c>
      <c r="DW36">
        <f>'Compte de résultat '!AS35/'Compte de résultat '!AA35</f>
        <v>7.1881428463585403E-2</v>
      </c>
      <c r="DX36">
        <f>'Compte de résultat '!AT35/'Compte de résultat '!AB35</f>
        <v>0.33435460924395577</v>
      </c>
      <c r="DY36">
        <f>'Compte de résultat '!AU35/'Compte de résultat '!AC35</f>
        <v>0.30301792598089416</v>
      </c>
      <c r="DZ36">
        <f t="shared" si="24"/>
        <v>-0.4541778065449425</v>
      </c>
    </row>
    <row r="37" spans="2:130" x14ac:dyDescent="0.25">
      <c r="B37" t="str">
        <f>Actif!B36</f>
        <v>E.P.BARRUS LIMITED</v>
      </c>
      <c r="C37">
        <f>('Passif '!U36+'Passif '!AD36+'Passif '!AV36)/Actif!C36</f>
        <v>0.46497623322620257</v>
      </c>
      <c r="D37">
        <f>('Passif '!V36+'Passif '!AE36+'Passif '!AW36)/Actif!D36</f>
        <v>0.46158102017803343</v>
      </c>
      <c r="E37">
        <f>('Passif '!W36+'Passif '!AF36+'Passif '!AX36)/Actif!E36</f>
        <v>0.36942705369871004</v>
      </c>
      <c r="F37">
        <f>('Passif '!X36+'Passif '!AG36+'Passif '!AY36)/Actif!F36</f>
        <v>8.5586168122933556E-2</v>
      </c>
      <c r="G37">
        <f>('Passif '!Y36+'Passif '!AH36+'Passif '!AZ36)/Actif!G36</f>
        <v>0.24220533729540547</v>
      </c>
      <c r="H37">
        <f>('Passif '!Z36+'Passif '!AI36+'Passif '!BA36)/Actif!H36</f>
        <v>0.26144891940201986</v>
      </c>
      <c r="I37">
        <f>('Passif '!AA36+'Passif '!AJ36+'Passif '!BB36)/Actif!I36</f>
        <v>0.26954514105455207</v>
      </c>
      <c r="J37">
        <f>('Passif '!AB36+'Passif '!AK36+'Passif '!BC36)/Actif!J36</f>
        <v>0.16331228462664144</v>
      </c>
      <c r="K37">
        <f>('Passif '!AC36+'Passif '!AL36+'Passif '!BD36)/Actif!K36</f>
        <v>0.16289475484496821</v>
      </c>
      <c r="L37">
        <f t="shared" si="4"/>
        <v>-0.29228540036689582</v>
      </c>
      <c r="M37">
        <f>('Passif '!C36+'Passif '!L36)/Actif!C36</f>
        <v>0.29072900259503737</v>
      </c>
      <c r="N37">
        <f>('Passif '!D36+'Passif '!M36)/Actif!D36</f>
        <v>0.28898193499674857</v>
      </c>
      <c r="O37">
        <f>('Passif '!E36+'Passif '!N36)/Actif!E36</f>
        <v>0.34325546804030865</v>
      </c>
      <c r="P37">
        <f>('Passif '!F36+'Passif '!O36)/Actif!F36</f>
        <v>0.34353156826254122</v>
      </c>
      <c r="Q37">
        <f>('Passif '!G36+'Passif '!P36)/Actif!G36</f>
        <v>0.49848737560804168</v>
      </c>
      <c r="R37">
        <f>('Passif '!H36+'Passif '!Q36)/Actif!H36</f>
        <v>0.44664416430539272</v>
      </c>
      <c r="S37">
        <f>('Passif '!I36+'Passif '!R36)/Actif!I36</f>
        <v>0.45022006376670171</v>
      </c>
      <c r="T37">
        <f>('Passif '!J36+'Passif '!S36)/Actif!J36</f>
        <v>0.48522639321615013</v>
      </c>
      <c r="U37">
        <f>('Passif '!K36+'Passif '!T36)/Actif!K36</f>
        <v>0.48083887799935138</v>
      </c>
      <c r="V37">
        <f t="shared" si="5"/>
        <v>0.10338869626508407</v>
      </c>
      <c r="W37">
        <v>1.1807061783043926</v>
      </c>
      <c r="X37">
        <f>('Passif '!U36+'Passif '!AD36)/('Passif '!C36+'Passif '!L36)</f>
        <v>3.7203605915115984E-2</v>
      </c>
      <c r="Y37">
        <f>('Passif '!V36+'Passif '!AE36)/('Passif '!D36+'Passif '!M36)</f>
        <v>2.2146309232409674E-2</v>
      </c>
      <c r="Z37">
        <f>('Passif '!W36+'Passif '!AF36)/('Passif '!E36+'Passif '!N36)</f>
        <v>4.9808626541743345E-3</v>
      </c>
      <c r="AA37">
        <f>('Passif '!X36+'Passif '!AG36)/('Passif '!F36+'Passif '!O36)</f>
        <v>2.8150953557444892E-2</v>
      </c>
      <c r="AB37">
        <f>('Passif '!Y36+'Passif '!AH36)/('Passif '!G36+'Passif '!P36)</f>
        <v>1.2385448474028872E-2</v>
      </c>
      <c r="AC37">
        <f>('Passif '!Z36+'Passif '!AI36)/('Passif '!H36+'Passif '!Q36)</f>
        <v>5.7232861184594802E-3</v>
      </c>
      <c r="AD37">
        <f>('Passif '!AA36+'Passif '!AJ36)/('Passif '!I36+'Passif '!R36)</f>
        <v>3.0260564542736747E-3</v>
      </c>
      <c r="AE37">
        <f>('Passif '!AB36+'Passif '!AK36)/('Passif '!J36+'Passif '!S36)</f>
        <v>9.7076704462864382E-3</v>
      </c>
      <c r="AF37">
        <f>('Passif '!AC36+'Passif '!AL36)/('Passif '!K36+'Passif '!T36)</f>
        <v>3.242308567772845E-3</v>
      </c>
      <c r="AG37">
        <f>('Passif '!C36+'Passif '!L36)</f>
        <v>10763204</v>
      </c>
      <c r="AH37">
        <f>('Passif '!D36+'Passif '!M36)</f>
        <v>10800084</v>
      </c>
      <c r="AI37">
        <f>('Passif '!E36+'Passif '!N36)</f>
        <v>11217334</v>
      </c>
      <c r="AJ37">
        <f>('Passif '!F36+'Passif '!O36)</f>
        <v>9833912</v>
      </c>
      <c r="AK37">
        <f>('Passif '!G36+'Passif '!P36)</f>
        <v>8884539</v>
      </c>
      <c r="AL37">
        <f>('Passif '!H36+'Passif '!Q36)</f>
        <v>9575443</v>
      </c>
      <c r="AM37">
        <f>('Passif '!I36+'Passif '!R36)</f>
        <v>9923146</v>
      </c>
      <c r="AN37">
        <f>('Passif '!J36+'Passif '!S36)</f>
        <v>11351230</v>
      </c>
      <c r="AO37">
        <f>('Passif '!K36+'Passif '!T36)</f>
        <v>11435679</v>
      </c>
      <c r="AP37">
        <f t="shared" si="6"/>
        <v>0.19427153396453825</v>
      </c>
      <c r="AQ37">
        <f>('Passif '!U36+'Passif '!AD36)</f>
        <v>400430</v>
      </c>
      <c r="AR37">
        <f>('Passif '!V36+'Passif '!AE36)</f>
        <v>239182</v>
      </c>
      <c r="AS37">
        <f>('Passif '!W36+'Passif '!AF36)</f>
        <v>55872</v>
      </c>
      <c r="AT37">
        <f>('Passif '!X36+'Passif '!AG36)</f>
        <v>276834</v>
      </c>
      <c r="AU37">
        <f>('Passif '!Y36+'Passif '!AH36)</f>
        <v>110039</v>
      </c>
      <c r="AV37">
        <f>('Passif '!Z36+'Passif '!AI36)</f>
        <v>54803</v>
      </c>
      <c r="AW37">
        <f>('Passif '!AA36+'Passif '!AJ36)</f>
        <v>30028</v>
      </c>
      <c r="AX37">
        <f>('Passif '!AB36+'Passif '!AK36)</f>
        <v>110194</v>
      </c>
      <c r="AY37">
        <f>('Passif '!AC36+'Passif '!AL36)</f>
        <v>37078</v>
      </c>
      <c r="AZ37">
        <f t="shared" si="7"/>
        <v>-0.32343119902195133</v>
      </c>
      <c r="BA37">
        <f>'Passif '!AV36</f>
        <v>16813656</v>
      </c>
      <c r="BB37">
        <f>'Passif '!AW36</f>
        <v>17011425</v>
      </c>
      <c r="BC37">
        <f>'Passif '!AX36</f>
        <v>12016730</v>
      </c>
      <c r="BD37">
        <f>'Passif '!AY36</f>
        <v>2173150</v>
      </c>
      <c r="BE37">
        <f>'Passif '!AZ36</f>
        <v>4206786</v>
      </c>
      <c r="BF37">
        <f>'Passif '!BA36</f>
        <v>5550306</v>
      </c>
      <c r="BG37">
        <f>'Passif '!BB36</f>
        <v>5910924</v>
      </c>
      <c r="BH37">
        <f>'Passif '!BC36</f>
        <v>3710281</v>
      </c>
      <c r="BI37">
        <f>'Passif '!BD36</f>
        <v>3837010</v>
      </c>
      <c r="BJ37">
        <f>(AQ37/Actif!C36)</f>
        <v>1.0816167240640502E-2</v>
      </c>
      <c r="BK37">
        <f>(AR37/Actif!D36)</f>
        <v>6.3998832950181049E-3</v>
      </c>
      <c r="BL37">
        <f>(AS37/Actif!E36)</f>
        <v>1.7097083416031048E-3</v>
      </c>
      <c r="BM37">
        <f>(AT37/Actif!F36)</f>
        <v>9.6707412236750074E-3</v>
      </c>
      <c r="BN37">
        <f>(AU37/Actif!G36)</f>
        <v>6.1739897055472772E-3</v>
      </c>
      <c r="BO37">
        <f>(AV37/Actif!H36)</f>
        <v>2.5562723454599892E-3</v>
      </c>
      <c r="BP37">
        <f>(AW37/Actif!I36)</f>
        <v>1.3623913298047331E-3</v>
      </c>
      <c r="BQ37">
        <f>(AX37/Actif!J36)</f>
        <v>4.7104179171825822E-3</v>
      </c>
      <c r="BR37">
        <f>(AY37/Actif!K36)</f>
        <v>1.5590280138555786E-3</v>
      </c>
      <c r="BS37">
        <f t="shared" si="8"/>
        <v>-3.617717360087288E-3</v>
      </c>
      <c r="BT37">
        <f t="shared" si="9"/>
        <v>-0.39011662171894329</v>
      </c>
      <c r="BV37">
        <f>('Compte de résultat '!V36/Actif!C36)</f>
        <v>2.612165299278537E-2</v>
      </c>
      <c r="BW37">
        <f>('Compte de résultat '!W36/Actif!D36)</f>
        <v>6.5625895619627173E-2</v>
      </c>
      <c r="BX37">
        <f>('Compte de résultat '!X36/Actif!E36)</f>
        <v>3.5271210870210089E-2</v>
      </c>
      <c r="BY37">
        <f>('Compte de résultat '!Y36/Actif!F36)</f>
        <v>4.6397403138007658E-2</v>
      </c>
      <c r="BZ37">
        <f>('Compte de résultat '!Z36/Actif!G36)</f>
        <v>6.5619098740801005E-2</v>
      </c>
      <c r="CA37">
        <f>('Compte de résultat '!AA36/Actif!H36)</f>
        <v>7.6982172235840154E-2</v>
      </c>
      <c r="CB37">
        <f>('Compte de résultat '!AB36/Actif!I36)</f>
        <v>8.3004331495199979E-2</v>
      </c>
      <c r="CC37">
        <f>('Compte de résultat '!AC36/Actif!J36)</f>
        <v>7.2039591209214729E-2</v>
      </c>
      <c r="CD37">
        <f t="shared" si="10"/>
        <v>4.0834307004108873E-2</v>
      </c>
      <c r="CE37">
        <f t="shared" si="11"/>
        <v>4.9095904249672917E-2</v>
      </c>
      <c r="CF37">
        <f t="shared" si="12"/>
        <v>7.7342031646751616E-2</v>
      </c>
      <c r="CG37">
        <f>(Actif!U36/Actif!C36)</f>
        <v>7.0126784939059078E-2</v>
      </c>
      <c r="CH37">
        <f>(Actif!V36/Actif!D36)</f>
        <v>5.2265642222971961E-2</v>
      </c>
      <c r="CI37">
        <f>(Actif!W36/Actif!E36)</f>
        <v>5.7559936030371316E-2</v>
      </c>
      <c r="CJ37">
        <f>(Actif!X36/Actif!F36)</f>
        <v>6.7739239530140744E-2</v>
      </c>
      <c r="CK37">
        <f>(Actif!Y36/Actif!G36)</f>
        <v>7.871829861161958E-2</v>
      </c>
      <c r="CL37">
        <f>(Actif!Z36/Actif!H36)</f>
        <v>8.093116358739004E-2</v>
      </c>
      <c r="CM37">
        <f>(Actif!AA36/Actif!I36)</f>
        <v>5.9264295070695944E-2</v>
      </c>
      <c r="CN37">
        <f>(Actif!AB36/Actif!J36)</f>
        <v>5.3634533227310384E-2</v>
      </c>
      <c r="CO37">
        <f>(Actif!AC36/Actif!K36)</f>
        <v>8.162342926708234E-2</v>
      </c>
      <c r="CP37">
        <f t="shared" si="13"/>
        <v>0.40603289664336961</v>
      </c>
      <c r="CQ37">
        <f t="shared" si="14"/>
        <v>8.5537591331525404E-3</v>
      </c>
      <c r="CR37">
        <f>'Compte de résultat '!D36/Actif!C36</f>
        <v>1.7058446577647239</v>
      </c>
      <c r="CS37">
        <f>'Compte de résultat '!E36/Actif!D36</f>
        <v>1.8696861083905547</v>
      </c>
      <c r="CT37">
        <f>'Compte de résultat '!F36/Actif!E36</f>
        <v>1.6879363968423029</v>
      </c>
      <c r="CU37">
        <f>'Compte de résultat '!G36/Actif!F36</f>
        <v>1.3456402854837854</v>
      </c>
      <c r="CV37">
        <f>'Compte de résultat '!H36/Actif!G36</f>
        <v>2.5380780796854761</v>
      </c>
      <c r="CW37">
        <f>'Compte de résultat '!I36/Actif!H36</f>
        <v>2.0902086181870034</v>
      </c>
      <c r="CX37">
        <f>'Compte de résultat '!J36/Actif!I36</f>
        <v>2.4188295748171211</v>
      </c>
      <c r="CY37">
        <f>'Compte de résultat '!K36/Actif!J36</f>
        <v>2.2095031828684655</v>
      </c>
      <c r="CZ37">
        <f t="shared" si="15"/>
        <v>1.5167883411630441</v>
      </c>
      <c r="DA37">
        <f t="shared" si="16"/>
        <v>1.8572182540038547</v>
      </c>
      <c r="DB37">
        <f t="shared" si="17"/>
        <v>2.2395137919575299</v>
      </c>
      <c r="DD37">
        <f>LN(1+'Compte de résultat '!C36)</f>
        <v>18.039405243900219</v>
      </c>
      <c r="DE37">
        <f>LN(1+'Compte de résultat '!D36)</f>
        <v>17.961067950503445</v>
      </c>
      <c r="DF37">
        <f>LN(1+'Compte de résultat '!E36)</f>
        <v>18.062226145939743</v>
      </c>
      <c r="DG37">
        <f>LN(1+'Compte de résultat '!F36)</f>
        <v>17.825757856676944</v>
      </c>
      <c r="DH37">
        <f>LN(1+'Compte de résultat '!G36)</f>
        <v>17.466693622553134</v>
      </c>
      <c r="DI37">
        <f>LN(1+'Compte de résultat '!H36)</f>
        <v>17.627407302866814</v>
      </c>
      <c r="DJ37">
        <f>LN(1+'Compte de résultat '!I36)</f>
        <v>17.617969313299849</v>
      </c>
      <c r="DK37">
        <f>LN(1+'Compte de résultat '!J36)</f>
        <v>17.791683146403365</v>
      </c>
      <c r="DL37">
        <f>LN(1+'Compte de résultat '!K36)</f>
        <v>17.760744078357224</v>
      </c>
      <c r="DM37">
        <f t="shared" si="18"/>
        <v>17.646225739615041</v>
      </c>
      <c r="DN37">
        <f t="shared" si="19"/>
        <v>17.639952927365631</v>
      </c>
      <c r="DO37">
        <f t="shared" si="20"/>
        <v>17.723465512686811</v>
      </c>
      <c r="DQ37">
        <f>'Compte de résultat '!AM36/'Compte de résultat '!U36</f>
        <v>0.30275228033575474</v>
      </c>
      <c r="DR37">
        <f>'Compte de résultat '!AN36/'Compte de résultat '!V36</f>
        <v>0.70687061105762716</v>
      </c>
      <c r="DS37">
        <f>'Compte de résultat '!AO36/'Compte de résultat '!W36</f>
        <v>0.2897194356420949</v>
      </c>
      <c r="DT37">
        <f>'Compte de résultat '!AP36/'Compte de résultat '!X36</f>
        <v>0.53711793044991618</v>
      </c>
      <c r="DU37">
        <f>'Compte de résultat '!AQ36/'Compte de résultat '!Y36</f>
        <v>0.25186403236335136</v>
      </c>
      <c r="DV37">
        <f>'Compte de résultat '!AR36/'Compte de résultat '!Z36</f>
        <v>0.23928179634707647</v>
      </c>
      <c r="DW37">
        <f>'Compte de résultat '!AS36/'Compte de résultat '!AA36</f>
        <v>0.18614414869670437</v>
      </c>
      <c r="DX37">
        <f>'Compte de résultat '!AT36/'Compte de résultat '!AB36</f>
        <v>0.16495542424855286</v>
      </c>
      <c r="DY37">
        <f>'Compte de résultat '!AU36/'Compte de résultat '!AC36</f>
        <v>0.16394573929059481</v>
      </c>
      <c r="DZ37">
        <f t="shared" si="24"/>
        <v>-0.29783613410283971</v>
      </c>
    </row>
    <row r="38" spans="2:130" x14ac:dyDescent="0.25">
      <c r="B38" t="str">
        <f>Actif!B37</f>
        <v>ENTEK INTERNATIONAL LIMITED</v>
      </c>
      <c r="C38">
        <f>('Passif '!U37+'Passif '!AD37+'Passif '!AV37)/Actif!C37</f>
        <v>2.4024679763210242E-2</v>
      </c>
      <c r="D38">
        <f>('Passif '!V37+'Passif '!AE37+'Passif '!AW37)/Actif!D37</f>
        <v>1.1731567196700595E-2</v>
      </c>
      <c r="E38">
        <f>('Passif '!W37+'Passif '!AF37+'Passif '!AX37)/Actif!E37</f>
        <v>4.5072293180436013E-2</v>
      </c>
      <c r="F38">
        <f>('Passif '!X37+'Passif '!AG37+'Passif '!AY37)/Actif!F37</f>
        <v>0.44482080923434902</v>
      </c>
      <c r="G38">
        <f>('Passif '!Y37+'Passif '!AH37+'Passif '!AZ37)/Actif!G37</f>
        <v>0.37532565109508931</v>
      </c>
      <c r="H38">
        <f>('Passif '!Z37+'Passif '!AI37+'Passif '!BA37)/Actif!H37</f>
        <v>7.918679246510664E-2</v>
      </c>
      <c r="I38">
        <f>('Passif '!AA37+'Passif '!AJ37+'Passif '!BB37)/Actif!I37</f>
        <v>6.6072196187367038E-2</v>
      </c>
      <c r="J38">
        <f>('Passif '!AB37+'Passif '!AK37+'Passif '!BC37)/Actif!J37</f>
        <v>5.75429318164676E-2</v>
      </c>
      <c r="K38">
        <f>('Passif '!AC37+'Passif '!AL37+'Passif '!BD37)/Actif!K37</f>
        <v>8.0153802057279372E-2</v>
      </c>
      <c r="L38">
        <f t="shared" si="4"/>
        <v>0.75688403845132723</v>
      </c>
      <c r="M38">
        <f>('Passif '!C37+'Passif '!L37)/Actif!C37</f>
        <v>0.78475668907740714</v>
      </c>
      <c r="N38">
        <f>('Passif '!D37+'Passif '!M37)/Actif!D37</f>
        <v>0.82574694224907697</v>
      </c>
      <c r="O38">
        <f>('Passif '!E37+'Passif '!N37)/Actif!E37</f>
        <v>0.74289264811086719</v>
      </c>
      <c r="P38">
        <f>('Passif '!F37+'Passif '!O37)/Actif!F37</f>
        <v>0.42392115377364403</v>
      </c>
      <c r="Q38">
        <f>('Passif '!G37+'Passif '!P37)/Actif!G37</f>
        <v>0.49198983210767366</v>
      </c>
      <c r="R38">
        <f>('Passif '!H37+'Passif '!Q37)/Actif!H37</f>
        <v>0.78019143191698737</v>
      </c>
      <c r="S38">
        <f>('Passif '!I37+'Passif '!R37)/Actif!I37</f>
        <v>0.82081912007649427</v>
      </c>
      <c r="T38">
        <f>('Passif '!J37+'Passif '!S37)/Actif!J37</f>
        <v>0.86314401283347386</v>
      </c>
      <c r="U38">
        <f>('Passif '!K37+'Passif '!T37)/Actif!K37</f>
        <v>0.79432122987748321</v>
      </c>
      <c r="V38">
        <f t="shared" si="5"/>
        <v>3.7298783806120173E-2</v>
      </c>
      <c r="W38">
        <v>0.31045494470305057</v>
      </c>
      <c r="X38">
        <f>('Passif '!U37+'Passif '!AD37)/('Passif '!C37+'Passif '!L37)</f>
        <v>0</v>
      </c>
      <c r="Y38">
        <f>('Passif '!V37+'Passif '!AE37)/('Passif '!D37+'Passif '!M37)</f>
        <v>0</v>
      </c>
      <c r="Z38">
        <f>('Passif '!W37+'Passif '!AF37)/('Passif '!E37+'Passif '!N37)</f>
        <v>2.0011184564410658E-2</v>
      </c>
      <c r="AA38">
        <f>('Passif '!X37+'Passif '!AG37)/('Passif '!F37+'Passif '!O37)</f>
        <v>0.95477427681773874</v>
      </c>
      <c r="AB38">
        <f>('Passif '!Y37+'Passif '!AH37)/('Passif '!G37+'Passif '!P37)</f>
        <v>0.64199632599958956</v>
      </c>
      <c r="AC38">
        <f>('Passif '!Z37+'Passif '!AI37)/('Passif '!H37+'Passif '!Q37)</f>
        <v>7.7831791126501626E-2</v>
      </c>
      <c r="AD38">
        <f>('Passif '!AA37+'Passif '!AJ37)/('Passif '!I37+'Passif '!R37)</f>
        <v>6.6938015286345812E-2</v>
      </c>
      <c r="AE38">
        <f>('Passif '!AB37+'Passif '!AK37)/('Passif '!J37+'Passif '!S37)</f>
        <v>5.2268240774260198E-2</v>
      </c>
      <c r="AF38">
        <f>('Passif '!AC37+'Passif '!AL37)/('Passif '!K37+'Passif '!T37)</f>
        <v>6.4156975893007465E-2</v>
      </c>
      <c r="AG38">
        <f>('Passif '!C37+'Passif '!L37)</f>
        <v>15209163</v>
      </c>
      <c r="AH38">
        <f>('Passif '!D37+'Passif '!M37)</f>
        <v>15749881</v>
      </c>
      <c r="AI38">
        <f>('Passif '!E37+'Passif '!N37)</f>
        <v>17069954</v>
      </c>
      <c r="AJ38">
        <f>('Passif '!F37+'Passif '!O37)</f>
        <v>13109420</v>
      </c>
      <c r="AK38">
        <f>('Passif '!G37+'Passif '!P37)</f>
        <v>18470330</v>
      </c>
      <c r="AL38">
        <f>('Passif '!H37+'Passif '!Q37)</f>
        <v>30816662</v>
      </c>
      <c r="AM38">
        <f>('Passif '!I37+'Passif '!R37)</f>
        <v>40807529</v>
      </c>
      <c r="AN38">
        <f>('Passif '!J37+'Passif '!S37)</f>
        <v>48509687</v>
      </c>
      <c r="AO38">
        <f>('Passif '!K37+'Passif '!T37)</f>
        <v>32069077</v>
      </c>
      <c r="AP38">
        <f t="shared" si="6"/>
        <v>4.0640839037011864E-2</v>
      </c>
      <c r="AQ38">
        <f>('Passif '!U37+'Passif '!AD37)</f>
        <v>0</v>
      </c>
      <c r="AR38">
        <f>('Passif '!V37+'Passif '!AE37)</f>
        <v>0</v>
      </c>
      <c r="AS38">
        <f>('Passif '!W37+'Passif '!AF37)</f>
        <v>341590</v>
      </c>
      <c r="AT38">
        <f>('Passif '!X37+'Passif '!AG37)</f>
        <v>12516537</v>
      </c>
      <c r="AU38">
        <f>('Passif '!Y37+'Passif '!AH37)</f>
        <v>11857884</v>
      </c>
      <c r="AV38">
        <f>('Passif '!Z37+'Passif '!AI37)</f>
        <v>2398516</v>
      </c>
      <c r="AW38">
        <f>('Passif '!AA37+'Passif '!AJ37)</f>
        <v>2731575</v>
      </c>
      <c r="AX38">
        <f>('Passif '!AB37+'Passif '!AK37)</f>
        <v>2535516</v>
      </c>
      <c r="AY38">
        <f>('Passif '!AC37+'Passif '!AL37)</f>
        <v>2057455</v>
      </c>
      <c r="AZ38">
        <f t="shared" si="7"/>
        <v>-0.14219667494400703</v>
      </c>
      <c r="BA38">
        <f>'Passif '!AV37</f>
        <v>465616</v>
      </c>
      <c r="BB38">
        <f>'Passif '!AW37</f>
        <v>223762</v>
      </c>
      <c r="BC38">
        <f>'Passif '!AX37</f>
        <v>694067</v>
      </c>
      <c r="BD38">
        <f>'Passif '!AY37</f>
        <v>1239188</v>
      </c>
      <c r="BE38">
        <f>'Passif '!AZ37</f>
        <v>2232628</v>
      </c>
      <c r="BF38">
        <f>'Passif '!BA37</f>
        <v>729271</v>
      </c>
      <c r="BG38">
        <f>'Passif '!BB37</f>
        <v>553245</v>
      </c>
      <c r="BH38">
        <f>'Passif '!BC37</f>
        <v>698463</v>
      </c>
      <c r="BI38">
        <f>'Passif '!BD37</f>
        <v>1178589</v>
      </c>
      <c r="BJ38">
        <f>(AQ38/Actif!C37)</f>
        <v>0</v>
      </c>
      <c r="BK38">
        <f>(AR38/Actif!D37)</f>
        <v>0</v>
      </c>
      <c r="BL38">
        <f>(AS38/Actif!E37)</f>
        <v>1.4866161892890346E-2</v>
      </c>
      <c r="BM38">
        <f>(AT38/Actif!F37)</f>
        <v>0.40474901302197236</v>
      </c>
      <c r="BN38">
        <f>(AU38/Actif!G37)</f>
        <v>0.31585566464228143</v>
      </c>
      <c r="BO38">
        <f>(AV38/Actif!H37)</f>
        <v>6.0723696567649178E-2</v>
      </c>
      <c r="BP38">
        <f>(AW38/Actif!I37)</f>
        <v>5.4944002807005295E-2</v>
      </c>
      <c r="BQ38">
        <f>(AX38/Actif!J37)</f>
        <v>4.5115019085641146E-2</v>
      </c>
      <c r="BR38">
        <f>(AY38/Actif!K37)</f>
        <v>5.096124799655373E-2</v>
      </c>
      <c r="BS38">
        <f t="shared" si="8"/>
        <v>-0.25513196807463223</v>
      </c>
      <c r="BT38">
        <f t="shared" si="9"/>
        <v>-0.16076835112005414</v>
      </c>
      <c r="BV38">
        <f>('Compte de résultat '!V37/Actif!C37)</f>
        <v>0.22998841581721066</v>
      </c>
      <c r="BW38">
        <f>('Compte de résultat '!W37/Actif!D37)</f>
        <v>0.2334607667099938</v>
      </c>
      <c r="BX38">
        <f>('Compte de résultat '!X37/Actif!E37)</f>
        <v>0.15376683274373235</v>
      </c>
      <c r="BY38">
        <f>('Compte de résultat '!Y37/Actif!F37)</f>
        <v>0.26813875892771855</v>
      </c>
      <c r="BZ38">
        <f>('Compte de résultat '!Z37/Actif!G37)</f>
        <v>0.52473557883567346</v>
      </c>
      <c r="CA38">
        <f>('Compte de résultat '!AA37/Actif!H37)</f>
        <v>0.37769479701521413</v>
      </c>
      <c r="CB38">
        <f>('Compte de résultat '!AB37/Actif!I37)</f>
        <v>0.25492981410650101</v>
      </c>
      <c r="CC38">
        <f>('Compte de résultat '!AC37/Actif!J37)</f>
        <v>0.19823554859223436</v>
      </c>
      <c r="CD38">
        <f t="shared" si="10"/>
        <v>0.21095279583572546</v>
      </c>
      <c r="CE38">
        <f t="shared" si="11"/>
        <v>0.31554705683570811</v>
      </c>
      <c r="CF38">
        <f t="shared" si="12"/>
        <v>0.27695338657131646</v>
      </c>
      <c r="CG38">
        <f>(Actif!U37/Actif!C37)</f>
        <v>0.17472508914392679</v>
      </c>
      <c r="CH38">
        <f>(Actif!V37/Actif!D37)</f>
        <v>0.14437667850718086</v>
      </c>
      <c r="CI38">
        <f>(Actif!W37/Actif!E37)</f>
        <v>0.3053186469690638</v>
      </c>
      <c r="CJ38">
        <f>(Actif!X37/Actif!F37)</f>
        <v>0.69910575518960982</v>
      </c>
      <c r="CK38">
        <f>(Actif!Y37/Actif!G37)</f>
        <v>0.59341219005427426</v>
      </c>
      <c r="CL38">
        <f>(Actif!Z37/Actif!H37)</f>
        <v>0.54808404913692799</v>
      </c>
      <c r="CM38">
        <f>(Actif!AA37/Actif!I37)</f>
        <v>0.44556073798701923</v>
      </c>
      <c r="CN38">
        <f>(Actif!AB37/Actif!J37)</f>
        <v>0.36077120555769399</v>
      </c>
      <c r="CO38">
        <f>(Actif!AC37/Actif!K37)</f>
        <v>0.48435374968555667</v>
      </c>
      <c r="CP38">
        <f t="shared" si="13"/>
        <v>0.79512143977391014</v>
      </c>
      <c r="CQ38">
        <f t="shared" si="14"/>
        <v>-0.11627833276981495</v>
      </c>
      <c r="CR38">
        <f>'Compte de résultat '!D37/Actif!C37</f>
        <v>1.4151829210622899</v>
      </c>
      <c r="CS38">
        <f>'Compte de résultat '!E37/Actif!D37</f>
        <v>1.5110734812328059</v>
      </c>
      <c r="CT38">
        <f>'Compte de résultat '!F37/Actif!E37</f>
        <v>1.0565828082079283</v>
      </c>
      <c r="CU38">
        <f>'Compte de résultat '!G37/Actif!F37</f>
        <v>1.1187231912980498</v>
      </c>
      <c r="CV38">
        <f>'Compte de résultat '!H37/Actif!G37</f>
        <v>1.4491419858618979</v>
      </c>
      <c r="CW38">
        <f>'Compte de résultat '!I37/Actif!H37</f>
        <v>1.3193149916502627</v>
      </c>
      <c r="CX38">
        <f>'Compte de résultat '!J37/Actif!I37</f>
        <v>0.91798307561988013</v>
      </c>
      <c r="CY38">
        <f>'Compte de résultat '!K37/Actif!J37</f>
        <v>0.86416255069224468</v>
      </c>
      <c r="CZ38">
        <f t="shared" si="15"/>
        <v>1.0876529997529891</v>
      </c>
      <c r="DA38">
        <f t="shared" si="16"/>
        <v>1.2081493284559588</v>
      </c>
      <c r="DB38">
        <f t="shared" si="17"/>
        <v>1.0338202059874624</v>
      </c>
      <c r="DD38">
        <f>LN(1+'Compte de résultat '!C37)</f>
        <v>17.098504077935189</v>
      </c>
      <c r="DE38">
        <f>LN(1+'Compte de résultat '!D37)</f>
        <v>17.127049024635351</v>
      </c>
      <c r="DF38">
        <f>LN(1+'Compte de résultat '!E37)</f>
        <v>17.176630633035053</v>
      </c>
      <c r="DG38">
        <f>LN(1+'Compte de résultat '!F37)</f>
        <v>17.005074105001292</v>
      </c>
      <c r="DH38">
        <f>LN(1+'Compte de résultat '!G37)</f>
        <v>17.359237468987065</v>
      </c>
      <c r="DI38">
        <f>LN(1+'Compte de résultat '!H37)</f>
        <v>17.811945113759663</v>
      </c>
      <c r="DJ38">
        <f>LN(1+'Compte de résultat '!I37)</f>
        <v>17.7688947149414</v>
      </c>
      <c r="DK38">
        <f>LN(1+'Compte de résultat '!J37)</f>
        <v>17.636253364296525</v>
      </c>
      <c r="DL38">
        <f>LN(1+'Compte de résultat '!K37)</f>
        <v>17.698453425172971</v>
      </c>
      <c r="DM38">
        <f t="shared" si="18"/>
        <v>17.18215578699418</v>
      </c>
      <c r="DN38">
        <f t="shared" si="19"/>
        <v>17.392085562582675</v>
      </c>
      <c r="DO38">
        <f t="shared" si="20"/>
        <v>17.7012005014703</v>
      </c>
      <c r="DQ38">
        <f>'Compte de résultat '!AM37/'Compte de résultat '!U37</f>
        <v>7.7159824873206471E-3</v>
      </c>
      <c r="DR38">
        <f>'Compte de résultat '!AN37/'Compte de résultat '!V37</f>
        <v>7.3626789041458538E-3</v>
      </c>
      <c r="DS38">
        <f>'Compte de résultat '!AO37/'Compte de résultat '!W37</f>
        <v>1.61979360477063E-2</v>
      </c>
      <c r="DT38">
        <f>'Compte de résultat '!AP37/'Compte de résultat '!X37</f>
        <v>0.77171667884635087</v>
      </c>
      <c r="DU38">
        <f>'Compte de résultat '!AQ37/'Compte de résultat '!Y37</f>
        <v>0.10547728375929739</v>
      </c>
      <c r="DV38">
        <f>'Compte de résultat '!AR37/'Compte de résultat '!Z37</f>
        <v>4.9854429063140838E-2</v>
      </c>
      <c r="DW38">
        <f>'Compte de résultat '!AS37/'Compte de résultat '!AA37</f>
        <v>1.602036771905289E-4</v>
      </c>
      <c r="DX38">
        <f>'Compte de résultat '!AT37/'Compte de résultat '!AB37</f>
        <v>4.0105671511732728E-2</v>
      </c>
      <c r="DY38">
        <f>'Compte de résultat '!AU37/'Compte de résultat '!AC37</f>
        <v>0</v>
      </c>
      <c r="DZ38">
        <f t="shared" si="24"/>
        <v>-0.72186224978321001</v>
      </c>
    </row>
    <row r="39" spans="2:130" x14ac:dyDescent="0.25">
      <c r="B39" t="str">
        <f>Actif!B38</f>
        <v>ENZA MOTORS LIMITED</v>
      </c>
      <c r="C39">
        <f>('Passif '!U38+'Passif '!AD38+'Passif '!AV38)/Actif!C38</f>
        <v>0.17414448183366754</v>
      </c>
      <c r="D39">
        <f>('Passif '!V38+'Passif '!AE38+'Passif '!AW38)/Actif!D38</f>
        <v>0.26525549309209429</v>
      </c>
      <c r="E39">
        <f>('Passif '!W38+'Passif '!AF38+'Passif '!AX38)/Actif!E38</f>
        <v>0.2081780809207939</v>
      </c>
      <c r="F39">
        <f>('Passif '!X38+'Passif '!AG38+'Passif '!AY38)/Actif!F38</f>
        <v>0.28995466610829684</v>
      </c>
      <c r="G39">
        <f>('Passif '!Y38+'Passif '!AH38+'Passif '!AZ38)/Actif!G38</f>
        <v>0.28477489894664637</v>
      </c>
      <c r="H39">
        <f>('Passif '!Z38+'Passif '!AI38+'Passif '!BA38)/Actif!H38</f>
        <v>0.17580270385477326</v>
      </c>
      <c r="I39">
        <f>('Passif '!AA38+'Passif '!AJ38+'Passif '!BB38)/Actif!I38</f>
        <v>0.13488884997648407</v>
      </c>
      <c r="J39">
        <f>('Passif '!AB38+'Passif '!AK38+'Passif '!BC38)/Actif!J38</f>
        <v>0.15502134531198331</v>
      </c>
      <c r="K39">
        <f>('Passif '!AC38+'Passif '!AL38+'Passif '!BD38)/Actif!K38</f>
        <v>0.20698632892311902</v>
      </c>
      <c r="L39">
        <f t="shared" si="4"/>
        <v>-0.15551770351047955</v>
      </c>
      <c r="M39">
        <f>('Passif '!C38+'Passif '!L38)/Actif!C38</f>
        <v>1.5057037018618023E-2</v>
      </c>
      <c r="N39">
        <f>('Passif '!D38+'Passif '!M38)/Actif!D38</f>
        <v>2.6282483830910329E-2</v>
      </c>
      <c r="O39">
        <f>('Passif '!E38+'Passif '!N38)/Actif!E38</f>
        <v>5.2068090769791693E-2</v>
      </c>
      <c r="P39">
        <f>('Passif '!F38+'Passif '!O38)/Actif!F38</f>
        <v>7.7165357190180917E-2</v>
      </c>
      <c r="Q39">
        <f>('Passif '!G38+'Passif '!P38)/Actif!G38</f>
        <v>9.1762424160587261E-2</v>
      </c>
      <c r="R39">
        <f>('Passif '!H38+'Passif '!Q38)/Actif!H38</f>
        <v>7.9885535503249103E-2</v>
      </c>
      <c r="S39">
        <f>('Passif '!I38+'Passif '!R38)/Actif!I38</f>
        <v>7.9628606964728621E-2</v>
      </c>
      <c r="T39">
        <f>('Passif '!J38+'Passif '!S38)/Actif!J38</f>
        <v>6.779376375988759E-2</v>
      </c>
      <c r="U39">
        <f>('Passif '!K38+'Passif '!T38)/Actif!K38</f>
        <v>8.6786719525315623E-2</v>
      </c>
      <c r="V39">
        <f t="shared" si="5"/>
        <v>2.781744473345741E-2</v>
      </c>
      <c r="W39">
        <v>0.14343616257941671</v>
      </c>
      <c r="X39">
        <f>('Passif '!U38+'Passif '!AD38)/('Passif '!C38+'Passif '!L38)</f>
        <v>6.944442879477176</v>
      </c>
      <c r="Y39">
        <f>('Passif '!V38+'Passif '!AE38)/('Passif '!D38+'Passif '!M38)</f>
        <v>5.2986496616291081</v>
      </c>
      <c r="Z39">
        <f>('Passif '!W38+'Passif '!AF38)/('Passif '!E38+'Passif '!N38)</f>
        <v>3.2355080788575439</v>
      </c>
      <c r="AA39">
        <f>('Passif '!X38+'Passif '!AG38)/('Passif '!F38+'Passif '!O38)</f>
        <v>2.1249228791404935</v>
      </c>
      <c r="AB39">
        <f>('Passif '!Y38+'Passif '!AH38)/('Passif '!G38+'Passif '!P38)</f>
        <v>1.8101762233297616</v>
      </c>
      <c r="AC39">
        <f>('Passif '!Z38+'Passif '!AI38)/('Passif '!H38+'Passif '!Q38)</f>
        <v>2.0756116418849877</v>
      </c>
      <c r="AD39">
        <f>('Passif '!AA38+'Passif '!AJ38)/('Passif '!I38+'Passif '!R38)</f>
        <v>1.4815777598172866</v>
      </c>
      <c r="AE39">
        <f>('Passif '!AB38+'Passif '!AK38)/('Passif '!J38+'Passif '!S38)</f>
        <v>2.2866608477593742</v>
      </c>
      <c r="AF39">
        <f>('Passif '!AC38+'Passif '!AL38)/('Passif '!K38+'Passif '!T38)</f>
        <v>2.2939284836253115</v>
      </c>
      <c r="AG39">
        <f>('Passif '!C38+'Passif '!L38)</f>
        <v>567992</v>
      </c>
      <c r="AH39">
        <f>('Passif '!D38+'Passif '!M38)</f>
        <v>763068</v>
      </c>
      <c r="AI39">
        <f>('Passif '!E38+'Passif '!N38)</f>
        <v>1388377</v>
      </c>
      <c r="AJ39">
        <f>('Passif '!F38+'Passif '!O38)</f>
        <v>1742395</v>
      </c>
      <c r="AK39">
        <f>('Passif '!G38+'Passif '!P38)</f>
        <v>2055006</v>
      </c>
      <c r="AL39">
        <f>('Passif '!H38+'Passif '!Q38)</f>
        <v>2059048</v>
      </c>
      <c r="AM39">
        <f>('Passif '!I38+'Passif '!R38)</f>
        <v>2756668</v>
      </c>
      <c r="AN39">
        <f>('Passif '!J38+'Passif '!S38)</f>
        <v>2887140</v>
      </c>
      <c r="AO39">
        <f>('Passif '!K38+'Passif '!T38)</f>
        <v>3343514</v>
      </c>
      <c r="AP39">
        <f t="shared" si="6"/>
        <v>0.62381547200453802</v>
      </c>
      <c r="AQ39">
        <f>('Passif '!U38+'Passif '!AD38)</f>
        <v>3944388</v>
      </c>
      <c r="AR39">
        <f>('Passif '!V38+'Passif '!AE38)</f>
        <v>4043230</v>
      </c>
      <c r="AS39">
        <f>('Passif '!W38+'Passif '!AF38)</f>
        <v>4492105</v>
      </c>
      <c r="AT39">
        <f>('Passif '!X38+'Passif '!AG38)</f>
        <v>3702455</v>
      </c>
      <c r="AU39">
        <f>('Passif '!Y38+'Passif '!AH38)</f>
        <v>3719923</v>
      </c>
      <c r="AV39">
        <f>('Passif '!Z38+'Passif '!AI38)</f>
        <v>4273784</v>
      </c>
      <c r="AW39">
        <f>('Passif '!AA38+'Passif '!AJ38)</f>
        <v>4084218</v>
      </c>
      <c r="AX39">
        <f>('Passif '!AB38+'Passif '!AK38)</f>
        <v>6601910</v>
      </c>
      <c r="AY39">
        <f>('Passif '!AC38+'Passif '!AL38)</f>
        <v>7669782</v>
      </c>
      <c r="AZ39">
        <f t="shared" si="7"/>
        <v>0.79461151990835288</v>
      </c>
      <c r="BA39">
        <f>'Passif '!AV38</f>
        <v>2624811</v>
      </c>
      <c r="BB39">
        <f>'Passif '!AW38</f>
        <v>3658020</v>
      </c>
      <c r="BC39">
        <f>'Passif '!AX38</f>
        <v>1058889</v>
      </c>
      <c r="BD39">
        <f>'Passif '!AY38</f>
        <v>2844726</v>
      </c>
      <c r="BE39">
        <f>'Passif '!AZ38</f>
        <v>2657569</v>
      </c>
      <c r="BF39">
        <f>'Passif '!BA38</f>
        <v>257527</v>
      </c>
      <c r="BG39">
        <f>'Passif '!BB38</f>
        <v>585508</v>
      </c>
      <c r="BH39">
        <f>'Passif '!BC38</f>
        <v>0</v>
      </c>
      <c r="BI39">
        <f>'Passif '!BD38</f>
        <v>304499</v>
      </c>
      <c r="BJ39">
        <f>(AQ39/Actif!C38)</f>
        <v>0.10456273350996617</v>
      </c>
      <c r="BK39">
        <f>(AR39/Actif!D38)</f>
        <v>0.13926167405742551</v>
      </c>
      <c r="BL39">
        <f>(AS39/Actif!E38)</f>
        <v>0.16846672833634893</v>
      </c>
      <c r="BM39">
        <f>(AT39/Actif!F38)</f>
        <v>0.16397043297046379</v>
      </c>
      <c r="BN39">
        <f>(AU39/Actif!G38)</f>
        <v>0.16610615841059551</v>
      </c>
      <c r="BO39">
        <f>(AV39/Actif!H38)</f>
        <v>0.16581134750876034</v>
      </c>
      <c r="BP39">
        <f>(AW39/Actif!I38)</f>
        <v>0.11797597312417384</v>
      </c>
      <c r="BQ39">
        <f>(AX39/Actif!J38)</f>
        <v>0.15502134531198331</v>
      </c>
      <c r="BR39">
        <f>(AY39/Actif!K38)</f>
        <v>0.19908252791952247</v>
      </c>
      <c r="BS39">
        <f t="shared" si="8"/>
        <v>-2.9481090183516856E-4</v>
      </c>
      <c r="BT39">
        <f t="shared" si="9"/>
        <v>0.20065683628199396</v>
      </c>
      <c r="BV39">
        <f>('Compte de résultat '!V38/Actif!C38)</f>
        <v>2.5801868763667832E-2</v>
      </c>
      <c r="BW39">
        <f>('Compte de résultat '!W38/Actif!D38)</f>
        <v>6.0208321271046805E-2</v>
      </c>
      <c r="BX39">
        <f>('Compte de résultat '!X38/Actif!E38)</f>
        <v>5.1968708224171919E-2</v>
      </c>
      <c r="BY39">
        <f>('Compte de résultat '!Y38/Actif!F38)</f>
        <v>4.0493151112027559E-2</v>
      </c>
      <c r="BZ39">
        <f>('Compte de résultat '!Z38/Actif!G38)</f>
        <v>8.8806745014133381E-2</v>
      </c>
      <c r="CA39">
        <f>('Compte de résultat '!AA38/Actif!H38)</f>
        <v>6.1009050676627125E-2</v>
      </c>
      <c r="CB39">
        <f>('Compte de résultat '!AB38/Actif!I38)</f>
        <v>4.0178611404478676E-2</v>
      </c>
      <c r="CC39">
        <f>('Compte de résultat '!AC38/Actif!J38)</f>
        <v>3.8638152963820997E-2</v>
      </c>
      <c r="CD39">
        <f t="shared" si="10"/>
        <v>4.6230929668099739E-2</v>
      </c>
      <c r="CE39">
        <f t="shared" si="11"/>
        <v>6.0422868116777627E-2</v>
      </c>
      <c r="CF39">
        <f t="shared" si="12"/>
        <v>4.6608605014975601E-2</v>
      </c>
      <c r="CG39">
        <f>(Actif!U38/Actif!C38)</f>
        <v>9.7490492062947576E-2</v>
      </c>
      <c r="CH39">
        <f>(Actif!V38/Actif!D38)</f>
        <v>0.13024761989918551</v>
      </c>
      <c r="CI39">
        <f>(Actif!W38/Actif!E38)</f>
        <v>0.12130359747563833</v>
      </c>
      <c r="CJ39">
        <f>(Actif!X38/Actif!F38)</f>
        <v>0.13008830463184792</v>
      </c>
      <c r="CK39">
        <f>(Actif!Y38/Actif!G38)</f>
        <v>0.13428040809198435</v>
      </c>
      <c r="CL39">
        <f>(Actif!Z38/Actif!H38)</f>
        <v>0.12239428012725054</v>
      </c>
      <c r="CM39">
        <f>(Actif!AA38/Actif!I38)</f>
        <v>9.1364076662264662E-2</v>
      </c>
      <c r="CN39">
        <f>(Actif!AB38/Actif!J38)</f>
        <v>7.5685237382782294E-2</v>
      </c>
      <c r="CO39">
        <f>(Actif!AC38/Actif!K38)</f>
        <v>8.1424550470166085E-2</v>
      </c>
      <c r="CP39">
        <f t="shared" si="13"/>
        <v>8.9913462940062298E-3</v>
      </c>
      <c r="CQ39">
        <f t="shared" si="14"/>
        <v>-0.33473565606570144</v>
      </c>
      <c r="CR39">
        <f>'Compte de résultat '!D38/Actif!C38</f>
        <v>2.9632772781286509</v>
      </c>
      <c r="CS39">
        <f>'Compte de résultat '!E38/Actif!D38</f>
        <v>2.8064434154278346</v>
      </c>
      <c r="CT39">
        <f>'Compte de résultat '!F38/Actif!E38</f>
        <v>2.6774383470064964</v>
      </c>
      <c r="CU39">
        <f>'Compte de résultat '!G38/Actif!F38</f>
        <v>3.2380568286576943</v>
      </c>
      <c r="CV39">
        <f>'Compte de résultat '!H38/Actif!G38</f>
        <v>3.5904786247089899</v>
      </c>
      <c r="CW39">
        <f>'Compte de résultat '!I38/Actif!H38</f>
        <v>3.456701865790075</v>
      </c>
      <c r="CX39">
        <f>'Compte de résultat '!J38/Actif!I38</f>
        <v>3.1782211859788476</v>
      </c>
      <c r="CY39">
        <f>'Compte de résultat '!K38/Actif!J38</f>
        <v>3.1015941845116819</v>
      </c>
      <c r="CZ39">
        <f t="shared" si="15"/>
        <v>2.9577475878320953</v>
      </c>
      <c r="DA39">
        <f t="shared" si="16"/>
        <v>3.1686579334577267</v>
      </c>
      <c r="DB39">
        <f t="shared" si="17"/>
        <v>3.2455057454268683</v>
      </c>
      <c r="DD39">
        <f>LN(1+'Compte de résultat '!C38)</f>
        <v>18.495383514892499</v>
      </c>
      <c r="DE39">
        <f>LN(1+'Compte de résultat '!D38)</f>
        <v>18.532068287533654</v>
      </c>
      <c r="DF39">
        <f>LN(1+'Compte de résultat '!E38)</f>
        <v>18.215873009399434</v>
      </c>
      <c r="DG39">
        <f>LN(1+'Compte de résultat '!F38)</f>
        <v>18.083709486841137</v>
      </c>
      <c r="DH39">
        <f>LN(1+'Compte de résultat '!G38)</f>
        <v>18.107549244598495</v>
      </c>
      <c r="DI39">
        <f>LN(1+'Compte de résultat '!H38)</f>
        <v>18.202627241332966</v>
      </c>
      <c r="DJ39">
        <f>LN(1+'Compte de résultat '!I38)</f>
        <v>18.305229700836509</v>
      </c>
      <c r="DK39">
        <f>LN(1+'Compte de résultat '!J38)</f>
        <v>18.516236802616916</v>
      </c>
      <c r="DL39">
        <f>LN(1+'Compte de résultat '!K38)</f>
        <v>18.698978258871065</v>
      </c>
      <c r="DM39">
        <f t="shared" si="18"/>
        <v>18.095629365719816</v>
      </c>
      <c r="DN39">
        <f t="shared" si="19"/>
        <v>18.131295324257533</v>
      </c>
      <c r="DO39">
        <f t="shared" si="20"/>
        <v>18.506814920774829</v>
      </c>
      <c r="DQ39">
        <f>'Compte de résultat '!AM38/'Compte de résultat '!U38</f>
        <v>0.41025641025641024</v>
      </c>
      <c r="DR39">
        <f>'Compte de résultat '!AN38/'Compte de résultat '!V38</f>
        <v>0.50906283262578644</v>
      </c>
      <c r="DS39">
        <f>'Compte de résultat '!AO38/'Compte de résultat '!W38</f>
        <v>0.24820142238657061</v>
      </c>
      <c r="DT39">
        <f>'Compte de résultat '!AP38/'Compte de résultat '!X38</f>
        <v>0.34059089560930833</v>
      </c>
      <c r="DU39">
        <f>'Compte de résultat '!AQ38/'Compte de résultat '!Y38</f>
        <v>0.35245905225212615</v>
      </c>
      <c r="DV39">
        <f>'Compte de résultat '!AR38/'Compte de résultat '!Z38</f>
        <v>0.17539749820747441</v>
      </c>
      <c r="DW39">
        <f>'Compte de résultat '!AS38/'Compte de résultat '!AA38</f>
        <v>0.17781160910571464</v>
      </c>
      <c r="DX39">
        <f>'Compte de résultat '!AT38/'Compte de résultat '!AB38</f>
        <v>0.19948437969554533</v>
      </c>
      <c r="DY39">
        <f>'Compte de résultat '!AU38/'Compte de résultat '!AC38</f>
        <v>0.31785179706676503</v>
      </c>
      <c r="DZ39">
        <f t="shared" ref="DZ39:DZ45" si="25">DV39-DT39</f>
        <v>-0.16519339740183392</v>
      </c>
    </row>
    <row r="40" spans="2:130" x14ac:dyDescent="0.25">
      <c r="B40" t="str">
        <f>Actif!B39</f>
        <v>EXPEDITORS INTERNATIONAL (UK) LIMITED</v>
      </c>
      <c r="C40">
        <f>('Passif '!U39+'Passif '!AD39+'Passif '!AV39)/Actif!C39</f>
        <v>0.53701646745170739</v>
      </c>
      <c r="D40">
        <f>('Passif '!V39+'Passif '!AE39+'Passif '!AW39)/Actif!D39</f>
        <v>0.46799266081023377</v>
      </c>
      <c r="E40">
        <f>('Passif '!W39+'Passif '!AF39+'Passif '!AX39)/Actif!E39</f>
        <v>0.44023388270960617</v>
      </c>
      <c r="F40">
        <f>('Passif '!X39+'Passif '!AG39+'Passif '!AY39)/Actif!F39</f>
        <v>0.57977487223254753</v>
      </c>
      <c r="G40">
        <f>('Passif '!Y39+'Passif '!AH39+'Passif '!AZ39)/Actif!G39</f>
        <v>0.54743273282014304</v>
      </c>
      <c r="H40">
        <f>('Passif '!Z39+'Passif '!AI39+'Passif '!BA39)/Actif!H39</f>
        <v>0.50316882537432672</v>
      </c>
      <c r="I40">
        <f>('Passif '!AA39+'Passif '!AJ39+'Passif '!BB39)/Actif!I39</f>
        <v>0.477144607133489</v>
      </c>
      <c r="J40">
        <f>('Passif '!AB39+'Passif '!AK39+'Passif '!BC39)/Actif!J39</f>
        <v>0.45627258948248584</v>
      </c>
      <c r="K40">
        <f>('Passif '!AC39+'Passif '!AL39+'Passif '!BD39)/Actif!K39</f>
        <v>0.41244918523262336</v>
      </c>
      <c r="L40">
        <f t="shared" si="4"/>
        <v>0.1429579710615656</v>
      </c>
      <c r="M40">
        <f>('Passif '!C39+'Passif '!L39)/Actif!C39</f>
        <v>0.19368692265326992</v>
      </c>
      <c r="N40">
        <f>('Passif '!D39+'Passif '!M39)/Actif!D39</f>
        <v>0.29083009214103384</v>
      </c>
      <c r="O40">
        <f>('Passif '!E39+'Passif '!N39)/Actif!E39</f>
        <v>0.32071542891914456</v>
      </c>
      <c r="P40">
        <f>('Passif '!F39+'Passif '!O39)/Actif!F39</f>
        <v>0.19295681706704876</v>
      </c>
      <c r="Q40">
        <f>('Passif '!G39+'Passif '!P39)/Actif!G39</f>
        <v>0.21470465178617176</v>
      </c>
      <c r="R40">
        <f>('Passif '!H39+'Passif '!Q39)/Actif!H39</f>
        <v>0.2220241310254569</v>
      </c>
      <c r="S40">
        <f>('Passif '!I39+'Passif '!R39)/Actif!I39</f>
        <v>0.25340780092860016</v>
      </c>
      <c r="T40">
        <f>('Passif '!J39+'Passif '!S39)/Actif!J39</f>
        <v>0.30026218524316661</v>
      </c>
      <c r="U40">
        <f>('Passif '!K39+'Passif '!T39)/Actif!K39</f>
        <v>0.3288923835858395</v>
      </c>
      <c r="V40">
        <f t="shared" si="5"/>
        <v>-9.8691297893687663E-2</v>
      </c>
      <c r="W40">
        <v>0.75025549962187532</v>
      </c>
      <c r="X40">
        <f>('Passif '!U39+'Passif '!AD39)/('Passif '!C39+'Passif '!L39)</f>
        <v>2.444487629211026</v>
      </c>
      <c r="Y40">
        <f>('Passif '!V39+'Passif '!AE39)/('Passif '!D39+'Passif '!M39)</f>
        <v>1.4177874947932678</v>
      </c>
      <c r="Z40">
        <f>('Passif '!W39+'Passif '!AF39)/('Passif '!E39+'Passif '!N39)</f>
        <v>1.2136131110257069</v>
      </c>
      <c r="AA40">
        <f>('Passif '!X39+'Passif '!AG39)/('Passif '!F39+'Passif '!O39)</f>
        <v>2.748125277334494</v>
      </c>
      <c r="AB40">
        <f>('Passif '!Y39+'Passif '!AH39)/('Passif '!G39+'Passif '!P39)</f>
        <v>2.3153903125551332</v>
      </c>
      <c r="AC40">
        <f>('Passif '!Z39+'Passif '!AI39)/('Passif '!H39+'Passif '!Q39)</f>
        <v>1.9599544355502196</v>
      </c>
      <c r="AD40">
        <f>('Passif '!AA39+'Passif '!AJ39)/('Passif '!I39+'Passif '!R39)</f>
        <v>1.6959318633220728</v>
      </c>
      <c r="AE40">
        <f>('Passif '!AB39+'Passif '!AK39)/('Passif '!J39+'Passif '!S39)</f>
        <v>1.3626380880496354</v>
      </c>
      <c r="AF40">
        <f>('Passif '!AC39+'Passif '!AL39)/('Passif '!K39+'Passif '!T39)</f>
        <v>1.1689763504169803</v>
      </c>
      <c r="AG40">
        <f>('Passif '!C39+'Passif '!L39)</f>
        <v>18826083</v>
      </c>
      <c r="AH40">
        <f>('Passif '!D39+'Passif '!M39)</f>
        <v>30057240</v>
      </c>
      <c r="AI40">
        <f>('Passif '!E39+'Passif '!N39)</f>
        <v>31650796</v>
      </c>
      <c r="AJ40">
        <f>('Passif '!F39+'Passif '!O39)</f>
        <v>14526682</v>
      </c>
      <c r="AK40">
        <f>('Passif '!G39+'Passif '!P39)</f>
        <v>16749205</v>
      </c>
      <c r="AL40">
        <f>('Passif '!H39+'Passif '!Q39)</f>
        <v>22595686</v>
      </c>
      <c r="AM40">
        <f>('Passif '!I39+'Passif '!R39)</f>
        <v>29166670</v>
      </c>
      <c r="AN40">
        <f>('Passif '!J39+'Passif '!S39)</f>
        <v>36159809</v>
      </c>
      <c r="AO40">
        <f>('Passif '!K39+'Passif '!T39)</f>
        <v>41446439</v>
      </c>
      <c r="AP40">
        <f t="shared" si="6"/>
        <v>0.83426336336945028</v>
      </c>
      <c r="AQ40">
        <f>('Passif '!U39+'Passif '!AD39)</f>
        <v>46020127</v>
      </c>
      <c r="AR40">
        <f>('Passif '!V39+'Passif '!AE39)</f>
        <v>42614779</v>
      </c>
      <c r="AS40">
        <f>('Passif '!W39+'Passif '!AF39)</f>
        <v>38411821</v>
      </c>
      <c r="AT40">
        <f>('Passif '!X39+'Passif '!AG39)</f>
        <v>39921142</v>
      </c>
      <c r="AU40">
        <f>('Passif '!Y39+'Passif '!AH39)</f>
        <v>38780947</v>
      </c>
      <c r="AV40">
        <f>('Passif '!Z39+'Passif '!AI39)</f>
        <v>44286515</v>
      </c>
      <c r="AW40">
        <f>('Passif '!AA39+'Passif '!AJ39)</f>
        <v>49464685</v>
      </c>
      <c r="AX40">
        <f>('Passif '!AB39+'Passif '!AK39)</f>
        <v>49272733</v>
      </c>
      <c r="AY40">
        <f>('Passif '!AC39+'Passif '!AL39)</f>
        <v>48449907</v>
      </c>
      <c r="AZ40">
        <f t="shared" si="7"/>
        <v>9.4010377651075047E-2</v>
      </c>
      <c r="BA40">
        <f>'Passif '!AV39</f>
        <v>6177081</v>
      </c>
      <c r="BB40">
        <f>'Passif '!AW39</f>
        <v>5752182</v>
      </c>
      <c r="BC40">
        <f>'Passif '!AX39</f>
        <v>5034024</v>
      </c>
      <c r="BD40">
        <f>'Passif '!AY39</f>
        <v>3726993</v>
      </c>
      <c r="BE40">
        <f>'Passif '!AZ39</f>
        <v>3924523</v>
      </c>
      <c r="BF40">
        <f>'Passif '!BA39</f>
        <v>6921634</v>
      </c>
      <c r="BG40">
        <f>'Passif '!BB39</f>
        <v>5453590</v>
      </c>
      <c r="BH40">
        <f>'Passif '!BC39</f>
        <v>5675011</v>
      </c>
      <c r="BI40">
        <f>'Passif '!BD39</f>
        <v>3526213</v>
      </c>
      <c r="BJ40">
        <f>(AQ40/Actif!C39)</f>
        <v>0.47346528636587115</v>
      </c>
      <c r="BK40">
        <f>(AR40/Actif!D39)</f>
        <v>0.41233526774713164</v>
      </c>
      <c r="BL40">
        <f>(AS40/Actif!E39)</f>
        <v>0.38922444944450696</v>
      </c>
      <c r="BM40">
        <f>(AT40/Actif!F39)</f>
        <v>0.5302695064159646</v>
      </c>
      <c r="BN40">
        <f>(AU40/Actif!G39)</f>
        <v>0.49712507080622526</v>
      </c>
      <c r="BO40">
        <f>(AV40/Actif!H39)</f>
        <v>0.43515718040252738</v>
      </c>
      <c r="BP40">
        <f>(AW40/Actif!I39)</f>
        <v>0.42976236400918977</v>
      </c>
      <c r="BQ40">
        <f>(AX40/Actif!J39)</f>
        <v>0.40914869001335402</v>
      </c>
      <c r="BR40">
        <f>(AY40/Actif!K39)</f>
        <v>0.38446741824411623</v>
      </c>
      <c r="BS40">
        <f t="shared" si="8"/>
        <v>-6.1967890403697878E-2</v>
      </c>
      <c r="BT40">
        <v>0</v>
      </c>
      <c r="BV40">
        <f>('Compte de résultat '!V39/Actif!C39)</f>
        <v>8.9644396246181687E-2</v>
      </c>
      <c r="BW40">
        <f>('Compte de résultat '!W39/Actif!D39)</f>
        <v>6.5800709411920844E-2</v>
      </c>
      <c r="BX40">
        <f>('Compte de résultat '!X39/Actif!E39)</f>
        <v>6.8015881023303526E-2</v>
      </c>
      <c r="BY40">
        <f>('Compte de résultat '!Y39/Actif!F39)</f>
        <v>7.4154501688638241E-2</v>
      </c>
      <c r="BZ40">
        <f>('Compte de résultat '!Z39/Actif!G39)</f>
        <v>0.11302077851294857</v>
      </c>
      <c r="CA40">
        <f>('Compte de résultat '!AA39/Actif!H39)</f>
        <v>0.10089190463084059</v>
      </c>
      <c r="CB40">
        <f>('Compte de résultat '!AB39/Actif!I39)</f>
        <v>8.4968439741732932E-2</v>
      </c>
      <c r="CC40">
        <f>('Compte de résultat '!AC39/Actif!J39)</f>
        <v>6.8447484925135305E-2</v>
      </c>
      <c r="CD40">
        <f t="shared" si="10"/>
        <v>7.1085191355970884E-2</v>
      </c>
      <c r="CE40">
        <f t="shared" si="11"/>
        <v>8.5063720408296781E-2</v>
      </c>
      <c r="CF40">
        <f t="shared" si="12"/>
        <v>8.476927643256961E-2</v>
      </c>
      <c r="CG40">
        <f>(Actif!U39/Actif!C39)</f>
        <v>0.61469845982434879</v>
      </c>
      <c r="CH40">
        <f>(Actif!V39/Actif!D39)</f>
        <v>0.57617528884518321</v>
      </c>
      <c r="CI40">
        <f>(Actif!W39/Actif!E39)</f>
        <v>0.55702189582150119</v>
      </c>
      <c r="CJ40">
        <f>(Actif!X39/Actif!F39)</f>
        <v>0.56591670434921593</v>
      </c>
      <c r="CK40">
        <f>(Actif!Y39/Actif!G39)</f>
        <v>0.57881919732208165</v>
      </c>
      <c r="CL40">
        <f>(Actif!Z39/Actif!H39)</f>
        <v>0.53482246228792163</v>
      </c>
      <c r="CM40">
        <f>(Actif!AA39/Actif!I39)</f>
        <v>0.61437039795014603</v>
      </c>
      <c r="CN40">
        <f>(Actif!AB39/Actif!J39)</f>
        <v>0.58972907414156051</v>
      </c>
      <c r="CO40">
        <f>(Actif!AC39/Actif!K39)</f>
        <v>0.55092719554667002</v>
      </c>
      <c r="CP40">
        <f t="shared" si="13"/>
        <v>-3.985378977039964E-2</v>
      </c>
      <c r="CQ40">
        <f t="shared" si="14"/>
        <v>3.0112297807862849E-2</v>
      </c>
      <c r="CR40">
        <f>'Compte de résultat '!D39/Actif!C39</f>
        <v>1.0959606855758426</v>
      </c>
      <c r="CS40">
        <f>'Compte de résultat '!E39/Actif!D39</f>
        <v>0.93445689140382504</v>
      </c>
      <c r="CT40">
        <f>'Compte de résultat '!F39/Actif!E39</f>
        <v>0.84474281949640151</v>
      </c>
      <c r="CU40">
        <f>'Compte de résultat '!G39/Actif!F39</f>
        <v>1.0806756205353849</v>
      </c>
      <c r="CV40">
        <f>'Compte de résultat '!H39/Actif!G39</f>
        <v>1.4058122064503595</v>
      </c>
      <c r="CW40">
        <f>'Compte de résultat '!I39/Actif!H39</f>
        <v>1.2672601129117855</v>
      </c>
      <c r="CX40">
        <f>'Compte de résultat '!J39/Actif!I39</f>
        <v>1.0600013072365726</v>
      </c>
      <c r="CY40">
        <f>'Compte de résultat '!K39/Actif!J39</f>
        <v>0.98959816046589177</v>
      </c>
      <c r="CZ40">
        <f t="shared" si="15"/>
        <v>0.96270922001589321</v>
      </c>
      <c r="DA40">
        <f t="shared" si="16"/>
        <v>1.1104102154940485</v>
      </c>
      <c r="DB40">
        <f t="shared" si="17"/>
        <v>1.1056198602047498</v>
      </c>
      <c r="DD40">
        <f>LN(1+'Compte de résultat '!C39)</f>
        <v>18.387237862933283</v>
      </c>
      <c r="DE40">
        <f>LN(1+'Compte de résultat '!D39)</f>
        <v>18.483897410575075</v>
      </c>
      <c r="DF40">
        <f>LN(1+'Compte de résultat '!E39)</f>
        <v>18.385840406927993</v>
      </c>
      <c r="DG40">
        <f>LN(1+'Compte de résultat '!F39)</f>
        <v>18.23875187804525</v>
      </c>
      <c r="DH40">
        <f>LN(1+'Compte de résultat '!G39)</f>
        <v>18.214372947627837</v>
      </c>
      <c r="DI40">
        <f>LN(1+'Compte de résultat '!H39)</f>
        <v>18.512968488068918</v>
      </c>
      <c r="DJ40">
        <f>LN(1+'Compte de résultat '!I39)</f>
        <v>18.675095952064943</v>
      </c>
      <c r="DK40">
        <f>LN(1+'Compte de résultat '!J39)</f>
        <v>18.619562553038236</v>
      </c>
      <c r="DL40">
        <f>LN(1+'Compte de résultat '!K39)</f>
        <v>18.596101738201817</v>
      </c>
      <c r="DM40">
        <f t="shared" si="18"/>
        <v>18.226562412836543</v>
      </c>
      <c r="DN40">
        <f t="shared" si="19"/>
        <v>18.32203110458067</v>
      </c>
      <c r="DO40">
        <f t="shared" si="20"/>
        <v>18.630253414435</v>
      </c>
      <c r="DQ40">
        <f>'Compte de résultat '!AM39/'Compte de résultat '!U39</f>
        <v>0.70790225675446339</v>
      </c>
      <c r="DR40">
        <f>'Compte de résultat '!AN39/'Compte de résultat '!V39</f>
        <v>0.31552810684995114</v>
      </c>
      <c r="DS40">
        <f>'Compte de résultat '!AO39/'Compte de résultat '!W39</f>
        <v>0.34080445944205212</v>
      </c>
      <c r="DT40">
        <f>'Compte de résultat '!AP39/'Compte de résultat '!X39</f>
        <v>1.6747815000332222</v>
      </c>
      <c r="DU40">
        <f>'Compte de résultat '!AQ39/'Compte de résultat '!Y39</f>
        <v>0.11296821928624425</v>
      </c>
      <c r="DV40">
        <f>'Compte de résultat '!AR39/'Compte de résultat '!Z39</f>
        <v>0.23207646401455584</v>
      </c>
      <c r="DW40">
        <f>'Compte de résultat '!AS39/'Compte de résultat '!AA39</f>
        <v>6.4587494561936271E-2</v>
      </c>
      <c r="DX40">
        <f>'Compte de résultat '!AT39/'Compte de résultat '!AB39</f>
        <v>6.9463132575850919E-2</v>
      </c>
      <c r="DY40">
        <f>'Compte de résultat '!AU39/'Compte de résultat '!AC39</f>
        <v>7.5329529843420243E-2</v>
      </c>
      <c r="DZ40">
        <f t="shared" si="25"/>
        <v>-1.4427050360186664</v>
      </c>
    </row>
    <row r="41" spans="2:130" x14ac:dyDescent="0.25">
      <c r="B41" t="str">
        <f>Actif!B40</f>
        <v>EXPRESS GIFTS LIMITED</v>
      </c>
      <c r="C41">
        <f>('Passif '!U40+'Passif '!AD40+'Passif '!AV40)/Actif!C40</f>
        <v>0.66198017014440513</v>
      </c>
      <c r="D41">
        <f>('Passif '!V40+'Passif '!AE40+'Passif '!AW40)/Actif!D40</f>
        <v>0.72317074775351087</v>
      </c>
      <c r="E41">
        <f>('Passif '!W40+'Passif '!AF40+'Passif '!AX40)/Actif!E40</f>
        <v>0.65270667572030416</v>
      </c>
      <c r="F41">
        <f>('Passif '!X40+'Passif '!AG40+'Passif '!AY40)/Actif!F40</f>
        <v>0.49046098715747782</v>
      </c>
      <c r="G41">
        <f>('Passif '!Y40+'Passif '!AH40+'Passif '!AZ40)/Actif!G40</f>
        <v>0.3754246198596029</v>
      </c>
      <c r="H41">
        <f>('Passif '!Z40+'Passif '!AI40+'Passif '!BA40)/Actif!H40</f>
        <v>0.77539921331553752</v>
      </c>
      <c r="I41">
        <f>('Passif '!AA40+'Passif '!AJ40+'Passif '!BB40)/Actif!I40</f>
        <v>0.75059197030329383</v>
      </c>
      <c r="J41">
        <f>('Passif '!AB40+'Passif '!AK40+'Passif '!BC40)/Actif!J40</f>
        <v>0.72008575667480756</v>
      </c>
      <c r="K41">
        <f>('Passif '!AC40+'Passif '!AL40+'Passif '!BD40)/Actif!K40</f>
        <v>0.66877056021370596</v>
      </c>
      <c r="L41">
        <f t="shared" si="4"/>
        <v>0.187975000347337</v>
      </c>
      <c r="M41">
        <f>('Passif '!C40+'Passif '!L40)/Actif!C40</f>
        <v>0.19714896543815613</v>
      </c>
      <c r="N41">
        <f>('Passif '!D40+'Passif '!M40)/Actif!D40</f>
        <v>0.12666795523973892</v>
      </c>
      <c r="O41">
        <f>('Passif '!E40+'Passif '!N40)/Actif!E40</f>
        <v>0.17597765222612108</v>
      </c>
      <c r="P41">
        <f>('Passif '!F40+'Passif '!O40)/Actif!F40</f>
        <v>5.9475620950057421E-2</v>
      </c>
      <c r="Q41">
        <f>('Passif '!G40+'Passif '!P40)/Actif!G40</f>
        <v>0.16071001268741283</v>
      </c>
      <c r="R41">
        <f>('Passif '!H40+'Passif '!Q40)/Actif!H40</f>
        <v>0.13511147710355875</v>
      </c>
      <c r="S41">
        <f>('Passif '!I40+'Passif '!R40)/Actif!I40</f>
        <v>0.16356642223397866</v>
      </c>
      <c r="T41">
        <f>('Passif '!J40+'Passif '!S40)/Actif!J40</f>
        <v>0.17116090575928947</v>
      </c>
      <c r="U41">
        <f>('Passif '!K40+'Passif '!T40)/Actif!K40</f>
        <v>0.20663742439319599</v>
      </c>
      <c r="V41">
        <f t="shared" si="5"/>
        <v>-4.0866175122562326E-2</v>
      </c>
      <c r="W41">
        <v>0.21267140178212729</v>
      </c>
      <c r="X41">
        <f>('Passif '!U40+'Passif '!AD40)/('Passif '!C40+'Passif '!L40)</f>
        <v>2.3745907799249854E-2</v>
      </c>
      <c r="Y41">
        <f>('Passif '!V40+'Passif '!AE40)/('Passif '!D40+'Passif '!M40)</f>
        <v>2.2295558251048508E-2</v>
      </c>
      <c r="Z41">
        <f>('Passif '!W40+'Passif '!AF40)/('Passif '!E40+'Passif '!N40)</f>
        <v>2.2537462588426482E-2</v>
      </c>
      <c r="AA41">
        <f>('Passif '!X40+'Passif '!AG40)/('Passif '!F40+'Passif '!O40)</f>
        <v>1.5216702711489043E-2</v>
      </c>
      <c r="AB41">
        <f>('Passif '!Y40+'Passif '!AH40)/('Passif '!G40+'Passif '!P40)</f>
        <v>2.480961380481076E-5</v>
      </c>
      <c r="AC41">
        <f>('Passif '!Z40+'Passif '!AI40)/('Passif '!H40+'Passif '!Q40)</f>
        <v>2.8540297171676974</v>
      </c>
      <c r="AD41">
        <f>('Passif '!AA40+'Passif '!AJ40)/('Passif '!I40+'Passif '!R40)</f>
        <v>2.345610731601425</v>
      </c>
      <c r="AE41">
        <f>('Passif '!AB40+'Passif '!AK40)/('Passif '!J40+'Passif '!S40)</f>
        <v>2.2399545609468023</v>
      </c>
      <c r="AF41">
        <f>('Passif '!AC40+'Passif '!AL40)/('Passif '!K40+'Passif '!T40)</f>
        <v>1.7499141609468862</v>
      </c>
      <c r="AG41">
        <f>('Passif '!C40+'Passif '!L40)</f>
        <v>56355984</v>
      </c>
      <c r="AH41">
        <f>('Passif '!D40+'Passif '!M40)</f>
        <v>34752662</v>
      </c>
      <c r="AI41">
        <f>('Passif '!E40+'Passif '!N40)</f>
        <v>45476903</v>
      </c>
      <c r="AJ41">
        <f>('Passif '!F40+'Passif '!O40)</f>
        <v>16782808</v>
      </c>
      <c r="AK41">
        <f>('Passif '!G40+'Passif '!P40)</f>
        <v>45305018</v>
      </c>
      <c r="AL41">
        <f>('Passif '!H40+'Passif '!Q40)</f>
        <v>37060194</v>
      </c>
      <c r="AM41">
        <f>('Passif '!I40+'Passif '!R40)</f>
        <v>50506982</v>
      </c>
      <c r="AN41">
        <f>('Passif '!J40+'Passif '!S40)</f>
        <v>57134113</v>
      </c>
      <c r="AO41">
        <f>('Passif '!K40+'Passif '!T40)</f>
        <v>77336594</v>
      </c>
      <c r="AP41">
        <f t="shared" si="6"/>
        <v>1.0867833017819604</v>
      </c>
      <c r="AQ41">
        <f>('Passif '!U40+'Passif '!AD40)</f>
        <v>1338224</v>
      </c>
      <c r="AR41">
        <f>('Passif '!V40+'Passif '!AE40)</f>
        <v>774830</v>
      </c>
      <c r="AS41">
        <f>('Passif '!W40+'Passif '!AF40)</f>
        <v>1024934</v>
      </c>
      <c r="AT41">
        <f>('Passif '!X40+'Passif '!AG40)</f>
        <v>255379</v>
      </c>
      <c r="AU41">
        <f>('Passif '!Y40+'Passif '!AH40)</f>
        <v>1124</v>
      </c>
      <c r="AV41">
        <f>('Passif '!Z40+'Passif '!AI40)</f>
        <v>105770895</v>
      </c>
      <c r="AW41">
        <f>('Passif '!AA40+'Passif '!AJ40)</f>
        <v>118469719</v>
      </c>
      <c r="AX41">
        <f>('Passif '!AB40+'Passif '!AK40)</f>
        <v>127977817</v>
      </c>
      <c r="AY41">
        <f>('Passif '!AC40+'Passif '!AL40)</f>
        <v>135332401</v>
      </c>
      <c r="AZ41">
        <f t="shared" si="7"/>
        <v>0.2794862045934281</v>
      </c>
      <c r="BA41">
        <f>'Passif '!AV40</f>
        <v>187892005</v>
      </c>
      <c r="BB41">
        <f>'Passif '!AW40</f>
        <v>197634535</v>
      </c>
      <c r="BC41">
        <f>'Passif '!AX40</f>
        <v>167650337</v>
      </c>
      <c r="BD41">
        <f>'Passif '!AY40</f>
        <v>138142715</v>
      </c>
      <c r="BE41">
        <f>'Passif '!AZ40</f>
        <v>105833098</v>
      </c>
      <c r="BF41">
        <f>'Passif '!BA40</f>
        <v>106916035</v>
      </c>
      <c r="BG41">
        <f>'Passif '!BB40</f>
        <v>113302393</v>
      </c>
      <c r="BH41">
        <f>'Passif '!BC40</f>
        <v>112389344</v>
      </c>
      <c r="BI41">
        <f>'Passif '!BD40</f>
        <v>114963195</v>
      </c>
      <c r="BJ41">
        <f>(AQ41/Actif!C40)</f>
        <v>4.681481156011952E-3</v>
      </c>
      <c r="BK41">
        <f>(AR41/Actif!D40)</f>
        <v>2.8241327745888046E-3</v>
      </c>
      <c r="BL41">
        <f>(AS41/Actif!E40)</f>
        <v>3.9660897534453303E-3</v>
      </c>
      <c r="BM41">
        <f>(AT41/Actif!F40)</f>
        <v>9.0502284257823332E-4</v>
      </c>
      <c r="BN41">
        <f>(AU41/Actif!G40)</f>
        <v>3.98715334934095E-6</v>
      </c>
      <c r="BO41">
        <f>(AV41/Actif!H40)</f>
        <v>0.38561217078397964</v>
      </c>
      <c r="BP41">
        <f>(AW41/Actif!I40)</f>
        <v>0.38366315532167028</v>
      </c>
      <c r="BQ41">
        <f>(AX41/Actif!J40)</f>
        <v>0.38339265151130625</v>
      </c>
      <c r="BR41">
        <f>(AY41/Actif!K40)</f>
        <v>0.36159775512724524</v>
      </c>
      <c r="BS41">
        <f t="shared" si="8"/>
        <v>0.38560818363063032</v>
      </c>
      <c r="BT41">
        <f t="shared" si="9"/>
        <v>-6.2276083267577421E-2</v>
      </c>
      <c r="BV41">
        <f>('Compte de résultat '!V40/Actif!C40)</f>
        <v>0.2357785313615306</v>
      </c>
      <c r="BW41">
        <f>('Compte de résultat '!W40/Actif!D40)</f>
        <v>0.22355211484109236</v>
      </c>
      <c r="BX41">
        <f>('Compte de résultat '!X40/Actif!E40)</f>
        <v>9.8479613612818498E-2</v>
      </c>
      <c r="BY41">
        <f>('Compte de résultat '!Y40/Actif!F40)</f>
        <v>8.5020874895365403E-2</v>
      </c>
      <c r="BZ41">
        <f>('Compte de résultat '!Z40/Actif!G40)</f>
        <v>5.4885166524931757E-2</v>
      </c>
      <c r="CA41">
        <f>('Compte de résultat '!AA40/Actif!H40)</f>
        <v>9.8445301589695958E-2</v>
      </c>
      <c r="CB41">
        <f>('Compte de résultat '!AB40/Actif!I40)</f>
        <v>8.58672206904878E-2</v>
      </c>
      <c r="CC41">
        <f>('Compte de résultat '!AC40/Actif!J40)</f>
        <v>0.1135344225443326</v>
      </c>
      <c r="CD41">
        <f t="shared" si="10"/>
        <v>9.1750244254091951E-2</v>
      </c>
      <c r="CE41">
        <f t="shared" si="11"/>
        <v>7.9461885011038555E-2</v>
      </c>
      <c r="CF41">
        <f t="shared" si="12"/>
        <v>9.9282314941505453E-2</v>
      </c>
      <c r="CG41">
        <f>(Actif!U40/Actif!C40)</f>
        <v>0.12810593405051088</v>
      </c>
      <c r="CH41">
        <f>(Actif!V40/Actif!D40)</f>
        <v>0.14204259413159329</v>
      </c>
      <c r="CI41">
        <f>(Actif!W40/Actif!E40)</f>
        <v>0.13355264551970861</v>
      </c>
      <c r="CJ41">
        <f>(Actif!X40/Actif!F40)</f>
        <v>6.6188823744172759E-2</v>
      </c>
      <c r="CK41">
        <f>(Actif!Y40/Actif!G40)</f>
        <v>5.6014066563503211E-2</v>
      </c>
      <c r="CL41">
        <f>(Actif!Z40/Actif!H40)</f>
        <v>4.7591911926619206E-2</v>
      </c>
      <c r="CM41">
        <f>(Actif!AA40/Actif!I40)</f>
        <v>4.118176952201423E-2</v>
      </c>
      <c r="CN41">
        <f>(Actif!AB40/Actif!J40)</f>
        <v>4.1849160123149209E-2</v>
      </c>
      <c r="CO41">
        <f>(Actif!AC40/Actif!K40)</f>
        <v>5.0832098009812275E-2</v>
      </c>
      <c r="CP41">
        <f t="shared" si="13"/>
        <v>-0.64364680503767346</v>
      </c>
      <c r="CQ41">
        <f t="shared" si="14"/>
        <v>6.8082704645046246E-2</v>
      </c>
      <c r="CR41">
        <f>'Compte de résultat '!D40/Actif!C40</f>
        <v>1.2125664974770585</v>
      </c>
      <c r="CS41">
        <f>'Compte de résultat '!E40/Actif!D40</f>
        <v>1.1702899030628808</v>
      </c>
      <c r="CT41">
        <f>'Compte de résultat '!F40/Actif!E40</f>
        <v>0.95670496290929408</v>
      </c>
      <c r="CU41">
        <f>'Compte de résultat '!G40/Actif!F40</f>
        <v>0.88193874087674184</v>
      </c>
      <c r="CV41">
        <f>'Compte de résultat '!H40/Actif!G40</f>
        <v>0.86027877757638438</v>
      </c>
      <c r="CW41">
        <f>'Compte de résultat '!I40/Actif!H40</f>
        <v>1.0131807956803753</v>
      </c>
      <c r="CX41">
        <f>'Compte de résultat '!J40/Actif!I40</f>
        <v>1.0057578659067699</v>
      </c>
      <c r="CY41">
        <f>'Compte de résultat '!K40/Actif!J40</f>
        <v>1.0422081797034131</v>
      </c>
      <c r="CZ41">
        <f t="shared" si="15"/>
        <v>0.91932185189301796</v>
      </c>
      <c r="DA41">
        <f t="shared" si="16"/>
        <v>0.89964082712080673</v>
      </c>
      <c r="DB41">
        <f t="shared" si="17"/>
        <v>1.0203822804301861</v>
      </c>
      <c r="DD41">
        <f>LN(1+'Compte de résultat '!C40)</f>
        <v>19.597309131185256</v>
      </c>
      <c r="DE41">
        <f>LN(1+'Compte de résultat '!D40)</f>
        <v>19.663733840996173</v>
      </c>
      <c r="DF41">
        <f>LN(1+'Compte de résultat '!E40)</f>
        <v>19.587204375021187</v>
      </c>
      <c r="DG41">
        <f>LN(1+'Compte de résultat '!F40)</f>
        <v>19.325853171918297</v>
      </c>
      <c r="DH41">
        <f>LN(1+'Compte de résultat '!G40)</f>
        <v>19.33242169324506</v>
      </c>
      <c r="DI41">
        <f>LN(1+'Compte de résultat '!H40)</f>
        <v>19.306583280253395</v>
      </c>
      <c r="DJ41">
        <f>LN(1+'Compte de résultat '!I40)</f>
        <v>19.44280378697135</v>
      </c>
      <c r="DK41">
        <f>LN(1+'Compte de résultat '!J40)</f>
        <v>19.553899617035491</v>
      </c>
      <c r="DL41">
        <f>LN(1+'Compte de résultat '!K40)</f>
        <v>19.667404832202322</v>
      </c>
      <c r="DM41">
        <f t="shared" si="18"/>
        <v>19.329137432581678</v>
      </c>
      <c r="DN41">
        <f t="shared" si="19"/>
        <v>19.321619381805586</v>
      </c>
      <c r="DO41">
        <f t="shared" si="20"/>
        <v>19.554702745403052</v>
      </c>
      <c r="DQ41">
        <f>'Compte de résultat '!AM40/'Compte de résultat '!U40</f>
        <v>0.56055598082237812</v>
      </c>
      <c r="DR41">
        <f>'Compte de résultat '!AN40/'Compte de résultat '!V40</f>
        <v>0.39914051709689624</v>
      </c>
      <c r="DS41">
        <f>'Compte de résultat '!AO40/'Compte de résultat '!W40</f>
        <v>0.39273339386327599</v>
      </c>
      <c r="DT41">
        <f>'Compte de résultat '!AP40/'Compte de résultat '!X40</f>
        <v>0.77538316430726451</v>
      </c>
      <c r="DU41">
        <f>'Compte de résultat '!AQ40/'Compte de résultat '!Y40</f>
        <v>1.0458187137111097</v>
      </c>
      <c r="DV41">
        <f>'Compte de résultat '!AR40/'Compte de résultat '!Z40</f>
        <v>1.3773059735177888</v>
      </c>
      <c r="DW41">
        <f>'Compte de résultat '!AS40/'Compte de résultat '!AA40</f>
        <v>0.56107954619099831</v>
      </c>
      <c r="DX41">
        <f>'Compte de résultat '!AT40/'Compte de résultat '!AB40</f>
        <v>0.55389275521104897</v>
      </c>
      <c r="DY41">
        <f>'Compte de résultat '!AU40/'Compte de résultat '!AC40</f>
        <v>0.28196961385227104</v>
      </c>
      <c r="DZ41">
        <f t="shared" si="25"/>
        <v>0.60192280921052432</v>
      </c>
    </row>
    <row r="42" spans="2:130" x14ac:dyDescent="0.25">
      <c r="B42" t="str">
        <f>Actif!B41</f>
        <v>F. VINDIS &amp; SONS (BEDFORD) LIMITED</v>
      </c>
      <c r="C42">
        <f>('Passif '!U41+'Passif '!AD41+'Passif '!AV41)/Actif!C41</f>
        <v>0.28452614712642521</v>
      </c>
      <c r="D42">
        <f>('Passif '!V41+'Passif '!AE41+'Passif '!AW41)/Actif!D41</f>
        <v>0.21692395376974291</v>
      </c>
      <c r="E42">
        <f>('Passif '!W41+'Passif '!AF41+'Passif '!AX41)/Actif!E41</f>
        <v>0.17970813735457702</v>
      </c>
      <c r="F42">
        <f>('Passif '!X41+'Passif '!AG41+'Passif '!AY41)/Actif!F41</f>
        <v>0.20734468022810118</v>
      </c>
      <c r="G42">
        <f>('Passif '!Y41+'Passif '!AH41+'Passif '!AZ41)/Actif!G41</f>
        <v>4.5484762275897907E-2</v>
      </c>
      <c r="H42">
        <f>('Passif '!Z41+'Passif '!AI41+'Passif '!BA41)/Actif!H41</f>
        <v>4.0303791871886652E-2</v>
      </c>
      <c r="I42">
        <f>('Passif '!AA41+'Passif '!AJ41+'Passif '!BB41)/Actif!I41</f>
        <v>0.15811504741268387</v>
      </c>
      <c r="J42">
        <f>('Passif '!AB41+'Passif '!AK41+'Passif '!BC41)/Actif!J41</f>
        <v>0.1645610296604238</v>
      </c>
      <c r="K42">
        <f>('Passif '!AC41+'Passif '!AL41+'Passif '!BD41)/Actif!K41</f>
        <v>0.1334797983595255</v>
      </c>
      <c r="L42">
        <f t="shared" si="4"/>
        <v>-0.77572639466868221</v>
      </c>
      <c r="M42">
        <f>('Passif '!C41+'Passif '!L41)/Actif!C41</f>
        <v>0.15115584155935827</v>
      </c>
      <c r="N42">
        <f>('Passif '!D41+'Passif '!M41)/Actif!D41</f>
        <v>0.2021498444024481</v>
      </c>
      <c r="O42">
        <f>('Passif '!E41+'Passif '!N41)/Actif!E41</f>
        <v>0.20923820345673105</v>
      </c>
      <c r="P42">
        <f>('Passif '!F41+'Passif '!O41)/Actif!F41</f>
        <v>0.21719624974331636</v>
      </c>
      <c r="Q42">
        <f>('Passif '!G41+'Passif '!P41)/Actif!G41</f>
        <v>0.21221295131835116</v>
      </c>
      <c r="R42">
        <f>('Passif '!H41+'Passif '!Q41)/Actif!H41</f>
        <v>0.25499026094917759</v>
      </c>
      <c r="S42">
        <f>('Passif '!I41+'Passif '!R41)/Actif!I41</f>
        <v>0.21109914829629731</v>
      </c>
      <c r="T42">
        <f>('Passif '!J41+'Passif '!S41)/Actif!J41</f>
        <v>0.18944941462700846</v>
      </c>
      <c r="U42">
        <f>('Passif '!K41+'Passif '!T41)/Actif!K41</f>
        <v>0.19422460750753989</v>
      </c>
      <c r="V42">
        <f t="shared" si="5"/>
        <v>4.5752057492446541E-2</v>
      </c>
      <c r="W42">
        <v>0.25407204335967443</v>
      </c>
      <c r="X42">
        <f>('Passif '!U41+'Passif '!AD41)/('Passif '!C41+'Passif '!L41)</f>
        <v>0.58944701265275135</v>
      </c>
      <c r="Y42">
        <f>('Passif '!V41+'Passif '!AE41)/('Passif '!D41+'Passif '!M41)</f>
        <v>0.21527289572136882</v>
      </c>
      <c r="Z42">
        <f>('Passif '!W41+'Passif '!AF41)/('Passif '!E41+'Passif '!N41)</f>
        <v>8.3836717609020867E-2</v>
      </c>
      <c r="AA42">
        <f>('Passif '!X41+'Passif '!AG41)/('Passif '!F41+'Passif '!O41)</f>
        <v>0.12468641049817038</v>
      </c>
      <c r="AB42">
        <f>('Passif '!Y41+'Passif '!AH41)/('Passif '!G41+'Passif '!P41)</f>
        <v>8.8204611559773161E-2</v>
      </c>
      <c r="AC42">
        <f>('Passif '!Z41+'Passif '!AI41)/('Passif '!H41+'Passif '!Q41)</f>
        <v>5.8224789333044182E-2</v>
      </c>
      <c r="AD42">
        <f>('Passif '!AA41+'Passif '!AJ41)/('Passif '!I41+'Passif '!R41)</f>
        <v>0.38286117383429802</v>
      </c>
      <c r="AE42">
        <f>('Passif '!AB41+'Passif '!AK41)/('Passif '!J41+'Passif '!S41)</f>
        <v>0.61127372252246315</v>
      </c>
      <c r="AF42">
        <f>('Passif '!AC41+'Passif '!AL41)/('Passif '!K41+'Passif '!T41)</f>
        <v>0.487326239002008</v>
      </c>
      <c r="AG42">
        <f>('Passif '!C41+'Passif '!L41)</f>
        <v>5172867</v>
      </c>
      <c r="AH42">
        <f>('Passif '!D41+'Passif '!M41)</f>
        <v>6368275</v>
      </c>
      <c r="AI42">
        <f>('Passif '!E41+'Passif '!N41)</f>
        <v>7434678</v>
      </c>
      <c r="AJ42">
        <f>('Passif '!F41+'Passif '!O41)</f>
        <v>5427079</v>
      </c>
      <c r="AK42">
        <f>('Passif '!G41+'Passif '!P41)</f>
        <v>6461805</v>
      </c>
      <c r="AL42">
        <f>('Passif '!H41+'Passif '!Q41)</f>
        <v>7820638</v>
      </c>
      <c r="AM42">
        <f>('Passif '!I41+'Passif '!R41)</f>
        <v>8436097</v>
      </c>
      <c r="AN42">
        <f>('Passif '!J41+'Passif '!S41)</f>
        <v>7765616</v>
      </c>
      <c r="AO42">
        <f>('Passif '!K41+'Passif '!T41)</f>
        <v>8762395</v>
      </c>
      <c r="AP42">
        <f t="shared" si="6"/>
        <v>0.12041945938425995</v>
      </c>
      <c r="AQ42">
        <f>('Passif '!U41+'Passif '!AD41)</f>
        <v>3049131</v>
      </c>
      <c r="AR42">
        <f>('Passif '!V41+'Passif '!AE41)</f>
        <v>1370917</v>
      </c>
      <c r="AS42">
        <f>('Passif '!W41+'Passif '!AF41)</f>
        <v>623299</v>
      </c>
      <c r="AT42">
        <f>('Passif '!X41+'Passif '!AG41)</f>
        <v>676683</v>
      </c>
      <c r="AU42">
        <f>('Passif '!Y41+'Passif '!AH41)</f>
        <v>569961</v>
      </c>
      <c r="AV42">
        <f>('Passif '!Z41+'Passif '!AI41)</f>
        <v>455355</v>
      </c>
      <c r="AW42">
        <f>('Passif '!AA41+'Passif '!AJ41)</f>
        <v>3229854</v>
      </c>
      <c r="AX42">
        <f>('Passif '!AB41+'Passif '!AK41)</f>
        <v>4746917</v>
      </c>
      <c r="AY42">
        <f>('Passif '!AC41+'Passif '!AL41)</f>
        <v>4270145</v>
      </c>
      <c r="AZ42">
        <f t="shared" si="7"/>
        <v>8.3776174632978666</v>
      </c>
      <c r="BA42">
        <f>'Passif '!AV41</f>
        <v>6687945</v>
      </c>
      <c r="BB42">
        <f>'Passif '!AW41</f>
        <v>5462783</v>
      </c>
      <c r="BC42">
        <f>'Passif '!AX41</f>
        <v>5762113</v>
      </c>
      <c r="BD42">
        <f>'Passif '!AY41</f>
        <v>4504235</v>
      </c>
      <c r="BE42">
        <f>'Passif '!AZ41</f>
        <v>815033</v>
      </c>
      <c r="BF42">
        <f>'Passif '!BA41</f>
        <v>780776</v>
      </c>
      <c r="BG42">
        <f>'Passif '!BB41</f>
        <v>3088854</v>
      </c>
      <c r="BH42">
        <f>'Passif '!BC41</f>
        <v>1998513</v>
      </c>
      <c r="BI42">
        <f>'Passif '!BD41</f>
        <v>1751763</v>
      </c>
      <c r="BJ42">
        <f>(AQ42/Actif!C41)</f>
        <v>8.9098359252176323E-2</v>
      </c>
      <c r="BK42">
        <f>(AR42/Actif!D41)</f>
        <v>4.3517382374139144E-2</v>
      </c>
      <c r="BL42">
        <f>(AS42/Actif!E41)</f>
        <v>1.7541844176220813E-2</v>
      </c>
      <c r="BM42">
        <f>(AT42/Actif!F41)</f>
        <v>2.7081420754158276E-2</v>
      </c>
      <c r="BN42">
        <f>(AU42/Actif!G41)</f>
        <v>1.8718160938988215E-2</v>
      </c>
      <c r="BO42">
        <f>(AV42/Actif!H41)</f>
        <v>1.484675422574383E-2</v>
      </c>
      <c r="BP42">
        <f>(AW42/Actif!I41)</f>
        <v>8.0821667712140943E-2</v>
      </c>
      <c r="BQ42">
        <f>(AX42/Actif!J41)</f>
        <v>0.11580544890875304</v>
      </c>
      <c r="BR42">
        <f>(AY42/Actif!K41)</f>
        <v>9.4650747498290583E-2</v>
      </c>
      <c r="BS42">
        <f t="shared" si="8"/>
        <v>-3.8714067132443845E-3</v>
      </c>
      <c r="BT42">
        <f t="shared" si="9"/>
        <v>5.3751811378522723</v>
      </c>
      <c r="BV42">
        <f>('Compte de résultat '!V41/Actif!C41)</f>
        <v>9.9865239042468426E-2</v>
      </c>
      <c r="BW42">
        <f>('Compte de résultat '!W41/Actif!D41)</f>
        <v>0.14255960869441694</v>
      </c>
      <c r="BX42">
        <f>('Compte de résultat '!X41/Actif!E41)</f>
        <v>3.1720759735028511E-2</v>
      </c>
      <c r="BY42">
        <f>('Compte de résultat '!Y41/Actif!F41)</f>
        <v>5.7138270754816617E-2</v>
      </c>
      <c r="BZ42">
        <f>('Compte de résultat '!Z41/Actif!G41)</f>
        <v>8.4843997755506093E-2</v>
      </c>
      <c r="CA42">
        <f>('Compte de résultat '!AA41/Actif!H41)</f>
        <v>5.6297093543795078E-2</v>
      </c>
      <c r="CB42">
        <f>('Compte de résultat '!AB41/Actif!I41)</f>
        <v>1.1941203007082299E-2</v>
      </c>
      <c r="CC42">
        <f>('Compte de résultat '!AC41/Actif!J41)</f>
        <v>7.0148590234904981E-2</v>
      </c>
      <c r="CD42">
        <f t="shared" si="10"/>
        <v>4.4429515244922564E-2</v>
      </c>
      <c r="CE42">
        <f t="shared" si="11"/>
        <v>5.7901009415117076E-2</v>
      </c>
      <c r="CF42">
        <f t="shared" si="12"/>
        <v>4.6128962261927454E-2</v>
      </c>
      <c r="CG42">
        <f>(Actif!U41/Actif!C41)</f>
        <v>0.27684893944780326</v>
      </c>
      <c r="CH42">
        <f>(Actif!V41/Actif!D41)</f>
        <v>0.1996874558074225</v>
      </c>
      <c r="CI42">
        <f>(Actif!W41/Actif!E41)</f>
        <v>0.15477422191889734</v>
      </c>
      <c r="CJ42">
        <f>(Actif!X41/Actif!F41)</f>
        <v>3.907102350051625E-2</v>
      </c>
      <c r="CK42">
        <f>(Actif!Y41/Actif!G41)</f>
        <v>3.0753908110398465E-2</v>
      </c>
      <c r="CL42">
        <f>(Actif!Z41/Actif!H41)</f>
        <v>3.9196989664933617E-2</v>
      </c>
      <c r="CM42">
        <f>(Actif!AA41/Actif!I41)</f>
        <v>0.14531754642151021</v>
      </c>
      <c r="CN42">
        <f>(Actif!AB41/Actif!J41)</f>
        <v>0.20955270894100542</v>
      </c>
      <c r="CO42">
        <f>(Actif!AC41/Actif!K41)</f>
        <v>0.18885153131286192</v>
      </c>
      <c r="CP42">
        <f t="shared" si="13"/>
        <v>-0.74674729952463859</v>
      </c>
      <c r="CQ42">
        <f t="shared" si="14"/>
        <v>3.8180111005262258</v>
      </c>
      <c r="CR42">
        <f>'Compte de résultat '!D41/Actif!C41</f>
        <v>3.0213265249410046</v>
      </c>
      <c r="CS42">
        <f>'Compte de résultat '!E41/Actif!D41</f>
        <v>4.8641337445355957</v>
      </c>
      <c r="CT42">
        <f>'Compte de résultat '!F41/Actif!E41</f>
        <v>3.1834267722518708</v>
      </c>
      <c r="CU42">
        <f>'Compte de résultat '!G41/Actif!F41</f>
        <v>4.2934225392477359</v>
      </c>
      <c r="CV42">
        <f>'Compte de résultat '!H41/Actif!G41</f>
        <v>4.3802872981099998</v>
      </c>
      <c r="CW42">
        <f>'Compte de résultat '!I41/Actif!H41</f>
        <v>4.4954705751550197</v>
      </c>
      <c r="CX42">
        <f>'Compte de résultat '!J41/Actif!I41</f>
        <v>4.0656078649693645</v>
      </c>
      <c r="CY42">
        <f>'Compte de résultat '!K41/Actif!J41</f>
        <v>4.2150622854896476</v>
      </c>
      <c r="CZ42">
        <f t="shared" si="15"/>
        <v>3.7384246557498031</v>
      </c>
      <c r="DA42">
        <f t="shared" si="16"/>
        <v>3.9523788698698685</v>
      </c>
      <c r="DB42">
        <f t="shared" si="17"/>
        <v>4.258713575204677</v>
      </c>
      <c r="DD42">
        <f>LN(1+'Compte de résultat '!C41)</f>
        <v>18.666964804455201</v>
      </c>
      <c r="DE42">
        <f>LN(1+'Compte de résultat '!D41)</f>
        <v>18.454077540593989</v>
      </c>
      <c r="DF42">
        <f>LN(1+'Compte de résultat '!E41)</f>
        <v>18.847473890488747</v>
      </c>
      <c r="DG42">
        <f>LN(1+'Compte de résultat '!F41)</f>
        <v>18.543906001595438</v>
      </c>
      <c r="DH42">
        <f>LN(1+'Compte de résultat '!G41)</f>
        <v>18.490949786120339</v>
      </c>
      <c r="DI42">
        <f>LN(1+'Compte de résultat '!H41)</f>
        <v>18.708698592525035</v>
      </c>
      <c r="DJ42">
        <f>LN(1+'Compte de résultat '!I41)</f>
        <v>18.741876980054776</v>
      </c>
      <c r="DK42">
        <f>LN(1+'Compte de résultat '!J41)</f>
        <v>18.906020951842496</v>
      </c>
      <c r="DL42">
        <f>LN(1+'Compte de résultat '!K41)</f>
        <v>18.967513947359492</v>
      </c>
      <c r="DM42">
        <f t="shared" si="18"/>
        <v>18.517427893857889</v>
      </c>
      <c r="DN42">
        <f t="shared" si="19"/>
        <v>18.581184793413602</v>
      </c>
      <c r="DO42">
        <f t="shared" si="20"/>
        <v>18.871803959752256</v>
      </c>
      <c r="DQ42">
        <f>'Compte de résultat '!AM41/'Compte de résultat '!U41</f>
        <v>0.32099216368448369</v>
      </c>
      <c r="DR42">
        <f>'Compte de résultat '!AN41/'Compte de résultat '!V41</f>
        <v>0.30292433628784676</v>
      </c>
      <c r="DS42">
        <f>'Compte de résultat '!AO41/'Compte de résultat '!W41</f>
        <v>0.25545449707516266</v>
      </c>
      <c r="DT42">
        <f>'Compte de résultat '!AP41/'Compte de résultat '!X41</f>
        <v>0.90427519683153135</v>
      </c>
      <c r="DU42">
        <f>'Compte de résultat '!AQ41/'Compte de résultat '!Y41</f>
        <v>0.31417308660774257</v>
      </c>
      <c r="DV42">
        <f>'Compte de résultat '!AR41/'Compte de résultat '!Z41</f>
        <v>0.20616202716658383</v>
      </c>
      <c r="DW42">
        <f>'Compte de résultat '!AS41/'Compte de résultat '!AA41</f>
        <v>0.37785458671150107</v>
      </c>
      <c r="DX42">
        <f>'Compte de résultat '!AT41/'Compte de résultat '!AB41</f>
        <v>1.822056860497524</v>
      </c>
      <c r="DY42">
        <f>'Compte de résultat '!AU41/'Compte de résultat '!AC41</f>
        <v>0.30315619759464874</v>
      </c>
      <c r="DZ42">
        <f t="shared" si="25"/>
        <v>-0.69811316966494752</v>
      </c>
    </row>
    <row r="43" spans="2:130" x14ac:dyDescent="0.25">
      <c r="B43" t="str">
        <f>Actif!B42</f>
        <v>F. VINDIS &amp; SONS (SAWSTON) LIMITED</v>
      </c>
      <c r="C43">
        <f>('Passif '!U42+'Passif '!AD42+'Passif '!AV42)/Actif!C42</f>
        <v>0.28722414940720992</v>
      </c>
      <c r="D43">
        <f>('Passif '!V42+'Passif '!AE42+'Passif '!AW42)/Actif!D42</f>
        <v>0.32041743442019205</v>
      </c>
      <c r="E43">
        <f>('Passif '!W42+'Passif '!AF42+'Passif '!AX42)/Actif!E42</f>
        <v>0.21777688648160212</v>
      </c>
      <c r="F43">
        <f>('Passif '!X42+'Passif '!AG42+'Passif '!AY42)/Actif!F42</f>
        <v>0.22500002022578447</v>
      </c>
      <c r="G43">
        <f>('Passif '!Y42+'Passif '!AH42+'Passif '!AZ42)/Actif!G42</f>
        <v>5.3363985376149767E-2</v>
      </c>
      <c r="H43">
        <f>('Passif '!Z42+'Passif '!AI42+'Passif '!BA42)/Actif!H42</f>
        <v>4.3807716207615213E-2</v>
      </c>
      <c r="I43">
        <f>('Passif '!AA42+'Passif '!AJ42+'Passif '!BB42)/Actif!I42</f>
        <v>4.5478226925882E-2</v>
      </c>
      <c r="J43">
        <f>('Passif '!AB42+'Passif '!AK42+'Passif '!BC42)/Actif!J42</f>
        <v>4.0618028576644399E-2</v>
      </c>
      <c r="K43">
        <f>('Passif '!AC42+'Passif '!AL42+'Passif '!BD42)/Actif!K42</f>
        <v>3.7240304950415991E-2</v>
      </c>
      <c r="L43">
        <f t="shared" si="4"/>
        <v>-0.7988412961753123</v>
      </c>
      <c r="M43">
        <f>('Passif '!C42+'Passif '!L42)/Actif!C42</f>
        <v>0.23368179154334695</v>
      </c>
      <c r="N43">
        <f>('Passif '!D42+'Passif '!M42)/Actif!D42</f>
        <v>0.22680306115988885</v>
      </c>
      <c r="O43">
        <f>('Passif '!E42+'Passif '!N42)/Actif!E42</f>
        <v>0.24235999044823925</v>
      </c>
      <c r="P43">
        <f>('Passif '!F42+'Passif '!O42)/Actif!F42</f>
        <v>0.24576269815201052</v>
      </c>
      <c r="Q43">
        <f>('Passif '!G42+'Passif '!P42)/Actif!G42</f>
        <v>0.24997377561926537</v>
      </c>
      <c r="R43">
        <f>('Passif '!H42+'Passif '!Q42)/Actif!H42</f>
        <v>0.26263886897228644</v>
      </c>
      <c r="S43">
        <f>('Passif '!I42+'Passif '!R42)/Actif!I42</f>
        <v>0.2769278241801425</v>
      </c>
      <c r="T43">
        <f>('Passif '!J42+'Passif '!S42)/Actif!J42</f>
        <v>0.29455701376409937</v>
      </c>
      <c r="U43">
        <f>('Passif '!K42+'Passif '!T42)/Actif!K42</f>
        <v>0.33345328361059123</v>
      </c>
      <c r="V43">
        <f t="shared" si="5"/>
        <v>2.0278878524047195E-2</v>
      </c>
      <c r="W43">
        <v>1.1834440085726012</v>
      </c>
      <c r="X43">
        <f>('Passif '!U42+'Passif '!AD42)/('Passif '!C42+'Passif '!L42)</f>
        <v>0.48906560026914186</v>
      </c>
      <c r="Y43">
        <f>('Passif '!V42+'Passif '!AE42)/('Passif '!D42+'Passif '!M42)</f>
        <v>0.57767650015819749</v>
      </c>
      <c r="Z43">
        <f>('Passif '!W42+'Passif '!AF42)/('Passif '!E42+'Passif '!N42)</f>
        <v>0.26451858043924309</v>
      </c>
      <c r="AA43">
        <f>('Passif '!X42+'Passif '!AG42)/('Passif '!F42+'Passif '!O42)</f>
        <v>0.23103442032563681</v>
      </c>
      <c r="AB43">
        <f>('Passif '!Y42+'Passif '!AH42)/('Passif '!G42+'Passif '!P42)</f>
        <v>0.17580584084510661</v>
      </c>
      <c r="AC43">
        <f>('Passif '!Z42+'Passif '!AI42)/('Passif '!H42+'Passif '!Q42)</f>
        <v>0.12924889374367943</v>
      </c>
      <c r="AD43">
        <f>('Passif '!AA42+'Passif '!AJ42)/('Passif '!I42+'Passif '!R42)</f>
        <v>0.12739573043340702</v>
      </c>
      <c r="AE43">
        <f>('Passif '!AB42+'Passif '!AK42)/('Passif '!J42+'Passif '!S42)</f>
        <v>9.2045982913379953E-2</v>
      </c>
      <c r="AF43">
        <f>('Passif '!AC42+'Passif '!AL42)/('Passif '!K42+'Passif '!T42)</f>
        <v>6.3933190770107992E-2</v>
      </c>
      <c r="AG43">
        <f>('Passif '!C42+'Passif '!L42)</f>
        <v>2936741</v>
      </c>
      <c r="AH43">
        <f>('Passif '!D42+'Passif '!M42)</f>
        <v>3274388</v>
      </c>
      <c r="AI43">
        <f>('Passif '!E42+'Passif '!N42)</f>
        <v>3421340</v>
      </c>
      <c r="AJ43">
        <f>('Passif '!F42+'Passif '!O42)</f>
        <v>2430192</v>
      </c>
      <c r="AK43">
        <f>('Passif '!G42+'Passif '!P42)</f>
        <v>2685673</v>
      </c>
      <c r="AL43">
        <f>('Passif '!H42+'Passif '!Q42)</f>
        <v>2961565</v>
      </c>
      <c r="AM43">
        <f>('Passif '!I42+'Passif '!R42)</f>
        <v>3179667</v>
      </c>
      <c r="AN43">
        <f>('Passif '!J42+'Passif '!S42)</f>
        <v>3443279</v>
      </c>
      <c r="AO43">
        <f>('Passif '!K42+'Passif '!T42)</f>
        <v>4426574</v>
      </c>
      <c r="AP43">
        <f t="shared" si="6"/>
        <v>0.49467393084399636</v>
      </c>
      <c r="AQ43">
        <f>('Passif '!U42+'Passif '!AD42)</f>
        <v>1436259</v>
      </c>
      <c r="AR43">
        <f>('Passif '!V42+'Passif '!AE42)</f>
        <v>1891537</v>
      </c>
      <c r="AS43">
        <f>('Passif '!W42+'Passif '!AF42)</f>
        <v>905008</v>
      </c>
      <c r="AT43">
        <f>('Passif '!X42+'Passif '!AG42)</f>
        <v>561458</v>
      </c>
      <c r="AU43">
        <f>('Passif '!Y42+'Passif '!AH42)</f>
        <v>472157</v>
      </c>
      <c r="AV43">
        <f>('Passif '!Z42+'Passif '!AI42)</f>
        <v>382779</v>
      </c>
      <c r="AW43">
        <f>('Passif '!AA42+'Passif '!AJ42)</f>
        <v>405076</v>
      </c>
      <c r="AX43">
        <f>('Passif '!AB42+'Passif '!AK42)</f>
        <v>316940</v>
      </c>
      <c r="AY43">
        <f>('Passif '!AC42+'Passif '!AL42)</f>
        <v>283005</v>
      </c>
      <c r="AZ43">
        <f t="shared" si="7"/>
        <v>-0.26065693259034589</v>
      </c>
      <c r="BA43">
        <f>'Passif '!AV42</f>
        <v>2173363</v>
      </c>
      <c r="BB43">
        <f>'Passif '!AW42</f>
        <v>2734375</v>
      </c>
      <c r="BC43">
        <f>'Passif '!AX42</f>
        <v>2169298</v>
      </c>
      <c r="BD43">
        <f>'Passif '!AY42</f>
        <v>1663425</v>
      </c>
      <c r="BE43">
        <f>'Passif '!AZ42</f>
        <v>101176</v>
      </c>
      <c r="BF43">
        <f>'Passif '!BA42</f>
        <v>111205</v>
      </c>
      <c r="BG43">
        <f>'Passif '!BB42</f>
        <v>117102</v>
      </c>
      <c r="BH43">
        <f>'Passif '!BC42</f>
        <v>157872</v>
      </c>
      <c r="BI43">
        <f>'Passif '!BD42</f>
        <v>211358</v>
      </c>
      <c r="BJ43">
        <f>(AQ43/Actif!C42)</f>
        <v>0.11428572565311546</v>
      </c>
      <c r="BK43">
        <f>(AR43/Actif!D42)</f>
        <v>0.13101879859601021</v>
      </c>
      <c r="BL43">
        <f>(AS43/Actif!E42)</f>
        <v>6.4108720628636762E-2</v>
      </c>
      <c r="BM43">
        <f>(AT43/Actif!F42)</f>
        <v>5.6779642505214209E-2</v>
      </c>
      <c r="BN43">
        <f>(AU43/Actif!G42)</f>
        <v>4.3946849811970959E-2</v>
      </c>
      <c r="BO43">
        <f>(AV43/Actif!H42)</f>
        <v>3.3945783268759203E-2</v>
      </c>
      <c r="BP43">
        <f>(AW43/Actif!I42)</f>
        <v>3.5279422438763364E-2</v>
      </c>
      <c r="BQ43">
        <f>(AX43/Actif!J42)</f>
        <v>2.7112789855946517E-2</v>
      </c>
      <c r="BR43">
        <f>(AY43/Actif!K42)</f>
        <v>2.1318732393994854E-2</v>
      </c>
      <c r="BS43">
        <f t="shared" si="8"/>
        <v>-1.0001066543211756E-2</v>
      </c>
      <c r="BT43">
        <f t="shared" si="9"/>
        <v>-0.37197700741774331</v>
      </c>
      <c r="BV43">
        <f>('Compte de résultat '!V42/Actif!C42)</f>
        <v>9.3536501378780501E-2</v>
      </c>
      <c r="BW43">
        <f>('Compte de résultat '!W42/Actif!D42)</f>
        <v>0.10510529022988067</v>
      </c>
      <c r="BX43">
        <f>('Compte de résultat '!X42/Actif!E42)</f>
        <v>1.6398653261238461E-2</v>
      </c>
      <c r="BY43">
        <f>('Compte de résultat '!Y42/Actif!F42)</f>
        <v>4.4224385662022289E-2</v>
      </c>
      <c r="BZ43">
        <f>('Compte de résultat '!Z42/Actif!G42)</f>
        <v>6.3628957263706695E-2</v>
      </c>
      <c r="CA43">
        <f>('Compte de résultat '!AA42/Actif!H42)</f>
        <v>5.2136240734567456E-2</v>
      </c>
      <c r="CB43">
        <f>('Compte de résultat '!AB42/Actif!I42)</f>
        <v>4.6665222078440795E-2</v>
      </c>
      <c r="CC43">
        <f>('Compte de résultat '!AC42/Actif!J42)</f>
        <v>0.13851663765818858</v>
      </c>
      <c r="CD43">
        <f t="shared" si="10"/>
        <v>3.0311519461630375E-2</v>
      </c>
      <c r="CE43">
        <f t="shared" si="11"/>
        <v>4.1417332062322482E-2</v>
      </c>
      <c r="CF43">
        <f t="shared" si="12"/>
        <v>7.910603349039895E-2</v>
      </c>
      <c r="CG43">
        <f>(Actif!U42/Actif!C42)</f>
        <v>0.33937280705069878</v>
      </c>
      <c r="CH43">
        <f>(Actif!V42/Actif!D42)</f>
        <v>0.33663982802136322</v>
      </c>
      <c r="CI43">
        <f>(Actif!W42/Actif!E42)</f>
        <v>0.31312058729586068</v>
      </c>
      <c r="CJ43">
        <f>(Actif!X42/Actif!F42)</f>
        <v>0.19036012818293171</v>
      </c>
      <c r="CK43">
        <f>(Actif!Y42/Actif!G42)</f>
        <v>0.17107873838902163</v>
      </c>
      <c r="CL43">
        <f>(Actif!Z42/Actif!H42)</f>
        <v>0.16682234872479501</v>
      </c>
      <c r="CM43">
        <f>(Actif!AA42/Actif!I42)</f>
        <v>0.16900820018648427</v>
      </c>
      <c r="CN43">
        <f>(Actif!AB42/Actif!J42)</f>
        <v>0.16513198044840555</v>
      </c>
      <c r="CO43">
        <f>(Actif!AC42/Actif!K42)</f>
        <v>0.13987583376051652</v>
      </c>
      <c r="CP43">
        <f t="shared" si="13"/>
        <v>-0.4672265079550062</v>
      </c>
      <c r="CQ43">
        <f t="shared" si="14"/>
        <v>-0.16152820752291328</v>
      </c>
      <c r="CR43">
        <f>'Compte de résultat '!D42/Actif!C42</f>
        <v>3.3509327606285058</v>
      </c>
      <c r="CS43">
        <f>'Compte de résultat '!E42/Actif!D42</f>
        <v>3.3682710885575551</v>
      </c>
      <c r="CT43">
        <f>'Compte de résultat '!F42/Actif!E42</f>
        <v>2.6585195946749574</v>
      </c>
      <c r="CU43">
        <f>'Compte de résultat '!G42/Actif!F42</f>
        <v>3.5884301636023257</v>
      </c>
      <c r="CV43">
        <f>'Compte de résultat '!H42/Actif!G42</f>
        <v>3.655179224445237</v>
      </c>
      <c r="CW43">
        <f>'Compte de résultat '!I42/Actif!H42</f>
        <v>4.0987349713161016</v>
      </c>
      <c r="CX43">
        <f>'Compte de résultat '!J42/Actif!I42</f>
        <v>4.4681965599175193</v>
      </c>
      <c r="CY43">
        <f>'Compte de résultat '!K42/Actif!J42</f>
        <v>4.8237707154837182</v>
      </c>
      <c r="CZ43">
        <f t="shared" si="15"/>
        <v>3.1234748791386417</v>
      </c>
      <c r="DA43">
        <f t="shared" si="16"/>
        <v>3.3007096609075064</v>
      </c>
      <c r="DB43">
        <f t="shared" si="17"/>
        <v>4.4635674155724461</v>
      </c>
      <c r="DD43">
        <f>LN(1+'Compte de résultat '!C42)</f>
        <v>17.539084415197436</v>
      </c>
      <c r="DE43">
        <f>LN(1+'Compte de résultat '!D42)</f>
        <v>17.555844742184313</v>
      </c>
      <c r="DF43">
        <f>LN(1+'Compte de résultat '!E42)</f>
        <v>17.699714352583932</v>
      </c>
      <c r="DG43">
        <f>LN(1+'Compte de résultat '!F42)</f>
        <v>17.440643390638623</v>
      </c>
      <c r="DH43">
        <f>LN(1+'Compte de résultat '!G42)</f>
        <v>17.384584529529146</v>
      </c>
      <c r="DI43">
        <f>LN(1+'Compte de résultat '!H42)</f>
        <v>17.485986323311074</v>
      </c>
      <c r="DJ43">
        <f>LN(1+'Compte de résultat '!I42)</f>
        <v>17.648882119129631</v>
      </c>
      <c r="DK43">
        <f>LN(1+'Compte de résultat '!J42)</f>
        <v>17.753270294116323</v>
      </c>
      <c r="DL43">
        <f>LN(1+'Compte de résultat '!K42)</f>
        <v>17.847773418594599</v>
      </c>
      <c r="DM43">
        <f t="shared" si="18"/>
        <v>17.412613960083885</v>
      </c>
      <c r="DN43">
        <f t="shared" si="19"/>
        <v>17.437071414492948</v>
      </c>
      <c r="DO43">
        <f t="shared" si="20"/>
        <v>17.749975277280186</v>
      </c>
      <c r="DQ43">
        <f>'Compte de résultat '!AM42/'Compte de résultat '!U42</f>
        <v>0.2872810098207062</v>
      </c>
      <c r="DR43">
        <f>'Compte de résultat '!AN42/'Compte de résultat '!V42</f>
        <v>0.36167479655431145</v>
      </c>
      <c r="DS43">
        <f>'Compte de résultat '!AO42/'Compte de résultat '!W42</f>
        <v>0.3139012270828116</v>
      </c>
      <c r="DT43">
        <f>'Compte de résultat '!AP42/'Compte de résultat '!X42</f>
        <v>1.8371116563569132</v>
      </c>
      <c r="DU43">
        <f>'Compte de résultat '!AQ42/'Compte de résultat '!Y42</f>
        <v>0.43187737676277765</v>
      </c>
      <c r="DV43">
        <f>'Compte de résultat '!AR42/'Compte de résultat '!Z42</f>
        <v>0.29623269135686892</v>
      </c>
      <c r="DW43">
        <f>'Compte de résultat '!AS42/'Compte de résultat '!AA42</f>
        <v>0.35365828766214547</v>
      </c>
      <c r="DX43">
        <f>'Compte de résultat '!AT42/'Compte de résultat '!AB42</f>
        <v>0.43973296354844188</v>
      </c>
      <c r="DY43">
        <f>'Compte de résultat '!AU42/'Compte de résultat '!AC42</f>
        <v>0.11873153427337675</v>
      </c>
      <c r="DZ43">
        <f t="shared" si="25"/>
        <v>-1.5408789650000443</v>
      </c>
    </row>
    <row r="44" spans="2:130" x14ac:dyDescent="0.25">
      <c r="B44" t="str">
        <f>Actif!B43</f>
        <v>F.W. EVANS CYCLES (UK) LIMITED</v>
      </c>
      <c r="C44">
        <f>('Passif '!U43+'Passif '!AD43+'Passif '!AV43)/Actif!C43</f>
        <v>0.15944259260212332</v>
      </c>
      <c r="D44">
        <f>('Passif '!V43+'Passif '!AE43+'Passif '!AW43)/Actif!D43</f>
        <v>0.42698384402521344</v>
      </c>
      <c r="E44">
        <f>('Passif '!W43+'Passif '!AF43+'Passif '!AX43)/Actif!E43</f>
        <v>0.35065826342792827</v>
      </c>
      <c r="F44">
        <f>('Passif '!X43+'Passif '!AG43+'Passif '!AY43)/Actif!F43</f>
        <v>0.50853173057674728</v>
      </c>
      <c r="G44">
        <f>('Passif '!Y43+'Passif '!AH43+'Passif '!AZ43)/Actif!G43</f>
        <v>0.40374350852964469</v>
      </c>
      <c r="H44">
        <f>('Passif '!Z43+'Passif '!AI43+'Passif '!BA43)/Actif!H43</f>
        <v>0.34120189008171992</v>
      </c>
      <c r="I44">
        <f>('Passif '!AA43+'Passif '!AJ43+'Passif '!BB43)/Actif!I43</f>
        <v>0.31231722207816859</v>
      </c>
      <c r="J44">
        <f>('Passif '!AB43+'Passif '!AK43+'Passif '!BC43)/Actif!J43</f>
        <v>0.26221613819481532</v>
      </c>
      <c r="K44">
        <f>('Passif '!AC43+'Passif '!AL43+'Passif '!BD43)/Actif!K43</f>
        <v>0.15387385150317243</v>
      </c>
      <c r="L44">
        <f t="shared" si="4"/>
        <v>-2.6967490381563333E-2</v>
      </c>
      <c r="M44">
        <f>('Passif '!C43+'Passif '!L43)/Actif!C43</f>
        <v>0.13883904049207457</v>
      </c>
      <c r="N44">
        <f>('Passif '!D43+'Passif '!M43)/Actif!D43</f>
        <v>0.11531805124254497</v>
      </c>
      <c r="O44">
        <f>('Passif '!E43+'Passif '!N43)/Actif!E43</f>
        <v>0.12393326093241817</v>
      </c>
      <c r="P44">
        <f>('Passif '!F43+'Passif '!O43)/Actif!F43</f>
        <v>4.5839479939312429E-2</v>
      </c>
      <c r="Q44">
        <f>('Passif '!G43+'Passif '!P43)/Actif!G43</f>
        <v>0.12625852520283068</v>
      </c>
      <c r="R44">
        <f>('Passif '!H43+'Passif '!Q43)/Actif!H43</f>
        <v>0.12182417355703702</v>
      </c>
      <c r="S44">
        <f>('Passif '!I43+'Passif '!R43)/Actif!I43</f>
        <v>0.12925433640965828</v>
      </c>
      <c r="T44">
        <f>('Passif '!J43+'Passif '!S43)/Actif!J43</f>
        <v>0.12211416450572168</v>
      </c>
      <c r="U44">
        <f>('Passif '!K43+'Passif '!T43)/Actif!K43</f>
        <v>0.17372521243829989</v>
      </c>
      <c r="V44">
        <f t="shared" si="5"/>
        <v>-2.1090873753811523E-3</v>
      </c>
      <c r="W44">
        <v>-7.495298855549639E-3</v>
      </c>
      <c r="X44">
        <f>('Passif '!U43+'Passif '!AD43)/('Passif '!C43+'Passif '!L43)</f>
        <v>1.1483988367898934</v>
      </c>
      <c r="Y44">
        <f>('Passif '!V43+'Passif '!AE43)/('Passif '!D43+'Passif '!M43)</f>
        <v>1.1084743609973389</v>
      </c>
      <c r="Z44">
        <f>('Passif '!W43+'Passif '!AF43)/('Passif '!E43+'Passif '!N43)</f>
        <v>0.58754333351012278</v>
      </c>
      <c r="AA44">
        <f>('Passif '!X43+'Passif '!AG43)/('Passif '!F43+'Passif '!O43)</f>
        <v>11.042279241190526</v>
      </c>
      <c r="AB44">
        <f>('Passif '!Y43+'Passif '!AH43)/('Passif '!G43+'Passif '!P43)</f>
        <v>3.1846402357441961</v>
      </c>
      <c r="AC44">
        <f>('Passif '!Z43+'Passif '!AI43)/('Passif '!H43+'Passif '!Q43)</f>
        <v>2.7912212957041507</v>
      </c>
      <c r="AD44">
        <f>('Passif '!AA43+'Passif '!AJ43)/('Passif '!I43+'Passif '!R43)</f>
        <v>2.4126954022696907</v>
      </c>
      <c r="AE44">
        <f>('Passif '!AB43+'Passif '!AK43)/('Passif '!J43+'Passif '!S43)</f>
        <v>2.1455634513146347</v>
      </c>
      <c r="AF44">
        <f>('Passif '!AC43+'Passif '!AL43)/('Passif '!K43+'Passif '!T43)</f>
        <v>0.88573126113069023</v>
      </c>
      <c r="AG44">
        <f>('Passif '!C43+'Passif '!L43)</f>
        <v>2400942</v>
      </c>
      <c r="AH44">
        <f>('Passif '!D43+'Passif '!M43)</f>
        <v>3086333</v>
      </c>
      <c r="AI44">
        <f>('Passif '!E43+'Passif '!N43)</f>
        <v>4148060</v>
      </c>
      <c r="AJ44">
        <f>('Passif '!F43+'Passif '!O43)</f>
        <v>1379424</v>
      </c>
      <c r="AK44">
        <f>('Passif '!G43+'Passif '!P43)</f>
        <v>4171301</v>
      </c>
      <c r="AL44">
        <f>('Passif '!H43+'Passif '!Q43)</f>
        <v>5052249</v>
      </c>
      <c r="AM44">
        <f>('Passif '!I43+'Passif '!R43)</f>
        <v>5715581</v>
      </c>
      <c r="AN44">
        <f>('Passif '!J43+'Passif '!S43)</f>
        <v>6416384</v>
      </c>
      <c r="AO44">
        <f>('Passif '!K43+'Passif '!T43)</f>
        <v>7956043</v>
      </c>
      <c r="AP44">
        <f t="shared" si="6"/>
        <v>0.57475274872635929</v>
      </c>
      <c r="AQ44">
        <f>('Passif '!U43+'Passif '!AD43)</f>
        <v>2757239</v>
      </c>
      <c r="AR44">
        <f>('Passif '!V43+'Passif '!AE43)</f>
        <v>3421121</v>
      </c>
      <c r="AS44">
        <f>('Passif '!W43+'Passif '!AF43)</f>
        <v>2437165</v>
      </c>
      <c r="AT44">
        <f>('Passif '!X43+'Passif '!AG43)</f>
        <v>15231985</v>
      </c>
      <c r="AU44">
        <f>('Passif '!Y43+'Passif '!AH43)</f>
        <v>13284093</v>
      </c>
      <c r="AV44">
        <f>('Passif '!Z43+'Passif '!AI43)</f>
        <v>14101945</v>
      </c>
      <c r="AW44">
        <f>('Passif '!AA43+'Passif '!AJ43)</f>
        <v>13789956</v>
      </c>
      <c r="AX44">
        <f>('Passif '!AB43+'Passif '!AK43)</f>
        <v>13766759</v>
      </c>
      <c r="AY44">
        <f>('Passif '!AC43+'Passif '!AL43)</f>
        <v>7046916</v>
      </c>
      <c r="AZ44">
        <f t="shared" si="7"/>
        <v>-0.50028765535534281</v>
      </c>
      <c r="BA44">
        <f>'Passif '!AV43</f>
        <v>0</v>
      </c>
      <c r="BB44">
        <f>'Passif '!AW43</f>
        <v>8006529</v>
      </c>
      <c r="BC44">
        <f>'Passif '!AX43</f>
        <v>9299406</v>
      </c>
      <c r="BD44">
        <f>'Passif '!AY43</f>
        <v>71000</v>
      </c>
      <c r="BE44">
        <f>'Passif '!AZ43</f>
        <v>54695</v>
      </c>
      <c r="BF44">
        <f>'Passif '!BA43</f>
        <v>48259</v>
      </c>
      <c r="BG44">
        <f>'Passif '!BB43</f>
        <v>20601</v>
      </c>
      <c r="BH44">
        <f>'Passif '!BC43</f>
        <v>11163</v>
      </c>
      <c r="BI44">
        <f>'Passif '!BD43</f>
        <v>0</v>
      </c>
      <c r="BJ44">
        <f>(AQ44/Actif!C43)</f>
        <v>0.15944259260212332</v>
      </c>
      <c r="BK44">
        <f>(AR44/Actif!D43)</f>
        <v>0.12782710316253842</v>
      </c>
      <c r="BL44">
        <f>(AS44/Actif!E43)</f>
        <v>7.2816161261012854E-2</v>
      </c>
      <c r="BM44">
        <f>(AT44/Actif!F43)</f>
        <v>0.50617233776083914</v>
      </c>
      <c r="BN44">
        <f>(AU44/Actif!G43)</f>
        <v>0.4020879794666572</v>
      </c>
      <c r="BO44">
        <f>(AV44/Actif!H43)</f>
        <v>0.34003822756396018</v>
      </c>
      <c r="BP44">
        <f>(AW44/Actif!I43)</f>
        <v>0.31185134317900237</v>
      </c>
      <c r="BQ44">
        <f>(AX44/Actif!J43)</f>
        <v>0.26200368825129927</v>
      </c>
      <c r="BR44">
        <f>(AY44/Actif!K43)</f>
        <v>0.15387385150317243</v>
      </c>
      <c r="BS44">
        <f t="shared" si="8"/>
        <v>-6.2049751902697015E-2</v>
      </c>
      <c r="BT44">
        <f t="shared" si="9"/>
        <v>-0.54748072707728368</v>
      </c>
      <c r="BV44">
        <f>('Compte de résultat '!V43/Actif!C43)</f>
        <v>0.18106586432224064</v>
      </c>
      <c r="BW44">
        <f>('Compte de résultat '!W43/Actif!D43)</f>
        <v>9.9535904264809238E-2</v>
      </c>
      <c r="BX44">
        <f>('Compte de résultat '!X43/Actif!E43)</f>
        <v>2.9470741820963785E-2</v>
      </c>
      <c r="BY44">
        <f>('Compte de résultat '!Y43/Actif!F43)</f>
        <v>0.22010905180056897</v>
      </c>
      <c r="BZ44">
        <f>('Compte de résultat '!Z43/Actif!G43)</f>
        <v>9.7242166142110592E-2</v>
      </c>
      <c r="CA44">
        <f>('Compte de résultat '!AA43/Actif!H43)</f>
        <v>0.10188782957879222</v>
      </c>
      <c r="CB44">
        <f>('Compte de résultat '!AB43/Actif!I43)</f>
        <v>0.10013843168260551</v>
      </c>
      <c r="CC44">
        <f>('Compte de résultat '!AC43/Actif!J43)</f>
        <v>0.11954632354640028</v>
      </c>
      <c r="CD44">
        <f t="shared" si="10"/>
        <v>0.12478989681076638</v>
      </c>
      <c r="CE44">
        <f t="shared" si="11"/>
        <v>0.11560731992121447</v>
      </c>
      <c r="CF44">
        <f t="shared" si="12"/>
        <v>0.10719086160259933</v>
      </c>
      <c r="CG44">
        <f>(Actif!U43/Actif!C43)</f>
        <v>0.30640336381408673</v>
      </c>
      <c r="CH44">
        <f>(Actif!V43/Actif!D43)</f>
        <v>0.34779695108206243</v>
      </c>
      <c r="CI44">
        <f>(Actif!W43/Actif!E43)</f>
        <v>0.37244307316459152</v>
      </c>
      <c r="CJ44">
        <f>(Actif!X43/Actif!F43)</f>
        <v>0.31721086006580779</v>
      </c>
      <c r="CK44">
        <f>(Actif!Y43/Actif!G43)</f>
        <v>0.25140211461564138</v>
      </c>
      <c r="CL44">
        <f>(Actif!Z43/Actif!H43)</f>
        <v>0.23652786773884016</v>
      </c>
      <c r="CM44">
        <f>(Actif!AA43/Actif!I43)</f>
        <v>0.24660299180142689</v>
      </c>
      <c r="CN44">
        <f>(Actif!AB43/Actif!J43)</f>
        <v>0.22007931921316748</v>
      </c>
      <c r="CO44">
        <f>(Actif!AC43/Actif!K43)</f>
        <v>0.23808789404496292</v>
      </c>
      <c r="CP44">
        <f t="shared" si="13"/>
        <v>-0.36492880447715342</v>
      </c>
      <c r="CQ44">
        <f t="shared" si="14"/>
        <v>6.5955285566825696E-3</v>
      </c>
      <c r="CR44">
        <f>'Compte de résultat '!D43/Actif!C43</f>
        <v>2.903363264731158</v>
      </c>
      <c r="CS44">
        <f>'Compte de résultat '!E43/Actif!D43</f>
        <v>2.4032876820019267</v>
      </c>
      <c r="CT44">
        <f>'Compte de résultat '!F43/Actif!E43</f>
        <v>1.9354863507922038</v>
      </c>
      <c r="CU44">
        <f>'Compte de résultat '!G43/Actif!F43</f>
        <v>2.7066291427947067</v>
      </c>
      <c r="CV44">
        <f>'Compte de résultat '!H43/Actif!G43</f>
        <v>2.9257164003498177</v>
      </c>
      <c r="CW44">
        <f>'Compte de résultat '!I43/Actif!H43</f>
        <v>2.6035761155947368</v>
      </c>
      <c r="CX44">
        <f>'Compte de résultat '!J43/Actif!I43</f>
        <v>2.9418540573572209</v>
      </c>
      <c r="CY44">
        <f>'Compte de résultat '!K43/Actif!J43</f>
        <v>2.5559693029148711</v>
      </c>
      <c r="CZ44">
        <f t="shared" si="15"/>
        <v>2.3210577467934552</v>
      </c>
      <c r="DA44">
        <f t="shared" si="16"/>
        <v>2.5226106313122427</v>
      </c>
      <c r="DB44">
        <f t="shared" si="17"/>
        <v>2.7004664919556096</v>
      </c>
      <c r="DD44">
        <f>LN(1+'Compte de résultat '!C43)</f>
        <v>17.432092453981696</v>
      </c>
      <c r="DE44">
        <f>LN(1+'Compte de résultat '!D43)</f>
        <v>17.731681548594569</v>
      </c>
      <c r="DF44">
        <f>LN(1+'Compte de résultat '!E43)</f>
        <v>17.979393200797595</v>
      </c>
      <c r="DG44">
        <f>LN(1+'Compte de résultat '!F43)</f>
        <v>17.986522044000168</v>
      </c>
      <c r="DH44">
        <f>LN(1+'Compte de résultat '!G43)</f>
        <v>18.215490144652964</v>
      </c>
      <c r="DI44">
        <f>LN(1+'Compte de résultat '!H43)</f>
        <v>18.386701606508364</v>
      </c>
      <c r="DJ44">
        <f>LN(1+'Compte de résultat '!I43)</f>
        <v>18.49740646110568</v>
      </c>
      <c r="DK44">
        <f>LN(1+'Compte de résultat '!J43)</f>
        <v>18.683719749961345</v>
      </c>
      <c r="DL44">
        <f>LN(1+'Compte de résultat '!K43)</f>
        <v>18.715595708362446</v>
      </c>
      <c r="DM44">
        <f t="shared" si="18"/>
        <v>18.101006094326564</v>
      </c>
      <c r="DN44">
        <f t="shared" si="19"/>
        <v>18.1962379317205</v>
      </c>
      <c r="DO44">
        <f t="shared" si="20"/>
        <v>18.632240639809822</v>
      </c>
      <c r="DQ44">
        <f>'Compte de résultat '!AM43/'Compte de résultat '!U43</f>
        <v>6.7049672727209908E-2</v>
      </c>
      <c r="DR44">
        <f>'Compte de résultat '!AN43/'Compte de résultat '!V43</f>
        <v>0.10214807883315183</v>
      </c>
      <c r="DS44">
        <f>'Compte de résultat '!AO43/'Compte de résultat '!W43</f>
        <v>0.29579739821955786</v>
      </c>
      <c r="DT44">
        <f>'Compte de résultat '!AP43/'Compte de résultat '!X43</f>
        <v>1.2107971601467575</v>
      </c>
      <c r="DU44">
        <f>'Compte de résultat '!AQ43/'Compte de résultat '!Y43</f>
        <v>6.2858140152475331E-2</v>
      </c>
      <c r="DV44">
        <f>'Compte de résultat '!AR43/'Compte de résultat '!Z43</f>
        <v>0.16237485078587402</v>
      </c>
      <c r="DW44">
        <f>'Compte de résultat '!AS43/'Compte de résultat '!AA43</f>
        <v>0.12405193664305107</v>
      </c>
      <c r="DX44">
        <f>'Compte de résultat '!AT43/'Compte de résultat '!AB43</f>
        <v>0.1515406430679079</v>
      </c>
      <c r="DY44">
        <f>'Compte de résultat '!AU43/'Compte de résultat '!AC43</f>
        <v>5.4555637472122318E-2</v>
      </c>
      <c r="DZ44">
        <f t="shared" si="25"/>
        <v>-1.0484223093608835</v>
      </c>
    </row>
    <row r="45" spans="2:130" x14ac:dyDescent="0.25">
      <c r="B45" t="str">
        <f>Actif!B44</f>
        <v>F.W.B. PRODUCTS LIMITED</v>
      </c>
      <c r="C45">
        <f>('Passif '!U44+'Passif '!AD44+'Passif '!AV44)/Actif!C44</f>
        <v>0.32045645935694195</v>
      </c>
      <c r="D45">
        <f>('Passif '!V44+'Passif '!AE44+'Passif '!AW44)/Actif!D44</f>
        <v>0.32094232695323854</v>
      </c>
      <c r="E45">
        <f>('Passif '!W44+'Passif '!AF44+'Passif '!AX44)/Actif!E44</f>
        <v>0.31121151751580783</v>
      </c>
      <c r="F45">
        <f>('Passif '!X44+'Passif '!AG44+'Passif '!AY44)/Actif!F44</f>
        <v>0.27076955337456077</v>
      </c>
      <c r="G45">
        <f>('Passif '!Y44+'Passif '!AH44+'Passif '!AZ44)/Actif!G44</f>
        <v>0.33509127176973424</v>
      </c>
      <c r="H45">
        <f>('Passif '!Z44+'Passif '!AI44+'Passif '!BA44)/Actif!H44</f>
        <v>0.35117893940122802</v>
      </c>
      <c r="I45">
        <f>('Passif '!AA44+'Passif '!AJ44+'Passif '!BB44)/Actif!I44</f>
        <v>0.39638485465080248</v>
      </c>
      <c r="J45">
        <f>('Passif '!AB44+'Passif '!AK44+'Passif '!BC44)/Actif!J44</f>
        <v>0.34602532336840258</v>
      </c>
      <c r="K45">
        <f>('Passif '!AC44+'Passif '!AL44+'Passif '!BD44)/Actif!K44</f>
        <v>0.38137272064186722</v>
      </c>
      <c r="L45">
        <f t="shared" si="4"/>
        <v>0.12842526589135655</v>
      </c>
      <c r="M45">
        <f>('Passif '!C44+'Passif '!L44)/Actif!C44</f>
        <v>0.31026095375379714</v>
      </c>
      <c r="N45">
        <f>('Passif '!D44+'Passif '!M44)/Actif!D44</f>
        <v>0.30231099299382486</v>
      </c>
      <c r="O45">
        <f>('Passif '!E44+'Passif '!N44)/Actif!E44</f>
        <v>0.31962025863094168</v>
      </c>
      <c r="P45">
        <f>('Passif '!F44+'Passif '!O44)/Actif!F44</f>
        <v>0.2157995694034513</v>
      </c>
      <c r="Q45">
        <f>('Passif '!G44+'Passif '!P44)/Actif!G44</f>
        <v>0.27209240612942198</v>
      </c>
      <c r="R45">
        <f>('Passif '!H44+'Passif '!Q44)/Actif!H44</f>
        <v>0.28363385519736434</v>
      </c>
      <c r="S45">
        <f>('Passif '!I44+'Passif '!R44)/Actif!I44</f>
        <v>0.26262393019670432</v>
      </c>
      <c r="T45">
        <f>('Passif '!J44+'Passif '!S44)/Actif!J44</f>
        <v>0.30341365776476881</v>
      </c>
      <c r="U45">
        <f>('Passif '!K44+'Passif '!T44)/Actif!K44</f>
        <v>0.2963651835643083</v>
      </c>
      <c r="V45">
        <f t="shared" si="5"/>
        <v>-3.5986403433577341E-2</v>
      </c>
      <c r="W45">
        <v>2.2336837635337661</v>
      </c>
      <c r="X45">
        <f>('Passif '!U44+'Passif '!AD44)/('Passif '!C44+'Passif '!L44)</f>
        <v>0.18269515763079272</v>
      </c>
      <c r="Y45">
        <f>('Passif '!V44+'Passif '!AE44)/('Passif '!D44+'Passif '!M44)</f>
        <v>0.11881478974411533</v>
      </c>
      <c r="Z45">
        <f>('Passif '!W44+'Passif '!AF44)/('Passif '!E44+'Passif '!N44)</f>
        <v>6.478065965277538E-2</v>
      </c>
      <c r="AA45">
        <f>('Passif '!X44+'Passif '!AG44)/('Passif '!F44+'Passif '!O44)</f>
        <v>2.153343832557925E-2</v>
      </c>
      <c r="AB45">
        <f>('Passif '!Y44+'Passif '!AH44)/('Passif '!G44+'Passif '!P44)</f>
        <v>1.0476844607761365E-2</v>
      </c>
      <c r="AC45">
        <f>('Passif '!Z44+'Passif '!AI44)/('Passif '!H44+'Passif '!Q44)</f>
        <v>0.83031780816882039</v>
      </c>
      <c r="AD45">
        <f>('Passif '!AA44+'Passif '!AJ44)/('Passif '!I44+'Passif '!R44)</f>
        <v>0.7322378581823209</v>
      </c>
      <c r="AE45">
        <f>('Passif '!AB44+'Passif '!AK44)/('Passif '!J44+'Passif '!S44)</f>
        <v>0.60857593857300785</v>
      </c>
      <c r="AF45">
        <f>('Passif '!AC44+'Passif '!AL44)/('Passif '!K44+'Passif '!T44)</f>
        <v>0.57915353377907219</v>
      </c>
      <c r="AG45">
        <f>('Passif '!C44+'Passif '!L44)</f>
        <v>4841535</v>
      </c>
      <c r="AH45">
        <f>('Passif '!D44+'Passif '!M44)</f>
        <v>5034651</v>
      </c>
      <c r="AI45">
        <f>('Passif '!E44+'Passif '!N44)</f>
        <v>4810834</v>
      </c>
      <c r="AJ45">
        <f>('Passif '!F44+'Passif '!O44)</f>
        <v>1994433</v>
      </c>
      <c r="AK45">
        <f>('Passif '!G44+'Passif '!P44)</f>
        <v>2146066</v>
      </c>
      <c r="AL45">
        <f>('Passif '!H44+'Passif '!Q44)</f>
        <v>2393834</v>
      </c>
      <c r="AM45">
        <f>('Passif '!I44+'Passif '!R44)</f>
        <v>2690948</v>
      </c>
      <c r="AN45">
        <f>('Passif '!J44+'Passif '!S44)</f>
        <v>3040227</v>
      </c>
      <c r="AO45">
        <f>('Passif '!K44+'Passif '!T44)</f>
        <v>3047375</v>
      </c>
      <c r="AP45">
        <f t="shared" si="6"/>
        <v>0.2730101585991343</v>
      </c>
      <c r="AQ45">
        <f>('Passif '!U44+'Passif '!AD44)</f>
        <v>884525</v>
      </c>
      <c r="AR45">
        <f>('Passif '!V44+'Passif '!AE44)</f>
        <v>598191</v>
      </c>
      <c r="AS45">
        <f>('Passif '!W44+'Passif '!AF44)</f>
        <v>311649</v>
      </c>
      <c r="AT45">
        <f>('Passif '!X44+'Passif '!AG44)</f>
        <v>42947</v>
      </c>
      <c r="AU45">
        <f>('Passif '!Y44+'Passif '!AH44)</f>
        <v>22484</v>
      </c>
      <c r="AV45">
        <f>('Passif '!Z44+'Passif '!AI44)</f>
        <v>1987643</v>
      </c>
      <c r="AW45">
        <f>('Passif '!AA44+'Passif '!AJ44)</f>
        <v>1970414</v>
      </c>
      <c r="AX45">
        <f>('Passif '!AB44+'Passif '!AK44)</f>
        <v>1850209</v>
      </c>
      <c r="AY45">
        <f>('Passif '!AC44+'Passif '!AL44)</f>
        <v>1764898</v>
      </c>
      <c r="AZ45">
        <f t="shared" si="7"/>
        <v>-0.11206489294103619</v>
      </c>
      <c r="BA45">
        <f>'Passif '!AV44</f>
        <v>4116108</v>
      </c>
      <c r="BB45">
        <f>'Passif '!AW44</f>
        <v>4746744</v>
      </c>
      <c r="BC45">
        <f>'Passif '!AX44</f>
        <v>4372619</v>
      </c>
      <c r="BD45">
        <f>'Passif '!AY44</f>
        <v>2459522</v>
      </c>
      <c r="BE45">
        <f>'Passif '!AZ44</f>
        <v>2620471</v>
      </c>
      <c r="BF45">
        <f>'Passif '!BA44</f>
        <v>976263</v>
      </c>
      <c r="BG45">
        <f>'Passif '!BB44</f>
        <v>2091101</v>
      </c>
      <c r="BH45">
        <f>'Passif '!BC44</f>
        <v>1616990</v>
      </c>
      <c r="BI45">
        <f>'Passif '!BD44</f>
        <v>2156567</v>
      </c>
      <c r="BJ45">
        <f>(AQ45/Actif!C44)</f>
        <v>5.6683173852730064E-2</v>
      </c>
      <c r="BK45">
        <f>(AR45/Actif!D44)</f>
        <v>3.5919017069896024E-2</v>
      </c>
      <c r="BL45">
        <f>(AS45/Actif!E44)</f>
        <v>2.0705211192503074E-2</v>
      </c>
      <c r="BM45">
        <f>(AT45/Actif!F44)</f>
        <v>4.646906718435778E-3</v>
      </c>
      <c r="BN45">
        <f>(AU45/Actif!G44)</f>
        <v>2.8506698579698498E-3</v>
      </c>
      <c r="BO45">
        <f>(AV45/Actif!H44)</f>
        <v>0.23550624096994813</v>
      </c>
      <c r="BP45">
        <f>(AW45/Actif!I44)</f>
        <v>0.19230318415465814</v>
      </c>
      <c r="BQ45">
        <f>(AX45/Actif!J44)</f>
        <v>0.18465025155006357</v>
      </c>
      <c r="BR45">
        <f>(AY45/Actif!K44)</f>
        <v>0.17164094335035254</v>
      </c>
      <c r="BS45">
        <f t="shared" si="8"/>
        <v>0.23265557111197827</v>
      </c>
      <c r="BT45">
        <f t="shared" si="9"/>
        <v>-0.27118303683402234</v>
      </c>
      <c r="BV45">
        <f>('Compte de résultat '!V44/Actif!C44)</f>
        <v>3.9194361654317521E-2</v>
      </c>
      <c r="BW45">
        <f>('Compte de résultat '!W44/Actif!D44)</f>
        <v>6.7907298479393391E-2</v>
      </c>
      <c r="BX45">
        <f>('Compte de résultat '!X44/Actif!E44)</f>
        <v>3.1038516666336693E-2</v>
      </c>
      <c r="BY45">
        <f>('Compte de résultat '!Y44/Actif!F44)</f>
        <v>5.0966223771275285E-2</v>
      </c>
      <c r="BZ45">
        <f>('Compte de résultat '!Z44/Actif!G44)</f>
        <v>5.2390123881916544E-2</v>
      </c>
      <c r="CA45">
        <f>('Compte de résultat '!AA44/Actif!H44)</f>
        <v>6.1020816187540239E-2</v>
      </c>
      <c r="CB45">
        <f>('Compte de résultat '!AB44/Actif!I44)</f>
        <v>4.8323639352892279E-2</v>
      </c>
      <c r="CC45">
        <f>('Compte de résultat '!AC44/Actif!J44)</f>
        <v>2.5860290638601135E-2</v>
      </c>
      <c r="CD45">
        <f t="shared" si="10"/>
        <v>4.100237021880599E-2</v>
      </c>
      <c r="CE45">
        <f t="shared" si="11"/>
        <v>4.4798288106509508E-2</v>
      </c>
      <c r="CF45">
        <f t="shared" si="12"/>
        <v>4.5068248726344545E-2</v>
      </c>
      <c r="CG45">
        <f>(Actif!U44/Actif!C44)</f>
        <v>8.3154076661040799E-2</v>
      </c>
      <c r="CH45">
        <f>(Actif!V44/Actif!D44)</f>
        <v>7.6137572745810581E-2</v>
      </c>
      <c r="CI45">
        <f>(Actif!W44/Actif!E44)</f>
        <v>7.8661851092347065E-2</v>
      </c>
      <c r="CJ45">
        <f>(Actif!X44/Actif!F44)</f>
        <v>6.9250779750233221E-2</v>
      </c>
      <c r="CK45">
        <f>(Actif!Y44/Actif!G44)</f>
        <v>6.228619817581979E-2</v>
      </c>
      <c r="CL45">
        <f>(Actif!Z44/Actif!H44)</f>
        <v>5.0208095523700945E-2</v>
      </c>
      <c r="CM45">
        <f>(Actif!AA44/Actif!I44)</f>
        <v>3.0087465901415259E-2</v>
      </c>
      <c r="CN45">
        <f>(Actif!AB44/Actif!J44)</f>
        <v>2.1962315045010151E-2</v>
      </c>
      <c r="CO45">
        <f>(Actif!AC44/Actif!K44)</f>
        <v>1.5097009482129832E-2</v>
      </c>
      <c r="CP45">
        <f t="shared" si="13"/>
        <v>-0.36172242546443656</v>
      </c>
      <c r="CQ45">
        <f t="shared" si="14"/>
        <v>-0.69931125001538397</v>
      </c>
      <c r="CR45">
        <f>'Compte de résultat '!D44/Actif!C44</f>
        <v>2.4573904214487938</v>
      </c>
      <c r="CS45">
        <f>'Compte de résultat '!E44/Actif!D44</f>
        <v>1.916522456028265</v>
      </c>
      <c r="CT45">
        <f>'Compte de résultat '!F44/Actif!E44</f>
        <v>1.6385012661013181</v>
      </c>
      <c r="CU45">
        <f>'Compte de résultat '!G44/Actif!F44</f>
        <v>2.0570151985563396</v>
      </c>
      <c r="CV45">
        <f>'Compte de résultat '!H44/Actif!G44</f>
        <v>2.3792204881055787</v>
      </c>
      <c r="CW45">
        <f>'Compte de résultat '!I44/Actif!H44</f>
        <v>2.3990675690182104</v>
      </c>
      <c r="CX45">
        <f>'Compte de résultat '!J44/Actif!I44</f>
        <v>1.9098351976153951</v>
      </c>
      <c r="CY45">
        <f>'Compte de résultat '!K44/Actif!J44</f>
        <v>1.8776740448896929</v>
      </c>
      <c r="CZ45">
        <f t="shared" si="15"/>
        <v>1.8477582323288289</v>
      </c>
      <c r="DA45">
        <f t="shared" si="16"/>
        <v>2.0249123175877455</v>
      </c>
      <c r="DB45">
        <f t="shared" si="17"/>
        <v>2.062192270507766</v>
      </c>
      <c r="DD45">
        <f>LN(1+'Compte de résultat '!C44)</f>
        <v>17.418698590836303</v>
      </c>
      <c r="DE45">
        <f>LN(1+'Compte de résultat '!D44)</f>
        <v>17.462183935157668</v>
      </c>
      <c r="DF45">
        <f>LN(1+'Compte de résultat '!E44)</f>
        <v>17.278666134583894</v>
      </c>
      <c r="DG45">
        <f>LN(1+'Compte de résultat '!F44)</f>
        <v>17.020784697892115</v>
      </c>
      <c r="DH45">
        <f>LN(1+'Compte de résultat '!G44)</f>
        <v>16.760531630839189</v>
      </c>
      <c r="DI45">
        <f>LN(1+'Compte de résultat '!H44)</f>
        <v>16.74753345987456</v>
      </c>
      <c r="DJ45">
        <f>LN(1+'Compte de résultat '!I44)</f>
        <v>16.823558135892888</v>
      </c>
      <c r="DK45">
        <f>LN(1+'Compte de résultat '!J44)</f>
        <v>16.789453304643772</v>
      </c>
      <c r="DL45">
        <f>LN(1+'Compte de résultat '!K44)</f>
        <v>16.750134792874743</v>
      </c>
      <c r="DM45">
        <f t="shared" si="18"/>
        <v>16.890658164365654</v>
      </c>
      <c r="DN45">
        <f t="shared" si="19"/>
        <v>16.84294992953529</v>
      </c>
      <c r="DO45">
        <f t="shared" si="20"/>
        <v>16.787715411137132</v>
      </c>
      <c r="DQ45">
        <f>'Compte de résultat '!AM44/'Compte de résultat '!U44</f>
        <v>7.6800767333516031</v>
      </c>
      <c r="DR45">
        <f>'Compte de résultat '!AN44/'Compte de résultat '!V44</f>
        <v>0.4975613823683776</v>
      </c>
      <c r="DS45">
        <f>'Compte de résultat '!AO44/'Compte de résultat '!W44</f>
        <v>0.25992820004951722</v>
      </c>
      <c r="DT45">
        <f>'Compte de résultat '!AP44/'Compte de résultat '!X44</f>
        <v>0.43049297598585567</v>
      </c>
      <c r="DU45">
        <f>'Compte de résultat '!AQ44/'Compte de résultat '!Y44</f>
        <v>0.18854305324680012</v>
      </c>
      <c r="DV45">
        <f>'Compte de résultat '!AR44/'Compte de résultat '!Z44</f>
        <v>0.21246324552593687</v>
      </c>
      <c r="DW45">
        <f>'Compte de résultat '!AS44/'Compte de résultat '!AA44</f>
        <v>0.1670537156704362</v>
      </c>
      <c r="DX45">
        <f>'Compte de résultat '!AT44/'Compte de résultat '!AB44</f>
        <v>0.15217422037673964</v>
      </c>
      <c r="DY45">
        <f>'Compte de résultat '!AU44/'Compte de résultat '!AC44</f>
        <v>0.25806376918980251</v>
      </c>
      <c r="DZ45">
        <f t="shared" si="25"/>
        <v>-0.2180297304599188</v>
      </c>
    </row>
    <row r="46" spans="2:130" x14ac:dyDescent="0.25">
      <c r="B46" t="str">
        <f>Actif!B45</f>
        <v>FALCON OF HULL &amp; LINCOLNSHIRE LIMITED</v>
      </c>
      <c r="C46">
        <f>('Passif '!U45+'Passif '!AD45+'Passif '!AV45)/Actif!C45</f>
        <v>4.8403053887181677E-2</v>
      </c>
      <c r="D46">
        <f>('Passif '!V45+'Passif '!AE45+'Passif '!AW45)/Actif!D45</f>
        <v>0.68201191174145515</v>
      </c>
      <c r="E46">
        <f>('Passif '!W45+'Passif '!AF45+'Passif '!AX45)/Actif!E45</f>
        <v>0.68051423106797804</v>
      </c>
      <c r="F46">
        <f>('Passif '!X45+'Passif '!AG45+'Passif '!AY45)/Actif!F45</f>
        <v>0.67146637939313214</v>
      </c>
      <c r="G46">
        <f>('Passif '!Y45+'Passif '!AH45+'Passif '!AZ45)/Actif!G45</f>
        <v>0.57351511308391456</v>
      </c>
      <c r="H46">
        <f>('Passif '!Z45+'Passif '!AI45+'Passif '!BA45)/Actif!H45</f>
        <v>0.68062983035967584</v>
      </c>
      <c r="I46">
        <f>('Passif '!AA45+'Passif '!AJ45+'Passif '!BB45)/Actif!I45</f>
        <v>0.79353534049775898</v>
      </c>
      <c r="J46">
        <f>('Passif '!AB45+'Passif '!AK45+'Passif '!BC45)/Actif!J45</f>
        <v>0.83677665430663217</v>
      </c>
      <c r="K46">
        <f>('Passif '!AC45+'Passif '!AL45+'Passif '!BD45)/Actif!K45</f>
        <v>0.80338092289702356</v>
      </c>
      <c r="L46">
        <f t="shared" si="4"/>
        <v>1.6987049854399203E-4</v>
      </c>
      <c r="M46">
        <f>('Passif '!C45+'Passif '!L45)/Actif!C45</f>
        <v>0.24665777855167081</v>
      </c>
      <c r="N46">
        <f>('Passif '!D45+'Passif '!M45)/Actif!D45</f>
        <v>0.2441357337971074</v>
      </c>
      <c r="O46">
        <f>('Passif '!E45+'Passif '!N45)/Actif!E45</f>
        <v>0.24150596191266516</v>
      </c>
      <c r="P46">
        <f>('Passif '!F45+'Passif '!O45)/Actif!F45</f>
        <v>0.264744272848559</v>
      </c>
      <c r="Q46">
        <f>('Passif '!G45+'Passif '!P45)/Actif!G45</f>
        <v>0.22612124114071755</v>
      </c>
      <c r="R46">
        <f>('Passif '!H45+'Passif '!Q45)/Actif!H45</f>
        <v>0.18899489231785113</v>
      </c>
      <c r="S46">
        <f>('Passif '!I45+'Passif '!R45)/Actif!I45</f>
        <v>0.11000915579006734</v>
      </c>
      <c r="T46">
        <f>('Passif '!J45+'Passif '!S45)/Actif!J45</f>
        <v>7.0034699953903864E-2</v>
      </c>
      <c r="U46">
        <f>('Passif '!K45+'Passif '!T45)/Actif!K45</f>
        <v>8.3729821789593137E-2</v>
      </c>
      <c r="V46">
        <f t="shared" si="5"/>
        <v>-5.2511069594814025E-2</v>
      </c>
      <c r="W46">
        <v>0.19579215955825244</v>
      </c>
      <c r="X46">
        <f>('Passif '!U45+'Passif '!AD45)/('Passif '!C45+'Passif '!L45)</f>
        <v>0.16504010561174803</v>
      </c>
      <c r="Y46">
        <f>('Passif '!V45+'Passif '!AE45)/('Passif '!D45+'Passif '!M45)</f>
        <v>0.10807567676627416</v>
      </c>
      <c r="Z46">
        <f>('Passif '!W45+'Passif '!AF45)/('Passif '!E45+'Passif '!N45)</f>
        <v>9.7490494811602685E-2</v>
      </c>
      <c r="AA46">
        <f>('Passif '!X45+'Passif '!AG45)/('Passif '!F45+'Passif '!O45)</f>
        <v>2.0431111036139676E-2</v>
      </c>
      <c r="AB46">
        <f>('Passif '!Y45+'Passif '!AH45)/('Passif '!G45+'Passif '!P45)</f>
        <v>3.1358738782736095E-2</v>
      </c>
      <c r="AC46">
        <f>('Passif '!Z45+'Passif '!AI45)/('Passif '!H45+'Passif '!Q45)</f>
        <v>1.2678261189370009E-2</v>
      </c>
      <c r="AD46">
        <f>('Passif '!AA45+'Passif '!AJ45)/('Passif '!I45+'Passif '!R45)</f>
        <v>4.0067767564607327E-3</v>
      </c>
      <c r="AE46">
        <f>('Passif '!AB45+'Passif '!AK45)/('Passif '!J45+'Passif '!S45)</f>
        <v>0</v>
      </c>
      <c r="AF46">
        <f>('Passif '!AC45+'Passif '!AL45)/('Passif '!K45+'Passif '!T45)</f>
        <v>0</v>
      </c>
      <c r="AG46">
        <f>('Passif '!C45+'Passif '!L45)</f>
        <v>8230145</v>
      </c>
      <c r="AH46">
        <f>('Passif '!D45+'Passif '!M45)</f>
        <v>11032871</v>
      </c>
      <c r="AI46">
        <f>('Passif '!E45+'Passif '!N45)</f>
        <v>8268642</v>
      </c>
      <c r="AJ46">
        <f>('Passif '!F45+'Passif '!O45)</f>
        <v>7647357</v>
      </c>
      <c r="AK46">
        <f>('Passif '!G45+'Passif '!P45)</f>
        <v>4193536</v>
      </c>
      <c r="AL46">
        <f>('Passif '!H45+'Passif '!Q45)</f>
        <v>5003052</v>
      </c>
      <c r="AM46">
        <f>('Passif '!I45+'Passif '!R45)</f>
        <v>3589918</v>
      </c>
      <c r="AN46">
        <f>('Passif '!J45+'Passif '!S45)</f>
        <v>2454003</v>
      </c>
      <c r="AO46">
        <f>('Passif '!K45+'Passif '!T45)</f>
        <v>2804010</v>
      </c>
      <c r="AP46">
        <f t="shared" si="6"/>
        <v>-0.43954010472007887</v>
      </c>
      <c r="AQ46">
        <f>('Passif '!U45+'Passif '!AD45)</f>
        <v>1358304</v>
      </c>
      <c r="AR46">
        <f>('Passif '!V45+'Passif '!AE45)</f>
        <v>1192385</v>
      </c>
      <c r="AS46">
        <f>('Passif '!W45+'Passif '!AF45)</f>
        <v>806114</v>
      </c>
      <c r="AT46">
        <f>('Passif '!X45+'Passif '!AG45)</f>
        <v>156244</v>
      </c>
      <c r="AU46">
        <f>('Passif '!Y45+'Passif '!AH45)</f>
        <v>131504</v>
      </c>
      <c r="AV46">
        <f>('Passif '!Z45+'Passif '!AI45)</f>
        <v>63430</v>
      </c>
      <c r="AW46">
        <f>('Passif '!AA45+'Passif '!AJ45)</f>
        <v>14384</v>
      </c>
      <c r="AX46">
        <f>('Passif '!AB45+'Passif '!AK45)</f>
        <v>0</v>
      </c>
      <c r="AY46">
        <f>('Passif '!AC45+'Passif '!AL45)</f>
        <v>0</v>
      </c>
      <c r="AZ46">
        <f t="shared" si="7"/>
        <v>-1</v>
      </c>
      <c r="BA46">
        <f>'Passif '!AV45</f>
        <v>256744</v>
      </c>
      <c r="BB46">
        <f>'Passif '!AW45</f>
        <v>29628787</v>
      </c>
      <c r="BC46">
        <f>'Passif '!AX45</f>
        <v>22493222</v>
      </c>
      <c r="BD46">
        <f>'Passif '!AY45</f>
        <v>19239617</v>
      </c>
      <c r="BE46">
        <f>'Passif '!AZ45</f>
        <v>10504632</v>
      </c>
      <c r="BF46">
        <f>'Passif '!BA45</f>
        <v>17954128</v>
      </c>
      <c r="BG46">
        <f>'Passif '!BB45</f>
        <v>25880977</v>
      </c>
      <c r="BH46">
        <f>'Passif '!BC45</f>
        <v>29320500</v>
      </c>
      <c r="BI46">
        <f>'Passif '!BD45</f>
        <v>26904251</v>
      </c>
      <c r="BJ46">
        <f>(AQ46/Actif!C45)</f>
        <v>4.0708425822126908E-2</v>
      </c>
      <c r="BK46">
        <f>(AR46/Actif!D45)</f>
        <v>2.6385134652953335E-2</v>
      </c>
      <c r="BL46">
        <f>(AS46/Actif!E45)</f>
        <v>2.3544535726817799E-2</v>
      </c>
      <c r="BM46">
        <f>(AT46/Actif!F45)</f>
        <v>5.4090196347509672E-3</v>
      </c>
      <c r="BN46">
        <f>(AU46/Actif!G45)</f>
        <v>7.0908769341598401E-3</v>
      </c>
      <c r="BO46">
        <f>(AV46/Actif!H45)</f>
        <v>2.3961266082625759E-3</v>
      </c>
      <c r="BP46">
        <f>(AW46/Actif!I45)</f>
        <v>4.407821284175094E-4</v>
      </c>
      <c r="BQ46">
        <f>(AX46/Actif!J45)</f>
        <v>0</v>
      </c>
      <c r="BR46">
        <f>(AY46/Actif!K45)</f>
        <v>0</v>
      </c>
      <c r="BS46">
        <f t="shared" si="8"/>
        <v>-4.6947503258972642E-3</v>
      </c>
      <c r="BT46">
        <f t="shared" si="9"/>
        <v>-1</v>
      </c>
      <c r="BV46">
        <f>('Compte de résultat '!V45/Actif!C45)</f>
        <v>0.16938167760598119</v>
      </c>
      <c r="BW46">
        <f>('Compte de résultat '!W45/Actif!D45)</f>
        <v>8.4819605083207489E-2</v>
      </c>
      <c r="BX46">
        <f>('Compte de résultat '!X45/Actif!E45)</f>
        <v>5.331428929595379E-2</v>
      </c>
      <c r="BY46">
        <f>('Compte de résultat '!Y45/Actif!F45)</f>
        <v>5.5525710083554475E-2</v>
      </c>
      <c r="BZ46">
        <f>('Compte de résultat '!Z45/Actif!G45)</f>
        <v>0.19751891561951351</v>
      </c>
      <c r="CA46">
        <f>('Compte de résultat '!AA45/Actif!H45)</f>
        <v>0.11442159966666528</v>
      </c>
      <c r="CB46">
        <f>('Compte de résultat '!AB45/Actif!I45)</f>
        <v>8.1135229713863638E-2</v>
      </c>
      <c r="CC46">
        <f>('Compte de résultat '!AC45/Actif!J45)</f>
        <v>0.10492968912850456</v>
      </c>
      <c r="CD46">
        <f t="shared" si="10"/>
        <v>5.4419999689754132E-2</v>
      </c>
      <c r="CE46">
        <f t="shared" si="11"/>
        <v>0.10211963833300726</v>
      </c>
      <c r="CF46">
        <f t="shared" si="12"/>
        <v>0.1001621728363445</v>
      </c>
      <c r="CG46">
        <f>(Actif!U45/Actif!C45)</f>
        <v>4.4362283243555581E-2</v>
      </c>
      <c r="CH46">
        <f>(Actif!V45/Actif!D45)</f>
        <v>2.7588899649259611E-2</v>
      </c>
      <c r="CI46">
        <f>(Actif!W45/Actif!E45)</f>
        <v>2.549127079811523E-2</v>
      </c>
      <c r="CJ46">
        <f>(Actif!X45/Actif!F45)</f>
        <v>2.514267724246487E-2</v>
      </c>
      <c r="CK46">
        <f>(Actif!Y45/Actif!G45)</f>
        <v>3.8909073458172107E-2</v>
      </c>
      <c r="CL46">
        <f>(Actif!Z45/Actif!H45)</f>
        <v>2.8111744193557772E-2</v>
      </c>
      <c r="CM46">
        <f>(Actif!AA45/Actif!I45)</f>
        <v>2.097337221188603E-2</v>
      </c>
      <c r="CN46">
        <f>(Actif!AB45/Actif!J45)</f>
        <v>1.8637740563477844E-2</v>
      </c>
      <c r="CO46">
        <f>(Actif!AC45/Actif!K45)</f>
        <v>1.8490488681509348E-2</v>
      </c>
      <c r="CP46">
        <f t="shared" si="13"/>
        <v>0.10279885283852909</v>
      </c>
      <c r="CQ46">
        <f t="shared" si="14"/>
        <v>-0.34225039349402159</v>
      </c>
      <c r="CR46">
        <f>'Compte de résultat '!D45/Actif!C45</f>
        <v>4.2853475423293101</v>
      </c>
      <c r="CS46">
        <f>'Compte de résultat '!E45/Actif!D45</f>
        <v>2.715952508372971</v>
      </c>
      <c r="CT46">
        <f>'Compte de résultat '!F45/Actif!E45</f>
        <v>2.7379753067351973</v>
      </c>
      <c r="CU46">
        <f>'Compte de résultat '!G45/Actif!F45</f>
        <v>3.5628293959812676</v>
      </c>
      <c r="CV46">
        <f>'Compte de résultat '!H45/Actif!G45</f>
        <v>6.4793406170331167</v>
      </c>
      <c r="CW46">
        <f>'Compte de résultat '!I45/Actif!H45</f>
        <v>4.794388160422244</v>
      </c>
      <c r="CX46">
        <f>'Compte de résultat '!J45/Actif!I45</f>
        <v>3.6151866910273562</v>
      </c>
      <c r="CY46">
        <f>'Compte de résultat '!K45/Actif!J45</f>
        <v>3.8022028426176666</v>
      </c>
      <c r="CZ46">
        <f t="shared" si="15"/>
        <v>3.1504023513582324</v>
      </c>
      <c r="DA46">
        <f t="shared" si="16"/>
        <v>4.2600484399165275</v>
      </c>
      <c r="DB46">
        <f t="shared" si="17"/>
        <v>4.0705925646890888</v>
      </c>
      <c r="DD46">
        <f>LN(1+'Compte de résultat '!C45)</f>
        <v>18.632421141737435</v>
      </c>
      <c r="DE46">
        <f>LN(1+'Compte de résultat '!D45)</f>
        <v>18.778269268449268</v>
      </c>
      <c r="DF46">
        <f>LN(1+'Compte de résultat '!E45)</f>
        <v>18.625563301602384</v>
      </c>
      <c r="DG46">
        <f>LN(1+'Compte de résultat '!F45)</f>
        <v>18.356060683490554</v>
      </c>
      <c r="DH46">
        <f>LN(1+'Compte de résultat '!G45)</f>
        <v>18.449416596012796</v>
      </c>
      <c r="DI46">
        <f>LN(1+'Compte de résultat '!H45)</f>
        <v>18.604357565293636</v>
      </c>
      <c r="DJ46">
        <f>LN(1+'Compte de résultat '!I45)</f>
        <v>18.659040081819263</v>
      </c>
      <c r="DK46">
        <f>LN(1+'Compte de résultat '!J45)</f>
        <v>18.585975107367741</v>
      </c>
      <c r="DL46">
        <f>LN(1+'Compte de résultat '!K45)</f>
        <v>18.707576174582581</v>
      </c>
      <c r="DM46">
        <f t="shared" si="18"/>
        <v>18.402738639751675</v>
      </c>
      <c r="DN46">
        <f t="shared" si="19"/>
        <v>18.469944948265663</v>
      </c>
      <c r="DO46">
        <f t="shared" si="20"/>
        <v>18.650863787923196</v>
      </c>
      <c r="DQ46">
        <f>'Compte de résultat '!AM45/'Compte de résultat '!U45</f>
        <v>0.31086742201542999</v>
      </c>
      <c r="DR46">
        <f>'Compte de résultat '!AN45/'Compte de résultat '!V45</f>
        <v>0.27133198860519842</v>
      </c>
      <c r="DS46">
        <f>'Compte de résultat '!AO45/'Compte de résultat '!W45</f>
        <v>0.3884513148396519</v>
      </c>
      <c r="DT46">
        <f>'Compte de résultat '!AP45/'Compte de résultat '!X45</f>
        <v>0.33707212690496041</v>
      </c>
      <c r="DU46">
        <f>'Compte de résultat '!AQ45/'Compte de résultat '!Y45</f>
        <v>5.185715372347257E-2</v>
      </c>
      <c r="DV46">
        <f>'Compte de résultat '!AR45/'Compte de résultat '!Z45</f>
        <v>8.6579885675785832E-3</v>
      </c>
      <c r="DW46">
        <f>'Compte de résultat '!AS45/'Compte de résultat '!AA45</f>
        <v>0.2702809152724569</v>
      </c>
      <c r="DX46">
        <f>'Compte de résultat '!AT45/'Compte de résultat '!AB45</f>
        <v>0.27074062631483131</v>
      </c>
      <c r="DY46">
        <f>'Compte de résultat '!AU45/'Compte de résultat '!AC45</f>
        <v>0.18614568377169088</v>
      </c>
      <c r="DZ46">
        <f t="shared" ref="DZ46:DZ52" si="26">DV46-DT46</f>
        <v>-0.32841413833738181</v>
      </c>
    </row>
    <row r="47" spans="2:130" x14ac:dyDescent="0.25">
      <c r="B47" t="str">
        <f>Actif!B46</f>
        <v>FIBERMARK RED BRIDGE INTERNATIONAL LIMITED</v>
      </c>
      <c r="C47">
        <f>('Passif '!U46+'Passif '!AD46+'Passif '!AV46)/Actif!C46</f>
        <v>0.30886601557519094</v>
      </c>
      <c r="D47">
        <f>('Passif '!V46+'Passif '!AE46+'Passif '!AW46)/Actif!D46</f>
        <v>0.10718793185698845</v>
      </c>
      <c r="E47">
        <f>('Passif '!W46+'Passif '!AF46+'Passif '!AX46)/Actif!E46</f>
        <v>8.1617638295564017E-3</v>
      </c>
      <c r="F47">
        <f>('Passif '!X46+'Passif '!AG46+'Passif '!AY46)/Actif!F46</f>
        <v>0.65199408110991197</v>
      </c>
      <c r="G47">
        <f>('Passif '!Y46+'Passif '!AH46+'Passif '!AZ46)/Actif!G46</f>
        <v>0.60840970765227254</v>
      </c>
      <c r="H47">
        <f>('Passif '!Z46+'Passif '!AI46+'Passif '!BA46)/Actif!H46</f>
        <v>0.5847497513413602</v>
      </c>
      <c r="I47">
        <f>('Passif '!AA46+'Passif '!AJ46+'Passif '!BB46)/Actif!I46</f>
        <v>0.55795395491036615</v>
      </c>
      <c r="J47">
        <f>('Passif '!AB46+'Passif '!AK46+'Passif '!BC46)/Actif!J46</f>
        <v>0.53341572887530087</v>
      </c>
      <c r="K47">
        <f>('Passif '!AC46+'Passif '!AL46+'Passif '!BD46)/Actif!K46</f>
        <v>0.47076948728871654</v>
      </c>
      <c r="L47">
        <f t="shared" si="4"/>
        <v>70.645022271263372</v>
      </c>
      <c r="M47">
        <f>('Passif '!C46+'Passif '!L46)/Actif!C46</f>
        <v>0.59285220143140172</v>
      </c>
      <c r="N47">
        <f>('Passif '!D46+'Passif '!M46)/Actif!D46</f>
        <v>0.72845738957822159</v>
      </c>
      <c r="O47">
        <f>('Passif '!E46+'Passif '!N46)/Actif!E46</f>
        <v>0.77407537873235621</v>
      </c>
      <c r="P47">
        <f>('Passif '!F46+'Passif '!O46)/Actif!F46</f>
        <v>0.27099669846060831</v>
      </c>
      <c r="Q47">
        <f>('Passif '!G46+'Passif '!P46)/Actif!G46</f>
        <v>0.32490501166355767</v>
      </c>
      <c r="R47">
        <f>('Passif '!H46+'Passif '!Q46)/Actif!H46</f>
        <v>0.31791586292958279</v>
      </c>
      <c r="S47">
        <f>('Passif '!I46+'Passif '!R46)/Actif!I46</f>
        <v>0.38393858371667144</v>
      </c>
      <c r="T47">
        <f>('Passif '!J46+'Passif '!S46)/Actif!J46</f>
        <v>0.39829530156027293</v>
      </c>
      <c r="U47">
        <f>('Passif '!K46+'Passif '!T46)/Actif!K46</f>
        <v>0.44219274733385927</v>
      </c>
      <c r="V47">
        <f t="shared" si="5"/>
        <v>-0.45615951580277342</v>
      </c>
      <c r="W47">
        <v>0.89132782406736921</v>
      </c>
      <c r="X47">
        <f>('Passif '!U46+'Passif '!AD46)/('Passif '!C46+'Passif '!L46)</f>
        <v>0.49617437364869621</v>
      </c>
      <c r="Y47">
        <f>('Passif '!V46+'Passif '!AE46)/('Passif '!D46+'Passif '!M46)</f>
        <v>0.1440662045404347</v>
      </c>
      <c r="Z47">
        <f>('Passif '!W46+'Passif '!AF46)/('Passif '!E46+'Passif '!N46)</f>
        <v>3.39468485080418E-3</v>
      </c>
      <c r="AA47">
        <f>('Passif '!X46+'Passif '!AG46)/('Passif '!F46+'Passif '!O46)</f>
        <v>2.8606325436021152E-3</v>
      </c>
      <c r="AB47">
        <f>('Passif '!Y46+'Passif '!AH46)/('Passif '!G46+'Passif '!P46)</f>
        <v>9.9771936239519188E-2</v>
      </c>
      <c r="AC47">
        <f>('Passif '!Z46+'Passif '!AI46)/('Passif '!H46+'Passif '!Q46)</f>
        <v>0.1314637379794614</v>
      </c>
      <c r="AD47">
        <f>('Passif '!AA46+'Passif '!AJ46)/('Passif '!I46+'Passif '!R46)</f>
        <v>0.15027982965378189</v>
      </c>
      <c r="AE47">
        <f>('Passif '!AB46+'Passif '!AK46)/('Passif '!J46+'Passif '!S46)</f>
        <v>0.15678191668053498</v>
      </c>
      <c r="AF47">
        <f>('Passif '!AC46+'Passif '!AL46)/('Passif '!K46+'Passif '!T46)</f>
        <v>8.5110842162734054E-2</v>
      </c>
      <c r="AG47">
        <f>('Passif '!C46+'Passif '!L46)</f>
        <v>6295309</v>
      </c>
      <c r="AH47">
        <f>('Passif '!D46+'Passif '!M46)</f>
        <v>7755601</v>
      </c>
      <c r="AI47">
        <f>('Passif '!E46+'Passif '!N46)</f>
        <v>6300143</v>
      </c>
      <c r="AJ47">
        <f>('Passif '!F46+'Passif '!O46)</f>
        <v>3295425</v>
      </c>
      <c r="AK47">
        <f>('Passif '!G46+'Passif '!P46)</f>
        <v>3943634</v>
      </c>
      <c r="AL47">
        <f>('Passif '!H46+'Passif '!Q46)</f>
        <v>4006892</v>
      </c>
      <c r="AM47">
        <f>('Passif '!I46+'Passif '!R46)</f>
        <v>4484514</v>
      </c>
      <c r="AN47">
        <f>('Passif '!J46+'Passif '!S46)</f>
        <v>4837165</v>
      </c>
      <c r="AO47">
        <f>('Passif '!K46+'Passif '!T46)</f>
        <v>5654121</v>
      </c>
      <c r="AP47">
        <f t="shared" si="6"/>
        <v>0.4110989265495551</v>
      </c>
      <c r="AQ47">
        <f>('Passif '!U46+'Passif '!AD46)</f>
        <v>3123571</v>
      </c>
      <c r="AR47">
        <f>('Passif '!V46+'Passif '!AE46)</f>
        <v>1117320</v>
      </c>
      <c r="AS47">
        <f>('Passif '!W46+'Passif '!AF46)</f>
        <v>21387</v>
      </c>
      <c r="AT47">
        <f>('Passif '!X46+'Passif '!AG46)</f>
        <v>9427</v>
      </c>
      <c r="AU47">
        <f>('Passif '!Y46+'Passif '!AH46)</f>
        <v>393464</v>
      </c>
      <c r="AV47">
        <f>('Passif '!Z46+'Passif '!AI46)</f>
        <v>526761</v>
      </c>
      <c r="AW47">
        <f>('Passif '!AA46+'Passif '!AJ46)</f>
        <v>673932</v>
      </c>
      <c r="AX47">
        <f>('Passif '!AB46+'Passif '!AK46)</f>
        <v>758380</v>
      </c>
      <c r="AY47">
        <f>('Passif '!AC46+'Passif '!AL46)</f>
        <v>481227</v>
      </c>
      <c r="AZ47">
        <f t="shared" si="7"/>
        <v>-8.6441479152784662E-2</v>
      </c>
      <c r="BA47">
        <f>'Passif '!AV46</f>
        <v>156179</v>
      </c>
      <c r="BB47">
        <f>'Passif '!AW46</f>
        <v>23868</v>
      </c>
      <c r="BC47">
        <f>'Passif '!AX46</f>
        <v>45041</v>
      </c>
      <c r="BD47">
        <f>'Passif '!AY46</f>
        <v>7919074</v>
      </c>
      <c r="BE47">
        <f>'Passif '!AZ46</f>
        <v>6991295</v>
      </c>
      <c r="BF47">
        <f>'Passif '!BA46</f>
        <v>6843205</v>
      </c>
      <c r="BG47">
        <f>'Passif '!BB46</f>
        <v>5843132</v>
      </c>
      <c r="BH47">
        <f>'Passif '!BC46</f>
        <v>5719778</v>
      </c>
      <c r="BI47">
        <f>'Passif '!BD46</f>
        <v>5538292</v>
      </c>
      <c r="BJ47">
        <f>(AQ47/Actif!C46)</f>
        <v>0.29415806971147646</v>
      </c>
      <c r="BK47">
        <f>(AR47/Actif!D46)</f>
        <v>0.1049460912859672</v>
      </c>
      <c r="BL47">
        <f>(AS47/Actif!E46)</f>
        <v>2.6277419615632382E-3</v>
      </c>
      <c r="BM47">
        <f>(AT47/Actif!F46)</f>
        <v>7.7522197482514539E-4</v>
      </c>
      <c r="BN47">
        <f>(AU47/Actif!G46)</f>
        <v>3.2416402107596713E-2</v>
      </c>
      <c r="BO47">
        <f>(AV47/Actif!H46)</f>
        <v>4.1794407703689036E-2</v>
      </c>
      <c r="BP47">
        <f>(AW47/Actif!I46)</f>
        <v>5.7698224958455654E-2</v>
      </c>
      <c r="BQ47">
        <f>(AX47/Actif!J46)</f>
        <v>6.2445500783471268E-2</v>
      </c>
      <c r="BR47">
        <f>(AY47/Actif!K46)</f>
        <v>3.763539712383783E-2</v>
      </c>
      <c r="BS47">
        <f t="shared" si="8"/>
        <v>9.3780055960923231E-3</v>
      </c>
      <c r="BT47">
        <f t="shared" si="9"/>
        <v>-9.9511174062746829E-2</v>
      </c>
      <c r="BV47">
        <f>('Compte de résultat '!V46/Actif!C46)</f>
        <v>0.15537465007427476</v>
      </c>
      <c r="BW47">
        <f>('Compte de résultat '!W46/Actif!D46)</f>
        <v>0.16605944672148662</v>
      </c>
      <c r="BX47">
        <f>('Compte de résultat '!X46/Actif!E46)</f>
        <v>0.10617922976824833</v>
      </c>
      <c r="BY47">
        <f>('Compte de résultat '!Y46/Actif!F46)</f>
        <v>0.10243053099950429</v>
      </c>
      <c r="BZ47">
        <f>('Compte de résultat '!Z46/Actif!G46)</f>
        <v>0.10454179280835432</v>
      </c>
      <c r="CA47">
        <f>('Compte de résultat '!AA46/Actif!H46)</f>
        <v>0.13225608761416557</v>
      </c>
      <c r="CB47">
        <f>('Compte de résultat '!AB46/Actif!I46)</f>
        <v>8.9290762472507099E-2</v>
      </c>
      <c r="CC47">
        <f>('Compte de résultat '!AC46/Actif!J46)</f>
        <v>0.11090947716158611</v>
      </c>
      <c r="CD47">
        <f t="shared" si="10"/>
        <v>0.10430488038387631</v>
      </c>
      <c r="CE47">
        <f t="shared" si="11"/>
        <v>0.10438385119203564</v>
      </c>
      <c r="CF47">
        <f t="shared" si="12"/>
        <v>0.1108187757494196</v>
      </c>
      <c r="CG47">
        <f>(Actif!U46/Actif!C46)</f>
        <v>0.12962201900386508</v>
      </c>
      <c r="CH47">
        <f>(Actif!V46/Actif!D46)</f>
        <v>0.11853717930281839</v>
      </c>
      <c r="CI47">
        <f>(Actif!W46/Actif!E46)</f>
        <v>0.12316684988082581</v>
      </c>
      <c r="CJ47">
        <f>(Actif!X46/Actif!F46)</f>
        <v>6.3915888210145932E-2</v>
      </c>
      <c r="CK47">
        <f>(Actif!Y46/Actif!G46)</f>
        <v>5.8442192930089669E-2</v>
      </c>
      <c r="CL47">
        <f>(Actif!Z46/Actif!H46)</f>
        <v>5.3496756171082224E-2</v>
      </c>
      <c r="CM47">
        <f>(Actif!AA46/Actif!I46)</f>
        <v>5.4936050389159857E-2</v>
      </c>
      <c r="CN47">
        <f>(Actif!AB46/Actif!J46)</f>
        <v>6.0502426167199273E-2</v>
      </c>
      <c r="CO47">
        <f>(Actif!AC46/Actif!K46)</f>
        <v>6.0702286222095982E-2</v>
      </c>
      <c r="CP47">
        <f t="shared" si="13"/>
        <v>-0.56565621169296132</v>
      </c>
      <c r="CQ47">
        <f t="shared" si="14"/>
        <v>0.13469097131741084</v>
      </c>
      <c r="CR47">
        <f>'Compte de résultat '!D46/Actif!C46</f>
        <v>1.5527629511835839</v>
      </c>
      <c r="CS47">
        <f>'Compte de résultat '!E46/Actif!D46</f>
        <v>1.2655594847148044</v>
      </c>
      <c r="CT47">
        <f>'Compte de résultat '!F46/Actif!E46</f>
        <v>1.4329686210479589</v>
      </c>
      <c r="CU47">
        <f>'Compte de résultat '!G46/Actif!F46</f>
        <v>0.92843846758836968</v>
      </c>
      <c r="CV47">
        <f>'Compte de résultat '!H46/Actif!G46</f>
        <v>1.0672132179407052</v>
      </c>
      <c r="CW47">
        <f>'Compte de résultat '!I46/Actif!H46</f>
        <v>1.004861776263716</v>
      </c>
      <c r="CX47">
        <f>'Compte de résultat '!J46/Actif!I46</f>
        <v>1.005869289204292</v>
      </c>
      <c r="CY47">
        <f>'Compte de résultat '!K46/Actif!J46</f>
        <v>1.0266988728388668</v>
      </c>
      <c r="CZ47">
        <f t="shared" si="15"/>
        <v>1.1807035443181642</v>
      </c>
      <c r="DA47">
        <f t="shared" si="16"/>
        <v>1.1428734355256778</v>
      </c>
      <c r="DB47">
        <f t="shared" si="17"/>
        <v>1.0124766461022914</v>
      </c>
      <c r="DD47">
        <f>LN(1+'Compte de résultat '!C46)</f>
        <v>16.583911272730475</v>
      </c>
      <c r="DE47">
        <f>LN(1+'Compte de résultat '!D46)</f>
        <v>16.618161414490636</v>
      </c>
      <c r="DF47">
        <f>LN(1+'Compte de résultat '!E46)</f>
        <v>16.416266374689361</v>
      </c>
      <c r="DG47">
        <f>LN(1+'Compte de résultat '!F46)</f>
        <v>16.271917248072373</v>
      </c>
      <c r="DH47">
        <f>LN(1+'Compte de résultat '!G46)</f>
        <v>16.239443259303396</v>
      </c>
      <c r="DI47">
        <f>LN(1+'Compte de résultat '!H46)</f>
        <v>16.376886461314047</v>
      </c>
      <c r="DJ47">
        <f>LN(1+'Compte de résultat '!I46)</f>
        <v>16.354345024569358</v>
      </c>
      <c r="DK47">
        <f>LN(1+'Compte de résultat '!J46)</f>
        <v>16.279265580965294</v>
      </c>
      <c r="DL47">
        <f>LN(1+'Compte de résultat '!K46)</f>
        <v>16.338749706046681</v>
      </c>
      <c r="DM47">
        <f t="shared" si="18"/>
        <v>16.255680253687885</v>
      </c>
      <c r="DN47">
        <f t="shared" si="19"/>
        <v>16.296082322896606</v>
      </c>
      <c r="DO47">
        <f t="shared" si="20"/>
        <v>16.324120103860448</v>
      </c>
      <c r="DQ47">
        <f>'Compte de résultat '!AM46/'Compte de résultat '!U46</f>
        <v>0.29085853124832456</v>
      </c>
      <c r="DR47">
        <f>'Compte de résultat '!AN46/'Compte de résultat '!V46</f>
        <v>0.16184448024515813</v>
      </c>
      <c r="DS47">
        <f>'Compte de résultat '!AO46/'Compte de résultat '!W46</f>
        <v>9.2649762156597676E-2</v>
      </c>
      <c r="DT47">
        <f>'Compte de résultat '!AP46/'Compte de résultat '!X46</f>
        <v>2.9345441080324237</v>
      </c>
      <c r="DU47">
        <f>'Compte de résultat '!AQ46/'Compte de résultat '!Y46</f>
        <v>0.47833926757894824</v>
      </c>
      <c r="DV47">
        <f>'Compte de résultat '!AR46/'Compte de résultat '!Z46</f>
        <v>0.86808105867407248</v>
      </c>
      <c r="DW47">
        <f>'Compte de résultat '!AS46/'Compte de résultat '!AA46</f>
        <v>0.33118304211515226</v>
      </c>
      <c r="DX47">
        <f>'Compte de résultat '!AT46/'Compte de résultat '!AB46</f>
        <v>0.23384234214366667</v>
      </c>
      <c r="DY47">
        <f>'Compte de résultat '!AU46/'Compte de résultat '!AC46</f>
        <v>0.32092216615353547</v>
      </c>
      <c r="DZ47">
        <f t="shared" si="26"/>
        <v>-2.0664630493583513</v>
      </c>
    </row>
    <row r="48" spans="2:130" x14ac:dyDescent="0.25">
      <c r="B48" t="str">
        <f>Actif!B47</f>
        <v>FIBREFAB LIMITED</v>
      </c>
      <c r="C48">
        <f>('Passif '!U47+'Passif '!AD47+'Passif '!AV47)/Actif!C47</f>
        <v>0.32127232654090887</v>
      </c>
      <c r="D48">
        <f>('Passif '!V47+'Passif '!AE47+'Passif '!AW47)/Actif!D47</f>
        <v>0.19706944650093444</v>
      </c>
      <c r="E48">
        <f>('Passif '!W47+'Passif '!AF47+'Passif '!AX47)/Actif!E47</f>
        <v>0.19414759007141394</v>
      </c>
      <c r="F48">
        <f>('Passif '!X47+'Passif '!AG47+'Passif '!AY47)/Actif!F47</f>
        <v>0.39460672421782483</v>
      </c>
      <c r="G48">
        <f>('Passif '!Y47+'Passif '!AH47+'Passif '!AZ47)/Actif!G47</f>
        <v>0.40631161137381366</v>
      </c>
      <c r="H48">
        <f>('Passif '!Z47+'Passif '!AI47+'Passif '!BA47)/Actif!H47</f>
        <v>0.29444691303823245</v>
      </c>
      <c r="I48">
        <f>('Passif '!AA47+'Passif '!AJ47+'Passif '!BB47)/Actif!I47</f>
        <v>0.25254716750787432</v>
      </c>
      <c r="J48">
        <f>('Passif '!AB47+'Passif '!AK47+'Passif '!BC47)/Actif!J47</f>
        <v>0.33450859582663894</v>
      </c>
      <c r="K48">
        <f>('Passif '!AC47+'Passif '!AL47+'Passif '!BD47)/Actif!K47</f>
        <v>0</v>
      </c>
      <c r="L48">
        <f t="shared" si="4"/>
        <v>0.51661379329985546</v>
      </c>
      <c r="M48">
        <f>('Passif '!C47+'Passif '!L47)/Actif!C47</f>
        <v>0.17986564520287099</v>
      </c>
      <c r="N48">
        <f>('Passif '!D47+'Passif '!M47)/Actif!D47</f>
        <v>0.32527483914564936</v>
      </c>
      <c r="O48">
        <f>('Passif '!E47+'Passif '!N47)/Actif!E47</f>
        <v>0.41348610190533797</v>
      </c>
      <c r="P48">
        <f>('Passif '!F47+'Passif '!O47)/Actif!F47</f>
        <v>0.28734074747856131</v>
      </c>
      <c r="Q48">
        <f>('Passif '!G47+'Passif '!P47)/Actif!G47</f>
        <v>0.29163143032879951</v>
      </c>
      <c r="R48">
        <f>('Passif '!H47+'Passif '!Q47)/Actif!H47</f>
        <v>0.3502876561392953</v>
      </c>
      <c r="S48">
        <f>('Passif '!I47+'Passif '!R47)/Actif!I47</f>
        <v>0.28095082885083267</v>
      </c>
      <c r="T48">
        <f>('Passif '!J47+'Passif '!S47)/Actif!J47</f>
        <v>0.24988981914125261</v>
      </c>
      <c r="U48">
        <f>('Passif '!K47+'Passif '!T47)/Actif!K47</f>
        <v>0.32349718577020908</v>
      </c>
      <c r="V48">
        <f t="shared" si="5"/>
        <v>-6.3198445766042666E-2</v>
      </c>
      <c r="W48">
        <v>-0.46177891086380984</v>
      </c>
      <c r="X48">
        <f>('Passif '!U47+'Passif '!AD47)/('Passif '!C47+'Passif '!L47)</f>
        <v>1.3811589678447245E-2</v>
      </c>
      <c r="Y48">
        <f>('Passif '!V47+'Passif '!AE47)/('Passif '!D47+'Passif '!M47)</f>
        <v>6.7563844058118492E-3</v>
      </c>
      <c r="Z48">
        <f>('Passif '!W47+'Passif '!AF47)/('Passif '!E47+'Passif '!N47)</f>
        <v>4.3075089295121338E-3</v>
      </c>
      <c r="AA48">
        <f>('Passif '!X47+'Passif '!AG47)/('Passif '!F47+'Passif '!O47)</f>
        <v>0.33472384124617116</v>
      </c>
      <c r="AB48">
        <f>('Passif '!Y47+'Passif '!AH47)/('Passif '!G47+'Passif '!P47)</f>
        <v>0.19033810487830347</v>
      </c>
      <c r="AC48">
        <f>('Passif '!Z47+'Passif '!AI47)/('Passif '!H47+'Passif '!Q47)</f>
        <v>0.11634080548741096</v>
      </c>
      <c r="AD48">
        <f>('Passif '!AA47+'Passif '!AJ47)/('Passif '!I47+'Passif '!R47)</f>
        <v>8.5164966543188531E-2</v>
      </c>
      <c r="AE48">
        <f>('Passif '!AB47+'Passif '!AK47)/('Passif '!J47+'Passif '!S47)</f>
        <v>0</v>
      </c>
      <c r="AF48">
        <f>('Passif '!AC47+'Passif '!AL47)/('Passif '!K47+'Passif '!T47)</f>
        <v>0</v>
      </c>
      <c r="AG48">
        <f>('Passif '!C47+'Passif '!L47)</f>
        <v>650251</v>
      </c>
      <c r="AH48">
        <f>('Passif '!D47+'Passif '!M47)</f>
        <v>1324673</v>
      </c>
      <c r="AI48">
        <f>('Passif '!E47+'Passif '!N47)</f>
        <v>2211487</v>
      </c>
      <c r="AJ48">
        <f>('Passif '!F47+'Passif '!O47)</f>
        <v>2009098</v>
      </c>
      <c r="AK48">
        <f>('Passif '!G47+'Passif '!P47)</f>
        <v>2327059</v>
      </c>
      <c r="AL48">
        <f>('Passif '!H47+'Passif '!Q47)</f>
        <v>2636143</v>
      </c>
      <c r="AM48">
        <f>('Passif '!I47+'Passif '!R47)</f>
        <v>2174744</v>
      </c>
      <c r="AN48">
        <f>('Passif '!J47+'Passif '!S47)</f>
        <v>2034393</v>
      </c>
      <c r="AO48">
        <f>('Passif '!K47+'Passif '!T47)</f>
        <v>2501036</v>
      </c>
      <c r="AP48">
        <f t="shared" si="6"/>
        <v>-5.1251772001746493E-2</v>
      </c>
      <c r="AQ48">
        <f>('Passif '!U47+'Passif '!AD47)</f>
        <v>8981</v>
      </c>
      <c r="AR48">
        <f>('Passif '!V47+'Passif '!AE47)</f>
        <v>8950</v>
      </c>
      <c r="AS48">
        <f>('Passif '!W47+'Passif '!AF47)</f>
        <v>9526</v>
      </c>
      <c r="AT48">
        <f>('Passif '!X47+'Passif '!AG47)</f>
        <v>672493</v>
      </c>
      <c r="AU48">
        <f>('Passif '!Y47+'Passif '!AH47)</f>
        <v>442928</v>
      </c>
      <c r="AV48">
        <f>('Passif '!Z47+'Passif '!AI47)</f>
        <v>306691</v>
      </c>
      <c r="AW48">
        <f>('Passif '!AA47+'Passif '!AJ47)</f>
        <v>185212</v>
      </c>
      <c r="AX48">
        <f>('Passif '!AB47+'Passif '!AK47)</f>
        <v>0</v>
      </c>
      <c r="AY48">
        <f>('Passif '!AC47+'Passif '!AL47)</f>
        <v>0</v>
      </c>
      <c r="AZ48">
        <f t="shared" si="7"/>
        <v>-1</v>
      </c>
      <c r="BA48">
        <f>'Passif '!AV47</f>
        <v>1152484</v>
      </c>
      <c r="BB48">
        <f>'Passif '!AW47</f>
        <v>793610</v>
      </c>
      <c r="BC48">
        <f>'Passif '!AX47</f>
        <v>1028852</v>
      </c>
      <c r="BD48">
        <f>'Passif '!AY47</f>
        <v>2086613</v>
      </c>
      <c r="BE48">
        <f>'Passif '!AZ47</f>
        <v>2799216</v>
      </c>
      <c r="BF48">
        <f>'Passif '!BA47</f>
        <v>1909214</v>
      </c>
      <c r="BG48">
        <f>'Passif '!BB47</f>
        <v>1769669</v>
      </c>
      <c r="BH48">
        <f>'Passif '!BC47</f>
        <v>2723288</v>
      </c>
      <c r="BI48">
        <f>'Passif '!BD47</f>
        <v>0</v>
      </c>
      <c r="BJ48">
        <f>(AQ48/Actif!C47)</f>
        <v>2.4842304887912271E-3</v>
      </c>
      <c r="BK48">
        <f>(AR48/Actif!D47)</f>
        <v>2.197681850806623E-3</v>
      </c>
      <c r="BL48">
        <f>(AS48/Actif!E47)</f>
        <v>1.7810950761864073E-3</v>
      </c>
      <c r="BM48">
        <f>(AT48/Actif!F47)</f>
        <v>9.6179798742570127E-2</v>
      </c>
      <c r="BN48">
        <f>(AU48/Actif!G47)</f>
        <v>5.5508573771732697E-2</v>
      </c>
      <c r="BO48">
        <f>(AV48/Actif!H47)</f>
        <v>4.0752748067542852E-2</v>
      </c>
      <c r="BP48">
        <f>(AW48/Actif!I47)</f>
        <v>2.3927167939362254E-2</v>
      </c>
      <c r="BQ48">
        <f>(AX48/Actif!J47)</f>
        <v>0</v>
      </c>
      <c r="BR48">
        <f>(AY48/Actif!K47)</f>
        <v>0</v>
      </c>
      <c r="BS48">
        <f t="shared" si="8"/>
        <v>-1.4755825704189846E-2</v>
      </c>
      <c r="BT48">
        <f t="shared" si="9"/>
        <v>-1</v>
      </c>
      <c r="BV48">
        <f>('Compte de résultat '!V47/Actif!C47)</f>
        <v>0.27852646766268241</v>
      </c>
      <c r="BW48">
        <f>('Compte de résultat '!W47/Actif!D47)</f>
        <v>0.38697371351510496</v>
      </c>
      <c r="BX48">
        <f>('Compte de résultat '!X47/Actif!E47)</f>
        <v>7.109459940785974E-2</v>
      </c>
      <c r="BY48">
        <f>('Compte de résultat '!Y47/Actif!F47)</f>
        <v>9.3735018678382853E-2</v>
      </c>
      <c r="BZ48">
        <f>('Compte de résultat '!Z47/Actif!G47)</f>
        <v>9.6234678772426974E-2</v>
      </c>
      <c r="CA48">
        <f>('Compte de résultat '!AA47/Actif!H47)</f>
        <v>0.12368881792567607</v>
      </c>
      <c r="CB48">
        <f>('Compte de résultat '!AB47/Actif!I47)</f>
        <v>4.171738910534338E-2</v>
      </c>
      <c r="CC48">
        <f>('Compte de résultat '!AC47/Actif!J47)</f>
        <v>0.18432532955991529</v>
      </c>
      <c r="CD48">
        <f t="shared" si="10"/>
        <v>8.241480904312129E-2</v>
      </c>
      <c r="CE48">
        <f t="shared" si="11"/>
        <v>8.702143228622318E-2</v>
      </c>
      <c r="CF48">
        <f t="shared" si="12"/>
        <v>0.1165771788636449</v>
      </c>
      <c r="CG48">
        <f>(Actif!U47/Actif!C47)</f>
        <v>3.6295600469572392E-2</v>
      </c>
      <c r="CH48">
        <f>(Actif!V47/Actif!D47)</f>
        <v>4.2857251601176975E-2</v>
      </c>
      <c r="CI48">
        <f>(Actif!W47/Actif!E47)</f>
        <v>3.6386803891634782E-2</v>
      </c>
      <c r="CJ48">
        <f>(Actif!X47/Actif!F47)</f>
        <v>8.6891379339935126E-2</v>
      </c>
      <c r="CK48">
        <f>(Actif!Y47/Actif!G47)</f>
        <v>7.7909234869762992E-2</v>
      </c>
      <c r="CL48">
        <f>(Actif!Z47/Actif!H47)</f>
        <v>6.9684194804649491E-2</v>
      </c>
      <c r="CM48">
        <f>(Actif!AA47/Actif!I47)</f>
        <v>5.3102856773010354E-2</v>
      </c>
      <c r="CN48">
        <f>(Actif!AB47/Actif!J47)</f>
        <v>3.3641888870873438E-2</v>
      </c>
      <c r="CO48">
        <f>(Actif!AC47/Actif!K47)</f>
        <v>2.0921209973296669E-2</v>
      </c>
      <c r="CP48">
        <f t="shared" si="13"/>
        <v>0.91509523650879598</v>
      </c>
      <c r="CQ48">
        <f t="shared" si="14"/>
        <v>-0.69977108823677248</v>
      </c>
      <c r="CR48">
        <f>'Compte de résultat '!D47/Actif!C47</f>
        <v>4.1275568404991807</v>
      </c>
      <c r="CS48">
        <f>'Compte de résultat '!E47/Actif!D47</f>
        <v>4.0130962194224491</v>
      </c>
      <c r="CT48">
        <f>'Compte de résultat '!F47/Actif!E47</f>
        <v>2.9193774954916383</v>
      </c>
      <c r="CU48">
        <f>'Compte de résultat '!G47/Actif!F47</f>
        <v>2.6639708868942398</v>
      </c>
      <c r="CV48">
        <f>'Compte de résultat '!H47/Actif!G47</f>
        <v>2.4388737472197337</v>
      </c>
      <c r="CW48">
        <f>'Compte de résultat '!I47/Actif!H47</f>
        <v>2.8845359843904554</v>
      </c>
      <c r="CX48">
        <f>'Compte de résultat '!J47/Actif!I47</f>
        <v>2.8139108863756657</v>
      </c>
      <c r="CY48">
        <f>'Compte de résultat '!K47/Actif!J47</f>
        <v>3.0577366124729153</v>
      </c>
      <c r="CZ48">
        <f t="shared" si="15"/>
        <v>2.7916741911929392</v>
      </c>
      <c r="DA48">
        <f t="shared" si="16"/>
        <v>2.674074043201871</v>
      </c>
      <c r="DB48">
        <f t="shared" si="17"/>
        <v>2.9187278277463453</v>
      </c>
      <c r="DD48">
        <f>LN(1+'Compte de résultat '!C47)</f>
        <v>16.150074144742899</v>
      </c>
      <c r="DE48">
        <f>LN(1+'Compte de résultat '!D47)</f>
        <v>16.518344578419509</v>
      </c>
      <c r="DF48">
        <f>LN(1+'Compte de résultat '!E47)</f>
        <v>16.60932411871746</v>
      </c>
      <c r="DG48">
        <f>LN(1+'Compte de résultat '!F47)</f>
        <v>16.563677544985595</v>
      </c>
      <c r="DH48">
        <f>LN(1+'Compte de résultat '!G47)</f>
        <v>16.740100795087056</v>
      </c>
      <c r="DI48">
        <f>LN(1+'Compte de résultat '!H47)</f>
        <v>16.783916700510357</v>
      </c>
      <c r="DJ48">
        <f>LN(1+'Compte de résultat '!I47)</f>
        <v>16.893192105154689</v>
      </c>
      <c r="DK48">
        <f>LN(1+'Compte de résultat '!J47)</f>
        <v>16.896572461831024</v>
      </c>
      <c r="DL48">
        <f>LN(1+'Compte de résultat '!K47)</f>
        <v>17.0301182472869</v>
      </c>
      <c r="DM48">
        <f t="shared" si="18"/>
        <v>16.651889170036327</v>
      </c>
      <c r="DN48">
        <f t="shared" si="19"/>
        <v>16.695898346861004</v>
      </c>
      <c r="DO48">
        <f t="shared" si="20"/>
        <v>16.93996093809087</v>
      </c>
      <c r="DQ48">
        <f>'Compte de résultat '!AM47/'Compte de résultat '!U47</f>
        <v>1.9574955911161193E-2</v>
      </c>
      <c r="DR48">
        <f>'Compte de résultat '!AN47/'Compte de résultat '!V47</f>
        <v>2.5185464729425084E-2</v>
      </c>
      <c r="DS48">
        <f>'Compte de résultat '!AO47/'Compte de résultat '!W47</f>
        <v>8.2038021752097165E-2</v>
      </c>
      <c r="DT48">
        <f>'Compte de résultat '!AP47/'Compte de résultat '!X47</f>
        <v>0.38567543827352052</v>
      </c>
      <c r="DU48">
        <f>'Compte de résultat '!AQ47/'Compte de résultat '!Y47</f>
        <v>0.35334506155792123</v>
      </c>
      <c r="DV48">
        <f>'Compte de résultat '!AR47/'Compte de résultat '!Z47</f>
        <v>0.16920692798541476</v>
      </c>
      <c r="DW48">
        <f>'Compte de résultat '!AS47/'Compte de résultat '!AA47</f>
        <v>7.7021912489700153E-2</v>
      </c>
      <c r="DX48">
        <f>'Compte de résultat '!AT47/'Compte de résultat '!AB47</f>
        <v>0.26296296296296295</v>
      </c>
      <c r="DY48">
        <f>'Compte de résultat '!AU47/'Compte de résultat '!AC47</f>
        <v>4.7618920687554897E-2</v>
      </c>
      <c r="DZ48">
        <f t="shared" si="26"/>
        <v>-0.21646851028810576</v>
      </c>
    </row>
    <row r="49" spans="2:130" x14ac:dyDescent="0.25">
      <c r="B49" t="str">
        <f>Actif!B48</f>
        <v>FINE TUBES LIMITED</v>
      </c>
      <c r="C49">
        <f>('Passif '!U48+'Passif '!AD48+'Passif '!AV48)/Actif!C48</f>
        <v>0.18371347694966131</v>
      </c>
      <c r="D49">
        <f>('Passif '!V48+'Passif '!AE48+'Passif '!AW48)/Actif!D48</f>
        <v>4.6304434258627944E-2</v>
      </c>
      <c r="E49">
        <f>('Passif '!W48+'Passif '!AF48+'Passif '!AX48)/Actif!E48</f>
        <v>0.20362777865633411</v>
      </c>
      <c r="F49">
        <f>('Passif '!X48+'Passif '!AG48+'Passif '!AY48)/Actif!F48</f>
        <v>0.41856575822622766</v>
      </c>
      <c r="G49">
        <f>('Passif '!Y48+'Passif '!AH48+'Passif '!AZ48)/Actif!G48</f>
        <v>0.40138094761457915</v>
      </c>
      <c r="H49">
        <f>('Passif '!Z48+'Passif '!AI48+'Passif '!BA48)/Actif!H48</f>
        <v>0.35170850569692852</v>
      </c>
      <c r="I49">
        <f>('Passif '!AA48+'Passif '!AJ48+'Passif '!BB48)/Actif!I48</f>
        <v>0.34856657361673804</v>
      </c>
      <c r="J49">
        <f>('Passif '!AB48+'Passif '!AK48+'Passif '!BC48)/Actif!J48</f>
        <v>0.2383945643918281</v>
      </c>
      <c r="K49">
        <f>('Passif '!AC48+'Passif '!AL48+'Passif '!BD48)/Actif!K48</f>
        <v>0.12523127831676828</v>
      </c>
      <c r="L49">
        <f t="shared" si="4"/>
        <v>0.72721279983372333</v>
      </c>
      <c r="M49">
        <f>('Passif '!C48+'Passif '!L48)/Actif!C48</f>
        <v>0.60388210857637259</v>
      </c>
      <c r="N49">
        <f>('Passif '!D48+'Passif '!M48)/Actif!D48</f>
        <v>0.65662119545652864</v>
      </c>
      <c r="O49">
        <f>('Passif '!E48+'Passif '!N48)/Actif!E48</f>
        <v>0.60344059758305935</v>
      </c>
      <c r="P49">
        <f>('Passif '!F48+'Passif '!O48)/Actif!F48</f>
        <v>0.3951494959398833</v>
      </c>
      <c r="Q49">
        <f>('Passif '!G48+'Passif '!P48)/Actif!G48</f>
        <v>0.42200002397507913</v>
      </c>
      <c r="R49">
        <f>('Passif '!H48+'Passif '!Q48)/Actif!H48</f>
        <v>0.4627977273615666</v>
      </c>
      <c r="S49">
        <f>('Passif '!I48+'Passif '!R48)/Actif!I48</f>
        <v>0.37691256084404234</v>
      </c>
      <c r="T49">
        <f>('Passif '!J48+'Passif '!S48)/Actif!J48</f>
        <v>0.5731527234829964</v>
      </c>
      <c r="U49">
        <f>('Passif '!K48+'Passif '!T48)/Actif!K48</f>
        <v>0.68494417158340115</v>
      </c>
      <c r="V49">
        <f t="shared" si="5"/>
        <v>-0.14064287022149274</v>
      </c>
      <c r="W49">
        <v>-4.8531288719244982E-2</v>
      </c>
      <c r="X49">
        <f>('Passif '!U48+'Passif '!AD48)/('Passif '!C48+'Passif '!L48)</f>
        <v>0.29837661521569836</v>
      </c>
      <c r="Y49">
        <f>('Passif '!V48+'Passif '!AE48)/('Passif '!D48+'Passif '!M48)</f>
        <v>6.4572859398465382E-2</v>
      </c>
      <c r="Z49">
        <f>('Passif '!W48+'Passif '!AF48)/('Passif '!E48+'Passif '!N48)</f>
        <v>0.10561298613806086</v>
      </c>
      <c r="AA49">
        <f>('Passif '!X48+'Passif '!AG48)/('Passif '!F48+'Passif '!O48)</f>
        <v>0.27354499914788022</v>
      </c>
      <c r="AB49">
        <f>('Passif '!Y48+'Passif '!AH48)/('Passif '!G48+'Passif '!P48)</f>
        <v>0.51986005136054037</v>
      </c>
      <c r="AC49">
        <f>('Passif '!Z48+'Passif '!AI48)/('Passif '!H48+'Passif '!Q48)</f>
        <v>0.44108243746845721</v>
      </c>
      <c r="AD49">
        <f>('Passif '!AA48+'Passif '!AJ48)/('Passif '!I48+'Passif '!R48)</f>
        <v>0.39226573175001134</v>
      </c>
      <c r="AE49">
        <f>('Passif '!AB48+'Passif '!AK48)/('Passif '!J48+'Passif '!S48)</f>
        <v>3.4711566222867141E-2</v>
      </c>
      <c r="AF49">
        <f>('Passif '!AC48+'Passif '!AL48)/('Passif '!K48+'Passif '!T48)</f>
        <v>2.5241008893119931E-2</v>
      </c>
      <c r="AG49">
        <f>('Passif '!C48+'Passif '!L48)</f>
        <v>13486821</v>
      </c>
      <c r="AH49">
        <f>('Passif '!D48+'Passif '!M48)</f>
        <v>17811477</v>
      </c>
      <c r="AI49">
        <f>('Passif '!E48+'Passif '!N48)</f>
        <v>18426787</v>
      </c>
      <c r="AJ49">
        <f>('Passif '!F48+'Passif '!O48)</f>
        <v>9898843</v>
      </c>
      <c r="AK49">
        <f>('Passif '!G48+'Passif '!P48)</f>
        <v>9962512</v>
      </c>
      <c r="AL49">
        <f>('Passif '!H48+'Passif '!Q48)</f>
        <v>10987055</v>
      </c>
      <c r="AM49">
        <f>('Passif '!I48+'Passif '!R48)</f>
        <v>11185596</v>
      </c>
      <c r="AN49">
        <f>('Passif '!J48+'Passif '!S48)</f>
        <v>21810223</v>
      </c>
      <c r="AO49">
        <f>('Passif '!K48+'Passif '!T48)</f>
        <v>25641170</v>
      </c>
      <c r="AP49">
        <f t="shared" si="6"/>
        <v>1.3337618679436847</v>
      </c>
      <c r="AQ49">
        <f>('Passif '!U48+'Passif '!AD48)</f>
        <v>4024152</v>
      </c>
      <c r="AR49">
        <f>('Passif '!V48+'Passif '!AE48)</f>
        <v>1150138</v>
      </c>
      <c r="AS49">
        <f>('Passif '!W48+'Passif '!AF48)</f>
        <v>1946108</v>
      </c>
      <c r="AT49">
        <f>('Passif '!X48+'Passif '!AG48)</f>
        <v>2707779</v>
      </c>
      <c r="AU49">
        <f>('Passif '!Y48+'Passif '!AH48)</f>
        <v>5179112</v>
      </c>
      <c r="AV49">
        <f>('Passif '!Z48+'Passif '!AI48)</f>
        <v>4846197</v>
      </c>
      <c r="AW49">
        <f>('Passif '!AA48+'Passif '!AJ48)</f>
        <v>4387726</v>
      </c>
      <c r="AX49">
        <f>('Passif '!AB48+'Passif '!AK48)</f>
        <v>757067</v>
      </c>
      <c r="AY49">
        <f>('Passif '!AC48+'Passif '!AL48)</f>
        <v>647209</v>
      </c>
      <c r="AZ49">
        <f t="shared" si="7"/>
        <v>-0.86645012573776925</v>
      </c>
      <c r="BA49">
        <f>'Passif '!AV48</f>
        <v>78819</v>
      </c>
      <c r="BB49">
        <f>'Passif '!AW48</f>
        <v>105914</v>
      </c>
      <c r="BC49">
        <f>'Passif '!AX48</f>
        <v>4271912</v>
      </c>
      <c r="BD49">
        <f>'Passif '!AY48</f>
        <v>7777662</v>
      </c>
      <c r="BE49">
        <f>'Passif '!AZ48</f>
        <v>4296628</v>
      </c>
      <c r="BF49">
        <f>'Passif '!BA48</f>
        <v>3503543</v>
      </c>
      <c r="BG49">
        <f>'Passif '!BB48</f>
        <v>5956649</v>
      </c>
      <c r="BH49">
        <f>'Passif '!BC48</f>
        <v>8314579</v>
      </c>
      <c r="BI49">
        <f>'Passif '!BD48</f>
        <v>4040876</v>
      </c>
      <c r="BJ49">
        <f>(AQ49/Actif!C48)</f>
        <v>0.18018429954633688</v>
      </c>
      <c r="BK49">
        <f>(AR49/Actif!D48)</f>
        <v>4.2399908132266677E-2</v>
      </c>
      <c r="BL49">
        <f>(AS49/Actif!E48)</f>
        <v>6.3731163467682803E-2</v>
      </c>
      <c r="BM49">
        <f>(AT49/Actif!F48)</f>
        <v>0.10809116853016068</v>
      </c>
      <c r="BN49">
        <f>(AU49/Actif!G48)</f>
        <v>0.21938095413783393</v>
      </c>
      <c r="BO49">
        <f>(AV49/Actif!H48)</f>
        <v>0.20413194963950229</v>
      </c>
      <c r="BP49">
        <f>(AW49/Actif!I48)</f>
        <v>0.14784988148525896</v>
      </c>
      <c r="BQ49">
        <f>(AX49/Actif!J48)</f>
        <v>1.9895028716996686E-2</v>
      </c>
      <c r="BR49">
        <f>(AY49/Actif!K48)</f>
        <v>1.7288681926227293E-2</v>
      </c>
      <c r="BS49">
        <f t="shared" si="8"/>
        <v>-1.5249004498331636E-2</v>
      </c>
      <c r="BT49">
        <f t="shared" si="9"/>
        <v>-0.91530634005720735</v>
      </c>
      <c r="BV49">
        <f>('Compte de résultat '!V48/Actif!C48)</f>
        <v>0.12757672509763682</v>
      </c>
      <c r="BW49">
        <f>('Compte de résultat '!W48/Actif!D48)</f>
        <v>8.4235780823200504E-2</v>
      </c>
      <c r="BX49">
        <f>('Compte de résultat '!X48/Actif!E48)</f>
        <v>2.8917802397658621E-2</v>
      </c>
      <c r="BY49">
        <f>('Compte de résultat '!Y48/Actif!F48)</f>
        <v>0.10967694110239078</v>
      </c>
      <c r="BZ49">
        <f>('Compte de résultat '!Z48/Actif!G48)</f>
        <v>5.6030268240894646E-2</v>
      </c>
      <c r="CA49">
        <f>('Compte de résultat '!AA48/Actif!H48)</f>
        <v>4.8268672554324016E-2</v>
      </c>
      <c r="CB49">
        <f>('Compte de résultat '!AB48/Actif!I48)</f>
        <v>9.9220171218023817E-2</v>
      </c>
      <c r="CC49">
        <f>('Compte de résultat '!AC48/Actif!J48)</f>
        <v>0.16468314754282401</v>
      </c>
      <c r="CD49">
        <f t="shared" si="10"/>
        <v>6.9297371750024706E-2</v>
      </c>
      <c r="CE49">
        <f t="shared" si="11"/>
        <v>6.4875003913648019E-2</v>
      </c>
      <c r="CF49">
        <f t="shared" si="12"/>
        <v>0.10405733043839061</v>
      </c>
      <c r="CG49">
        <f>(Actif!U48/Actif!C48)</f>
        <v>0.20998625698853826</v>
      </c>
      <c r="CH49">
        <f>(Actif!V48/Actif!D48)</f>
        <v>0.19011220065800449</v>
      </c>
      <c r="CI49">
        <f>(Actif!W48/Actif!E48)</f>
        <v>0.19003476757935261</v>
      </c>
      <c r="CJ49">
        <f>(Actif!X48/Actif!F48)</f>
        <v>0.20991010256285997</v>
      </c>
      <c r="CK49">
        <f>(Actif!Y48/Actif!G48)</f>
        <v>0.24223809989958001</v>
      </c>
      <c r="CL49">
        <f>(Actif!Z48/Actif!H48)</f>
        <v>0.29392040913018219</v>
      </c>
      <c r="CM49">
        <f>(Actif!AA48/Actif!I48)</f>
        <v>0.2469801848232189</v>
      </c>
      <c r="CN49">
        <f>(Actif!AB48/Actif!J48)</f>
        <v>0.18556117174659792</v>
      </c>
      <c r="CO49">
        <f>(Actif!AC48/Actif!K48)</f>
        <v>0.19215312045684227</v>
      </c>
      <c r="CP49">
        <f t="shared" si="13"/>
        <v>0.54666650147294837</v>
      </c>
      <c r="CQ49">
        <f t="shared" si="14"/>
        <v>-0.34624097378779001</v>
      </c>
      <c r="CR49">
        <f>'Compte de résultat '!D48/Actif!C48</f>
        <v>1.8737752329647084</v>
      </c>
      <c r="CS49">
        <f>'Compte de résultat '!E48/Actif!D48</f>
        <v>1.6400139276202441</v>
      </c>
      <c r="CT49">
        <f>'Compte de résultat '!F48/Actif!E48</f>
        <v>1.1528696081998657</v>
      </c>
      <c r="CU49">
        <f>'Compte de résultat '!G48/Actif!F48</f>
        <v>1.6295371009107424</v>
      </c>
      <c r="CV49">
        <f>'Compte de résultat '!H48/Actif!G48</f>
        <v>1.5837726752464976</v>
      </c>
      <c r="CW49">
        <f>'Compte de résultat '!I48/Actif!H48</f>
        <v>1.7370683917853162</v>
      </c>
      <c r="CX49">
        <f>'Compte de résultat '!J48/Actif!I48</f>
        <v>1.6326194323739822</v>
      </c>
      <c r="CY49">
        <f>'Compte de résultat '!K48/Actif!J48</f>
        <v>1.3405925103448935</v>
      </c>
      <c r="CZ49">
        <f t="shared" si="15"/>
        <v>1.3912033545553042</v>
      </c>
      <c r="DA49">
        <f t="shared" si="16"/>
        <v>1.4553931281190353</v>
      </c>
      <c r="DB49">
        <f t="shared" si="17"/>
        <v>1.5700934448347308</v>
      </c>
      <c r="DD49">
        <f>LN(1+'Compte de résultat '!C48)</f>
        <v>17.295798933025111</v>
      </c>
      <c r="DE49">
        <f>LN(1+'Compte de résultat '!D48)</f>
        <v>17.549555089744548</v>
      </c>
      <c r="DF49">
        <f>LN(1+'Compte de résultat '!E48)</f>
        <v>17.610706333308325</v>
      </c>
      <c r="DG49">
        <f>LN(1+'Compte de résultat '!F48)</f>
        <v>17.376677826406844</v>
      </c>
      <c r="DH49">
        <f>LN(1+'Compte de résultat '!G48)</f>
        <v>17.524715566349734</v>
      </c>
      <c r="DI49">
        <f>LN(1+'Compte de résultat '!H48)</f>
        <v>17.436899511466752</v>
      </c>
      <c r="DJ49">
        <f>LN(1+'Compte de résultat '!I48)</f>
        <v>17.534892398130712</v>
      </c>
      <c r="DK49">
        <f>LN(1+'Compte de résultat '!J48)</f>
        <v>17.696065248992401</v>
      </c>
      <c r="DL49">
        <f>LN(1+'Compte de résultat '!K48)</f>
        <v>17.747604135180424</v>
      </c>
      <c r="DM49">
        <f t="shared" si="18"/>
        <v>17.450696696378287</v>
      </c>
      <c r="DN49">
        <f t="shared" si="19"/>
        <v>17.446097634741108</v>
      </c>
      <c r="DO49">
        <f t="shared" si="20"/>
        <v>17.659520594101178</v>
      </c>
      <c r="DQ49">
        <f>'Compte de résultat '!AM48/'Compte de résultat '!U48</f>
        <v>5.5594622504562263E-3</v>
      </c>
      <c r="DR49">
        <f>'Compte de résultat '!AN48/'Compte de résultat '!V48</f>
        <v>0.65287959346337743</v>
      </c>
      <c r="DS49">
        <f>'Compte de résultat '!AO48/'Compte de résultat '!W48</f>
        <v>0.10363303597061851</v>
      </c>
      <c r="DT49">
        <f>'Compte de résultat '!AP48/'Compte de résultat '!X48</f>
        <v>2.1103188983511507</v>
      </c>
      <c r="DU49">
        <f>'Compte de résultat '!AQ48/'Compte de résultat '!Y48</f>
        <v>0.12970536166644345</v>
      </c>
      <c r="DV49">
        <f>'Compte de résultat '!AR48/'Compte de résultat '!Z48</f>
        <v>0.14070794720711485</v>
      </c>
      <c r="DW49">
        <f>'Compte de résultat '!AS48/'Compte de résultat '!AA48</f>
        <v>0.35453603776169951</v>
      </c>
      <c r="DX49">
        <f>'Compte de résultat '!AT48/'Compte de résultat '!AB48</f>
        <v>0.11900879829732723</v>
      </c>
      <c r="DY49">
        <f>'Compte de résultat '!AU48/'Compte de résultat '!AC48</f>
        <v>8.4794229817926503E-2</v>
      </c>
      <c r="DZ49">
        <f t="shared" si="26"/>
        <v>-1.9696109511440358</v>
      </c>
    </row>
    <row r="50" spans="2:130" x14ac:dyDescent="0.25">
      <c r="B50" t="str">
        <f>Actif!B49</f>
        <v>FIRST YORK LIMITED</v>
      </c>
      <c r="C50">
        <f>('Passif '!U49+'Passif '!AD49+'Passif '!AV49)/Actif!C49</f>
        <v>7.9264293365772176E-2</v>
      </c>
      <c r="D50">
        <f>('Passif '!V49+'Passif '!AE49+'Passif '!AW49)/Actif!D49</f>
        <v>0.91059155656249713</v>
      </c>
      <c r="E50">
        <f>('Passif '!W49+'Passif '!AF49+'Passif '!AX49)/Actif!E49</f>
        <v>0.8454458671092514</v>
      </c>
      <c r="F50">
        <f>('Passif '!X49+'Passif '!AG49+'Passif '!AY49)/Actif!F49</f>
        <v>0.8684508895835209</v>
      </c>
      <c r="G50">
        <f>('Passif '!Y49+'Passif '!AH49+'Passif '!AZ49)/Actif!G49</f>
        <v>0.8801263423848712</v>
      </c>
      <c r="H50">
        <f>('Passif '!Z49+'Passif '!AI49+'Passif '!BA49)/Actif!H49</f>
        <v>0.83860248984301689</v>
      </c>
      <c r="I50">
        <f>('Passif '!AA49+'Passif '!AJ49+'Passif '!BB49)/Actif!I49</f>
        <v>0.9036801429745962</v>
      </c>
      <c r="J50">
        <f>('Passif '!AB49+'Passif '!AK49+'Passif '!BC49)/Actif!J49</f>
        <v>0.88364639727824412</v>
      </c>
      <c r="K50">
        <f>('Passif '!AC49+'Passif '!AL49+'Passif '!BD49)/Actif!K49</f>
        <v>0.71477009957440552</v>
      </c>
      <c r="L50">
        <f t="shared" si="4"/>
        <v>-8.0944002832888575E-3</v>
      </c>
      <c r="M50">
        <f>('Passif '!C49+'Passif '!L49)/Actif!C49</f>
        <v>0.21549484367624097</v>
      </c>
      <c r="N50">
        <f>('Passif '!D49+'Passif '!M49)/Actif!D49</f>
        <v>4.1132232048687753E-2</v>
      </c>
      <c r="O50">
        <f>('Passif '!E49+'Passif '!N49)/Actif!E49</f>
        <v>4.0462423876445157E-2</v>
      </c>
      <c r="P50">
        <f>('Passif '!F49+'Passif '!O49)/Actif!F49</f>
        <v>3.8965767516554624E-2</v>
      </c>
      <c r="Q50">
        <f>('Passif '!G49+'Passif '!P49)/Actif!G49</f>
        <v>6.436260742512015E-2</v>
      </c>
      <c r="R50">
        <f>('Passif '!H49+'Passif '!Q49)/Actif!H49</f>
        <v>0.11422400961531975</v>
      </c>
      <c r="S50">
        <f>('Passif '!I49+'Passif '!R49)/Actif!I49</f>
        <v>5.3946457885503236E-2</v>
      </c>
      <c r="T50">
        <f>('Passif '!J49+'Passif '!S49)/Actif!J49</f>
        <v>5.4304252954682483E-2</v>
      </c>
      <c r="U50">
        <f>('Passif '!K49+'Passif '!T49)/Actif!K49</f>
        <v>2.2576876295876236E-2</v>
      </c>
      <c r="V50">
        <f t="shared" si="5"/>
        <v>7.3761585738874591E-2</v>
      </c>
      <c r="W50">
        <v>0.8229036992710167</v>
      </c>
      <c r="X50">
        <f>('Passif '!U49+'Passif '!AD49)/('Passif '!C49+'Passif '!L49)</f>
        <v>0.20996985851828603</v>
      </c>
      <c r="Y50">
        <f>('Passif '!V49+'Passif '!AE49)/('Passif '!D49+'Passif '!M49)</f>
        <v>8.57894473072359</v>
      </c>
      <c r="Z50">
        <f>('Passif '!W49+'Passif '!AF49)/('Passif '!E49+'Passif '!N49)</f>
        <v>9.5020816767230496</v>
      </c>
      <c r="AA50">
        <f>('Passif '!X49+'Passif '!AG49)/('Passif '!F49+'Passif '!O49)</f>
        <v>6.9441181745306357</v>
      </c>
      <c r="AB50">
        <f>('Passif '!Y49+'Passif '!AH49)/('Passif '!G49+'Passif '!P49)</f>
        <v>4.7235656234128918</v>
      </c>
      <c r="AC50">
        <f>('Passif '!Z49+'Passif '!AI49)/('Passif '!H49+'Passif '!Q49)</f>
        <v>1.917111199839433</v>
      </c>
      <c r="AD50">
        <f>('Passif '!AA49+'Passif '!AJ49)/('Passif '!I49+'Passif '!R49)</f>
        <v>2.5255402703979835</v>
      </c>
      <c r="AE50">
        <f>('Passif '!AB49+'Passif '!AK49)/('Passif '!J49+'Passif '!S49)</f>
        <v>2.5573783690739282</v>
      </c>
      <c r="AF50">
        <f>('Passif '!AC49+'Passif '!AL49)/('Passif '!K49+'Passif '!T49)</f>
        <v>5.1941473865650263</v>
      </c>
      <c r="AG50">
        <f>('Passif '!C49+'Passif '!L49)</f>
        <v>1899044</v>
      </c>
      <c r="AH50">
        <f>('Passif '!D49+'Passif '!M49)</f>
        <v>1117402</v>
      </c>
      <c r="AI50">
        <f>('Passif '!E49+'Passif '!N49)</f>
        <v>906721</v>
      </c>
      <c r="AJ50">
        <f>('Passif '!F49+'Passif '!O49)</f>
        <v>925614</v>
      </c>
      <c r="AK50">
        <f>('Passif '!G49+'Passif '!P49)</f>
        <v>1626386</v>
      </c>
      <c r="AL50">
        <f>('Passif '!H49+'Passif '!Q49)</f>
        <v>2336721</v>
      </c>
      <c r="AM50">
        <f>('Passif '!I49+'Passif '!R49)</f>
        <v>1055999</v>
      </c>
      <c r="AN50">
        <f>('Passif '!J49+'Passif '!S49)</f>
        <v>720376</v>
      </c>
      <c r="AO50">
        <f>('Passif '!K49+'Passif '!T49)</f>
        <v>329528</v>
      </c>
      <c r="AP50">
        <f t="shared" si="6"/>
        <v>-0.85897845741960632</v>
      </c>
      <c r="AQ50">
        <f>('Passif '!U49+'Passif '!AD49)</f>
        <v>398742</v>
      </c>
      <c r="AR50">
        <f>('Passif '!V49+'Passif '!AE49)</f>
        <v>9586130</v>
      </c>
      <c r="AS50">
        <f>('Passif '!W49+'Passif '!AF49)</f>
        <v>8615737</v>
      </c>
      <c r="AT50">
        <f>('Passif '!X49+'Passif '!AG49)</f>
        <v>6427573</v>
      </c>
      <c r="AU50">
        <f>('Passif '!Y49+'Passif '!AH49)</f>
        <v>7682341</v>
      </c>
      <c r="AV50">
        <f>('Passif '!Z49+'Passif '!AI49)</f>
        <v>4479754</v>
      </c>
      <c r="AW50">
        <f>('Passif '!AA49+'Passif '!AJ49)</f>
        <v>2666968</v>
      </c>
      <c r="AX50">
        <f>('Passif '!AB49+'Passif '!AK49)</f>
        <v>1842274</v>
      </c>
      <c r="AY50">
        <f>('Passif '!AC49+'Passif '!AL49)</f>
        <v>1711617</v>
      </c>
      <c r="AZ50">
        <f t="shared" si="7"/>
        <v>-0.61792165373366481</v>
      </c>
      <c r="BA50">
        <f>'Passif '!AV49</f>
        <v>299773</v>
      </c>
      <c r="BB50">
        <f>'Passif '!AW49</f>
        <v>15151084</v>
      </c>
      <c r="BC50">
        <f>'Passif '!AX49</f>
        <v>10329829</v>
      </c>
      <c r="BD50">
        <f>'Passif '!AY49</f>
        <v>14202081</v>
      </c>
      <c r="BE50">
        <f>'Passif '!AZ49</f>
        <v>14557671</v>
      </c>
      <c r="BF50">
        <f>'Passif '!BA49</f>
        <v>12675834</v>
      </c>
      <c r="BG50">
        <f>'Passif '!BB49</f>
        <v>15022522</v>
      </c>
      <c r="BH50">
        <f>'Passif '!BC49</f>
        <v>9879785</v>
      </c>
      <c r="BI50">
        <f>'Passif '!BD49</f>
        <v>8721038</v>
      </c>
      <c r="BJ50">
        <f>(AQ50/Actif!C49)</f>
        <v>4.5247421838120486E-2</v>
      </c>
      <c r="BK50">
        <f>(AR50/Actif!D49)</f>
        <v>0.35287114539698977</v>
      </c>
      <c r="BL50">
        <f>(AS50/Actif!E49)</f>
        <v>0.38447725651217074</v>
      </c>
      <c r="BM50">
        <f>(AT50/Actif!F49)</f>
        <v>0.27058289439624245</v>
      </c>
      <c r="BN50">
        <f>(AU50/Actif!G49)</f>
        <v>0.30402099986651687</v>
      </c>
      <c r="BO50">
        <f>(AV50/Actif!H49)</f>
        <v>0.21898012812409659</v>
      </c>
      <c r="BP50">
        <f>(AW50/Actif!I49)</f>
        <v>0.13624395183516727</v>
      </c>
      <c r="BQ50">
        <f>(AX50/Actif!J49)</f>
        <v>0.13887652185502392</v>
      </c>
      <c r="BR50">
        <f>(AY50/Actif!K49)</f>
        <v>0.11726762300902745</v>
      </c>
      <c r="BS50">
        <f t="shared" si="8"/>
        <v>-8.5040871742420282E-2</v>
      </c>
      <c r="BT50">
        <f t="shared" si="9"/>
        <v>-0.4644828094055567</v>
      </c>
      <c r="BV50">
        <f>('Compte de résultat '!V49/Actif!C49)</f>
        <v>0.37505412778241765</v>
      </c>
      <c r="BW50">
        <f>('Compte de résultat '!W49/Actif!D49)</f>
        <v>6.582805506217089E-2</v>
      </c>
      <c r="BX50">
        <f>('Compte de résultat '!X49/Actif!E49)</f>
        <v>0.10929853785297705</v>
      </c>
      <c r="BY50">
        <f>('Compte de résultat '!Y49/Actif!F49)</f>
        <v>0.11549845433776604</v>
      </c>
      <c r="BZ50">
        <f>('Compte de résultat '!Z49/Actif!G49)</f>
        <v>0.12075778045711379</v>
      </c>
      <c r="CA50">
        <f>('Compte de résultat '!AA49/Actif!H49)</f>
        <v>0.11419580459916762</v>
      </c>
      <c r="CB50">
        <f>('Compte de résultat '!AB49/Actif!I49)</f>
        <v>7.8488543467757202E-2</v>
      </c>
      <c r="CC50">
        <f>('Compte de résultat '!AC49/Actif!J49)</f>
        <v>4.9226817063199924E-2</v>
      </c>
      <c r="CD50">
        <f t="shared" si="10"/>
        <v>0.11239849609537154</v>
      </c>
      <c r="CE50">
        <f t="shared" si="11"/>
        <v>0.11518492421595229</v>
      </c>
      <c r="CF50">
        <f t="shared" si="12"/>
        <v>8.0637055043374914E-2</v>
      </c>
      <c r="CG50">
        <f>(Actif!U49/Actif!C49)</f>
        <v>0.782714854388322</v>
      </c>
      <c r="CH50">
        <f>(Actif!V49/Actif!D49)</f>
        <v>0.67943931721942197</v>
      </c>
      <c r="CI50">
        <f>(Actif!W49/Actif!E49)</f>
        <v>0.69324878204989748</v>
      </c>
      <c r="CJ50">
        <f>(Actif!X49/Actif!F49)</f>
        <v>0.79364936635489047</v>
      </c>
      <c r="CK50">
        <f>(Actif!Y49/Actif!G49)</f>
        <v>0.70109421727624555</v>
      </c>
      <c r="CL50">
        <f>(Actif!Z49/Actif!H49)</f>
        <v>0.76789764697819674</v>
      </c>
      <c r="CM50">
        <f>(Actif!AA49/Actif!I49)</f>
        <v>0.74784155215549508</v>
      </c>
      <c r="CN50">
        <f>(Actif!AB49/Actif!J49)</f>
        <v>0.90590223370995282</v>
      </c>
      <c r="CO50">
        <f>(Actif!AC49/Actif!K49)</f>
        <v>0.91093285001684388</v>
      </c>
      <c r="CP50">
        <f t="shared" si="13"/>
        <v>0.10767976354400043</v>
      </c>
      <c r="CQ50">
        <f t="shared" si="14"/>
        <v>0.18626857837306071</v>
      </c>
      <c r="CR50">
        <f>'Compte de résultat '!D49/Actif!C49</f>
        <v>2.3889675777987582</v>
      </c>
      <c r="CS50">
        <f>'Compte de résultat '!E49/Actif!D49</f>
        <v>0.68091737302516686</v>
      </c>
      <c r="CT50">
        <f>'Compte de résultat '!F49/Actif!E49</f>
        <v>0.73643056412603458</v>
      </c>
      <c r="CU50">
        <f>'Compte de résultat '!G49/Actif!F49</f>
        <v>0.70027737431109494</v>
      </c>
      <c r="CV50">
        <f>'Compte de résultat '!H49/Actif!G49</f>
        <v>0.6595062121887697</v>
      </c>
      <c r="CW50">
        <f>'Compte de résultat '!I49/Actif!H49</f>
        <v>0.8460685091532365</v>
      </c>
      <c r="CX50">
        <f>'Compte de résultat '!J49/Actif!I49</f>
        <v>0.84551666196167286</v>
      </c>
      <c r="CY50">
        <f>'Compte de résultat '!K49/Actif!J49</f>
        <v>1.2810814384382287</v>
      </c>
      <c r="CZ50">
        <f t="shared" si="15"/>
        <v>0.71835396921856476</v>
      </c>
      <c r="DA50">
        <f t="shared" si="16"/>
        <v>0.698738050208633</v>
      </c>
      <c r="DB50">
        <f t="shared" si="17"/>
        <v>0.99088886985104596</v>
      </c>
      <c r="DD50">
        <f>LN(1+'Compte de résultat '!C49)</f>
        <v>16.790382510060773</v>
      </c>
      <c r="DE50">
        <f>LN(1+'Compte de résultat '!D49)</f>
        <v>16.862540800894887</v>
      </c>
      <c r="DF50">
        <f>LN(1+'Compte de résultat '!E49)</f>
        <v>16.733165877983431</v>
      </c>
      <c r="DG50">
        <f>LN(1+'Compte de résultat '!F49)</f>
        <v>16.61903135024664</v>
      </c>
      <c r="DH50">
        <f>LN(1+'Compte de résultat '!G49)</f>
        <v>16.627005641069218</v>
      </c>
      <c r="DI50">
        <f>LN(1+'Compte de résultat '!H49)</f>
        <v>16.628829550517775</v>
      </c>
      <c r="DJ50">
        <f>LN(1+'Compte de résultat '!I49)</f>
        <v>16.666698099818909</v>
      </c>
      <c r="DK50">
        <f>LN(1+'Compte de résultat '!J49)</f>
        <v>16.621953697435593</v>
      </c>
      <c r="DL50">
        <f>LN(1+'Compte de résultat '!K49)</f>
        <v>16.648385962572444</v>
      </c>
      <c r="DM50">
        <f t="shared" si="18"/>
        <v>16.623018495657931</v>
      </c>
      <c r="DN50">
        <f t="shared" si="19"/>
        <v>16.624955513944546</v>
      </c>
      <c r="DO50">
        <f t="shared" si="20"/>
        <v>16.645679253275649</v>
      </c>
      <c r="DQ50">
        <f>'Compte de résultat '!AM49/'Compte de résultat '!U49</f>
        <v>0</v>
      </c>
      <c r="DR50">
        <f>'Compte de résultat '!AN49/'Compte de résultat '!V49</f>
        <v>0.18238437689949374</v>
      </c>
      <c r="DS50">
        <f>'Compte de résultat '!AO49/'Compte de résultat '!W49</f>
        <v>0.30098457130299261</v>
      </c>
      <c r="DT50">
        <f>'Compte de résultat '!AP49/'Compte de résultat '!X49</f>
        <v>0.36955546292013081</v>
      </c>
      <c r="DU50">
        <f>'Compte de résultat '!AQ49/'Compte de résultat '!Y49</f>
        <v>7.0872604846237419E-2</v>
      </c>
      <c r="DV50">
        <f>'Compte de résultat '!AR49/'Compte de résultat '!Z49</f>
        <v>4.788424620228731E-2</v>
      </c>
      <c r="DW50">
        <f>'Compte de résultat '!AS49/'Compte de résultat '!AA49</f>
        <v>7.0805566780129989E-2</v>
      </c>
      <c r="DX50">
        <f>'Compte de résultat '!AT49/'Compte de résultat '!AB49</f>
        <v>2.3827639645432955E-2</v>
      </c>
      <c r="DY50">
        <f>'Compte de résultat '!AU49/'Compte de résultat '!AC49</f>
        <v>3.511985066330179E-2</v>
      </c>
      <c r="DZ50">
        <f t="shared" si="26"/>
        <v>-0.32167121671784349</v>
      </c>
    </row>
    <row r="51" spans="2:130" x14ac:dyDescent="0.25">
      <c r="B51" t="str">
        <f>Actif!B50</f>
        <v>FLEXIFORM BUSINESS FURNITURE LIMITED</v>
      </c>
      <c r="C51">
        <f>('Passif '!U50+'Passif '!AD50+'Passif '!AV50)/Actif!C50</f>
        <v>0.36251419181676064</v>
      </c>
      <c r="D51">
        <f>('Passif '!V50+'Passif '!AE50+'Passif '!AW50)/Actif!D50</f>
        <v>0.40538091836888673</v>
      </c>
      <c r="E51">
        <f>('Passif '!W50+'Passif '!AF50+'Passif '!AX50)/Actif!E50</f>
        <v>0.39901354865124089</v>
      </c>
      <c r="F51">
        <f>('Passif '!X50+'Passif '!AG50+'Passif '!AY50)/Actif!F50</f>
        <v>0.36925648187223237</v>
      </c>
      <c r="G51">
        <f>('Passif '!Y50+'Passif '!AH50+'Passif '!AZ50)/Actif!G50</f>
        <v>0.39262472839325119</v>
      </c>
      <c r="H51">
        <f>('Passif '!Z50+'Passif '!AI50+'Passif '!BA50)/Actif!H50</f>
        <v>0.32494303253146534</v>
      </c>
      <c r="I51">
        <f>('Passif '!AA50+'Passif '!AJ50+'Passif '!BB50)/Actif!I50</f>
        <v>0.32721063712437615</v>
      </c>
      <c r="J51">
        <f>('Passif '!AB50+'Passif '!AK50+'Passif '!BC50)/Actif!J50</f>
        <v>0.90445710486519781</v>
      </c>
      <c r="K51">
        <f>('Passif '!AC50+'Passif '!AL50+'Passif '!BD50)/Actif!K50</f>
        <v>5.2817525124363753E-2</v>
      </c>
      <c r="L51">
        <f t="shared" si="4"/>
        <v>-0.18563408779012949</v>
      </c>
      <c r="M51">
        <f>('Passif '!C50+'Passif '!L50)/Actif!C50</f>
        <v>0.26693453062310563</v>
      </c>
      <c r="N51">
        <f>('Passif '!D50+'Passif '!M50)/Actif!D50</f>
        <v>6.5598556068051914E-2</v>
      </c>
      <c r="O51">
        <f>('Passif '!E50+'Passif '!N50)/Actif!E50</f>
        <v>9.6917448871697065E-2</v>
      </c>
      <c r="P51">
        <f>('Passif '!F50+'Passif '!O50)/Actif!F50</f>
        <v>5.291198541840029E-3</v>
      </c>
      <c r="Q51">
        <f>('Passif '!G50+'Passif '!P50)/Actif!G50</f>
        <v>0.14292583471138465</v>
      </c>
      <c r="R51">
        <f>('Passif '!H50+'Passif '!Q50)/Actif!H50</f>
        <v>9.6763698832879996E-2</v>
      </c>
      <c r="S51">
        <f>('Passif '!I50+'Passif '!R50)/Actif!I50</f>
        <v>8.4229891779724494E-2</v>
      </c>
      <c r="T51">
        <f>('Passif '!J50+'Passif '!S50)/Actif!J50</f>
        <v>-0.79815572997341588</v>
      </c>
      <c r="U51">
        <f>('Passif '!K50+'Passif '!T50)/Actif!K50</f>
        <v>0.12566258002960307</v>
      </c>
      <c r="V51">
        <f t="shared" si="5"/>
        <v>-1.5375003881706872E-4</v>
      </c>
      <c r="W51">
        <v>2.0268301723253463E-2</v>
      </c>
      <c r="X51">
        <f>('Passif '!U50+'Passif '!AD50)/('Passif '!C50+'Passif '!L50)</f>
        <v>0.66559090031369439</v>
      </c>
      <c r="Y51">
        <f>('Passif '!V50+'Passif '!AE50)/('Passif '!D50+'Passif '!M50)</f>
        <v>3.3686636975316135</v>
      </c>
      <c r="Z51">
        <f>('Passif '!W50+'Passif '!AF50)/('Passif '!E50+'Passif '!N50)</f>
        <v>1.8193377290343631</v>
      </c>
      <c r="AA51">
        <f>('Passif '!X50+'Passif '!AG50)/('Passif '!F50+'Passif '!O50)</f>
        <v>52.945442448436459</v>
      </c>
      <c r="AB51">
        <f>('Passif '!Y50+'Passif '!AH50)/('Passif '!G50+'Passif '!P50)</f>
        <v>0.65767313084732171</v>
      </c>
      <c r="AC51">
        <f>('Passif '!Z50+'Passif '!AI50)/('Passif '!H50+'Passif '!Q50)</f>
        <v>0.71283882432443701</v>
      </c>
      <c r="AD51">
        <f>('Passif '!AA50+'Passif '!AJ50)/('Passif '!I50+'Passif '!R50)</f>
        <v>0.22118324092142869</v>
      </c>
      <c r="AE51">
        <f>('Passif '!AB50+'Passif '!AK50)/('Passif '!J50+'Passif '!S50)</f>
        <v>-1.113928300668976</v>
      </c>
      <c r="AF51">
        <f>('Passif '!AC50+'Passif '!AL50)/('Passif '!K50+'Passif '!T50)</f>
        <v>0.32031267728591206</v>
      </c>
      <c r="AG51">
        <f>('Passif '!C50+'Passif '!L50)</f>
        <v>1372355</v>
      </c>
      <c r="AH51">
        <f>('Passif '!D50+'Passif '!M50)</f>
        <v>312998</v>
      </c>
      <c r="AI51">
        <f>('Passif '!E50+'Passif '!N50)</f>
        <v>576169</v>
      </c>
      <c r="AJ51">
        <f>('Passif '!F50+'Passif '!O50)</f>
        <v>24048</v>
      </c>
      <c r="AK51">
        <f>('Passif '!G50+'Passif '!P50)</f>
        <v>678302</v>
      </c>
      <c r="AL51">
        <f>('Passif '!H50+'Passif '!Q50)</f>
        <v>359589</v>
      </c>
      <c r="AM51">
        <f>('Passif '!I50+'Passif '!R50)</f>
        <v>361786</v>
      </c>
      <c r="AN51">
        <f>('Passif '!J50+'Passif '!S50)</f>
        <v>-3913593</v>
      </c>
      <c r="AO51">
        <f>('Passif '!K50+'Passif '!T50)</f>
        <v>749143</v>
      </c>
      <c r="AP51">
        <f t="shared" si="6"/>
        <v>1.0833312476188093</v>
      </c>
      <c r="AQ51">
        <f>('Passif '!U50+'Passif '!AD50)</f>
        <v>913427</v>
      </c>
      <c r="AR51">
        <f>('Passif '!V50+'Passif '!AE50)</f>
        <v>1054385</v>
      </c>
      <c r="AS51">
        <f>('Passif '!W50+'Passif '!AF50)</f>
        <v>1048246</v>
      </c>
      <c r="AT51">
        <f>('Passif '!X50+'Passif '!AG50)</f>
        <v>1273232</v>
      </c>
      <c r="AU51">
        <f>('Passif '!Y50+'Passif '!AH50)</f>
        <v>446101</v>
      </c>
      <c r="AV51">
        <f>('Passif '!Z50+'Passif '!AI50)</f>
        <v>256329</v>
      </c>
      <c r="AW51">
        <f>('Passif '!AA50+'Passif '!AJ50)</f>
        <v>80021</v>
      </c>
      <c r="AX51">
        <f>('Passif '!AB50+'Passif '!AK50)</f>
        <v>4359462</v>
      </c>
      <c r="AY51">
        <f>('Passif '!AC50+'Passif '!AL50)</f>
        <v>239960</v>
      </c>
      <c r="AZ51">
        <f t="shared" si="7"/>
        <v>-6.3859337023902868E-2</v>
      </c>
      <c r="BA51">
        <f>'Passif '!AV50</f>
        <v>950319</v>
      </c>
      <c r="BB51">
        <f>'Passif '!AW50</f>
        <v>879856</v>
      </c>
      <c r="BC51">
        <f>'Passif '!AX50</f>
        <v>1323868</v>
      </c>
      <c r="BD51">
        <f>'Passif '!AY50</f>
        <v>405004</v>
      </c>
      <c r="BE51">
        <f>'Passif '!AZ50</f>
        <v>1417230</v>
      </c>
      <c r="BF51">
        <f>'Passif '!BA50</f>
        <v>951210</v>
      </c>
      <c r="BG51">
        <f>'Passif '!BB50</f>
        <v>1325421</v>
      </c>
      <c r="BH51">
        <f>'Passif '!BC50</f>
        <v>75358</v>
      </c>
      <c r="BI51">
        <f>'Passif '!BD50</f>
        <v>74914</v>
      </c>
      <c r="BJ51">
        <f>(AQ51/Actif!C50)</f>
        <v>0.17766919456224628</v>
      </c>
      <c r="BK51">
        <f>(AR51/Actif!D50)</f>
        <v>0.22097947443693863</v>
      </c>
      <c r="BL51">
        <f>(AS51/Actif!E50)</f>
        <v>0.17632557133403734</v>
      </c>
      <c r="BM51">
        <f>(AT51/Actif!F50)</f>
        <v>0.28014484788024219</v>
      </c>
      <c r="BN51">
        <f>(AU51/Actif!G50)</f>
        <v>9.3998481193603142E-2</v>
      </c>
      <c r="BO51">
        <f>(AV51/Actif!H50)</f>
        <v>6.897692131331408E-2</v>
      </c>
      <c r="BP51">
        <f>(AW51/Actif!I50)</f>
        <v>1.8630240446300669E-2</v>
      </c>
      <c r="BQ51">
        <f>(AX51/Actif!J50)</f>
        <v>0.88908825595849317</v>
      </c>
      <c r="BR51">
        <f>(AY51/Actif!K50)</f>
        <v>4.025131744393734E-2</v>
      </c>
      <c r="BS51">
        <f t="shared" si="8"/>
        <v>-2.5021559880289063E-2</v>
      </c>
      <c r="BT51">
        <f t="shared" si="9"/>
        <v>-0.41645239193695444</v>
      </c>
      <c r="BV51">
        <f>('Compte de résultat '!V50/Actif!C50)</f>
        <v>3.8436214968313613E-2</v>
      </c>
      <c r="BW51">
        <f>('Compte de résultat '!W50/Actif!D50)</f>
        <v>0.10170398053743375</v>
      </c>
      <c r="BX51">
        <f>('Compte de résultat '!X50/Actif!E50)</f>
        <v>0.10495620986296596</v>
      </c>
      <c r="BY51">
        <f>('Compte de résultat '!Y50/Actif!F50)</f>
        <v>4.8699577064960198E-2</v>
      </c>
      <c r="BZ51">
        <f>('Compte de résultat '!Z50/Actif!G50)</f>
        <v>2.303705651611772E-3</v>
      </c>
      <c r="CA51">
        <f>('Compte de résultat '!AA50/Actif!H50)</f>
        <v>9.0985954303317726E-2</v>
      </c>
      <c r="CB51">
        <f>('Compte de résultat '!AB50/Actif!I50)</f>
        <v>0.10205132634618801</v>
      </c>
      <c r="CC51">
        <f>('Compte de résultat '!AC50/Actif!J50)</f>
        <v>0.14227983427470711</v>
      </c>
      <c r="CD51">
        <f t="shared" si="10"/>
        <v>7.6827893463963071E-2</v>
      </c>
      <c r="CE51">
        <f t="shared" si="11"/>
        <v>5.1986497526512639E-2</v>
      </c>
      <c r="CF51">
        <f t="shared" si="12"/>
        <v>0.11177237164140429</v>
      </c>
      <c r="CG51">
        <f>(Actif!U50/Actif!C50)</f>
        <v>0.4242250835267557</v>
      </c>
      <c r="CH51">
        <f>(Actif!V50/Actif!D50)</f>
        <v>0.37545353412907195</v>
      </c>
      <c r="CI51">
        <f>(Actif!W50/Actif!E50)</f>
        <v>0.26855735947811804</v>
      </c>
      <c r="CJ51">
        <f>(Actif!X50/Actif!F50)</f>
        <v>0.27346154133880879</v>
      </c>
      <c r="CK51">
        <f>(Actif!Y50/Actif!G50)</f>
        <v>0.1817306217329227</v>
      </c>
      <c r="CL51">
        <f>(Actif!Z50/Actif!H50)</f>
        <v>0.21379538426266281</v>
      </c>
      <c r="CM51">
        <f>(Actif!AA50/Actif!I50)</f>
        <v>0.1361848435738231</v>
      </c>
      <c r="CN51">
        <f>(Actif!AB50/Actif!J50)</f>
        <v>0.11424174968057194</v>
      </c>
      <c r="CO51">
        <f>(Actif!AC50/Actif!K50)</f>
        <v>0.16395047994277992</v>
      </c>
      <c r="CP51">
        <f t="shared" si="13"/>
        <v>-0.20391165344294807</v>
      </c>
      <c r="CQ51">
        <f t="shared" si="14"/>
        <v>-0.23314303296017322</v>
      </c>
      <c r="CR51">
        <f>'Compte de résultat '!D50/Actif!C50</f>
        <v>2.0646139290943086</v>
      </c>
      <c r="CS51">
        <f>'Compte de résultat '!E50/Actif!D50</f>
        <v>2.8510901166446185</v>
      </c>
      <c r="CT51">
        <f>'Compte de résultat '!F50/Actif!E50</f>
        <v>2.1761933581903015</v>
      </c>
      <c r="CU51">
        <f>'Compte de résultat '!G50/Actif!F50</f>
        <v>2.9823754330672627</v>
      </c>
      <c r="CV51">
        <f>'Compte de résultat '!H50/Actif!G50</f>
        <v>2.793740697100108</v>
      </c>
      <c r="CW51">
        <f>'Compte de résultat '!I50/Actif!H50</f>
        <v>3.2460720163523815</v>
      </c>
      <c r="CX51">
        <f>'Compte de résultat '!J50/Actif!I50</f>
        <v>3.7443142040886839</v>
      </c>
      <c r="CY51">
        <f>'Compte de résultat '!K50/Actif!J50</f>
        <v>3.683996985700432</v>
      </c>
      <c r="CZ51">
        <f t="shared" si="15"/>
        <v>2.5792843956287821</v>
      </c>
      <c r="DA51">
        <f t="shared" si="16"/>
        <v>2.6507698294525572</v>
      </c>
      <c r="DB51">
        <f t="shared" si="17"/>
        <v>3.558127735380499</v>
      </c>
      <c r="DD51">
        <f>LN(1+'Compte de résultat '!C50)</f>
        <v>16.154654073358444</v>
      </c>
      <c r="DE51">
        <f>LN(1+'Compte de résultat '!D50)</f>
        <v>16.17773399833068</v>
      </c>
      <c r="DF51">
        <f>LN(1+'Compte de résultat '!E50)</f>
        <v>16.425855165882307</v>
      </c>
      <c r="DG51">
        <f>LN(1+'Compte de résultat '!F50)</f>
        <v>16.37562926660647</v>
      </c>
      <c r="DH51">
        <f>LN(1+'Compte de résultat '!G50)</f>
        <v>16.422237785259352</v>
      </c>
      <c r="DI51">
        <f>LN(1+'Compte de résultat '!H50)</f>
        <v>16.400158842020975</v>
      </c>
      <c r="DJ51">
        <f>LN(1+'Compte de résultat '!I50)</f>
        <v>16.305646096587783</v>
      </c>
      <c r="DK51">
        <f>LN(1+'Compte de résultat '!J50)</f>
        <v>16.593252106562264</v>
      </c>
      <c r="DL51">
        <f>LN(1+'Compte de résultat '!K50)</f>
        <v>16.709416341606453</v>
      </c>
      <c r="DM51">
        <f t="shared" si="18"/>
        <v>16.398933525932911</v>
      </c>
      <c r="DN51">
        <f t="shared" si="19"/>
        <v>16.399341964628931</v>
      </c>
      <c r="DO51">
        <f t="shared" si="20"/>
        <v>16.536104848252165</v>
      </c>
      <c r="DQ51">
        <f>'Compte de résultat '!AM50/'Compte de résultat '!U50</f>
        <v>0.86842504168561463</v>
      </c>
      <c r="DR51">
        <f>'Compte de résultat '!AN50/'Compte de résultat '!V50</f>
        <v>0.53284549636399525</v>
      </c>
      <c r="DS51">
        <f>'Compte de résultat '!AO50/'Compte de résultat '!W50</f>
        <v>0.25679824922929823</v>
      </c>
      <c r="DT51">
        <f>'Compte de résultat '!AP50/'Compte de résultat '!X50</f>
        <v>0.55172535374920473</v>
      </c>
      <c r="DU51">
        <f>'Compte de résultat '!AQ50/'Compte de résultat '!Y50</f>
        <v>0.46124200871981386</v>
      </c>
      <c r="DV51">
        <f>'Compte de résultat '!AR50/'Compte de résultat '!Z50</f>
        <v>9.5559315832799783</v>
      </c>
      <c r="DW51">
        <f>'Compte de résultat '!AS50/'Compte de résultat '!AA50</f>
        <v>0.2333327418238603</v>
      </c>
      <c r="DX51">
        <f>'Compte de résultat '!AT50/'Compte de résultat '!AB50</f>
        <v>1.071632754093349</v>
      </c>
      <c r="DY51">
        <f>'Compte de résultat '!AU50/'Compte de résultat '!AC50</f>
        <v>0.46476549509775816</v>
      </c>
      <c r="DZ51">
        <f t="shared" si="26"/>
        <v>9.004206229530773</v>
      </c>
    </row>
    <row r="52" spans="2:130" x14ac:dyDescent="0.25">
      <c r="B52" t="str">
        <f>Actif!B51</f>
        <v>FORELAND SHIPPING LIMITED</v>
      </c>
      <c r="C52">
        <f>('Passif '!U51+'Passif '!AD51+'Passif '!AV51)/Actif!C51</f>
        <v>0.93502673129745839</v>
      </c>
      <c r="D52">
        <f>('Passif '!V51+'Passif '!AE51+'Passif '!AW51)/Actif!D51</f>
        <v>0.91848660352050271</v>
      </c>
      <c r="E52">
        <f>('Passif '!W51+'Passif '!AF51+'Passif '!AX51)/Actif!E51</f>
        <v>0.91039004586545402</v>
      </c>
      <c r="F52">
        <f>('Passif '!X51+'Passif '!AG51+'Passif '!AY51)/Actif!F51</f>
        <v>0.8874150795558573</v>
      </c>
      <c r="G52">
        <f>('Passif '!Y51+'Passif '!AH51+'Passif '!AZ51)/Actif!G51</f>
        <v>0.83769445242828566</v>
      </c>
      <c r="H52">
        <f>('Passif '!Z51+'Passif '!AI51+'Passif '!BA51)/Actif!H51</f>
        <v>0.86462024557330719</v>
      </c>
      <c r="I52">
        <f>('Passif '!AA51+'Passif '!AJ51+'Passif '!BB51)/Actif!I51</f>
        <v>0.87264878186836137</v>
      </c>
      <c r="J52">
        <f>('Passif '!AB51+'Passif '!AK51+'Passif '!BC51)/Actif!J51</f>
        <v>0.87017479698149724</v>
      </c>
      <c r="K52">
        <f>('Passif '!AC51+'Passif '!AL51+'Passif '!BD51)/Actif!K51</f>
        <v>0.66998184971249553</v>
      </c>
      <c r="L52">
        <f t="shared" si="4"/>
        <v>-5.0274934902914264E-2</v>
      </c>
      <c r="M52">
        <f>('Passif '!C51+'Passif '!L51)/Actif!C51</f>
        <v>4.1274194558606668E-2</v>
      </c>
      <c r="N52">
        <f>('Passif '!D51+'Passif '!M51)/Actif!D51</f>
        <v>6.4761315973317302E-2</v>
      </c>
      <c r="O52">
        <f>('Passif '!E51+'Passif '!N51)/Actif!E51</f>
        <v>7.1638664596572657E-2</v>
      </c>
      <c r="P52">
        <f>('Passif '!F51+'Passif '!O51)/Actif!F51</f>
        <v>5.5208814743755746E-2</v>
      </c>
      <c r="Q52">
        <f>('Passif '!G51+'Passif '!P51)/Actif!G51</f>
        <v>9.6532206895474204E-2</v>
      </c>
      <c r="R52">
        <f>('Passif '!H51+'Passif '!Q51)/Actif!H51</f>
        <v>0.11600785131001878</v>
      </c>
      <c r="S52">
        <f>('Passif '!I51+'Passif '!R51)/Actif!I51</f>
        <v>7.8754014854479165E-2</v>
      </c>
      <c r="T52">
        <f>('Passif '!J51+'Passif '!S51)/Actif!J51</f>
        <v>8.0022352925482723E-2</v>
      </c>
      <c r="U52">
        <f>('Passif '!K51+'Passif '!T51)/Actif!K51</f>
        <v>8.6071799877581109E-2</v>
      </c>
      <c r="V52">
        <f t="shared" si="5"/>
        <v>4.4369186713446127E-2</v>
      </c>
      <c r="W52">
        <v>-1.1138397923910455E-3</v>
      </c>
      <c r="X52">
        <f>('Passif '!U51+'Passif '!AD51)/('Passif '!C51+'Passif '!L51)</f>
        <v>22.013250584478737</v>
      </c>
      <c r="Y52">
        <f>('Passif '!V51+'Passif '!AE51)/('Passif '!D51+'Passif '!M51)</f>
        <v>13.757959816252084</v>
      </c>
      <c r="Z52">
        <f>('Passif '!W51+'Passif '!AF51)/('Passif '!E51+'Passif '!N51)</f>
        <v>12.285114153260412</v>
      </c>
      <c r="AA52">
        <f>('Passif '!X51+'Passif '!AG51)/('Passif '!F51+'Passif '!O51)</f>
        <v>15.484286942306719</v>
      </c>
      <c r="AB52">
        <f>('Passif '!Y51+'Passif '!AH51)/('Passif '!G51+'Passif '!P51)</f>
        <v>8.2523345557033441</v>
      </c>
      <c r="AC52">
        <f>('Passif '!Z51+'Passif '!AI51)/('Passif '!H51+'Passif '!Q51)</f>
        <v>6.7940968928921066</v>
      </c>
      <c r="AD52">
        <f>('Passif '!AA51+'Passif '!AJ51)/('Passif '!I51+'Passif '!R51)</f>
        <v>10.617076373925926</v>
      </c>
      <c r="AE52">
        <f>('Passif '!AB51+'Passif '!AK51)/('Passif '!J51+'Passif '!S51)</f>
        <v>10.456728030583488</v>
      </c>
      <c r="AF52">
        <f>('Passif '!AC51+'Passif '!AL51)/('Passif '!K51+'Passif '!T51)</f>
        <v>7.359763661235136</v>
      </c>
      <c r="AG52">
        <f>('Passif '!C51+'Passif '!L51)</f>
        <v>12778908</v>
      </c>
      <c r="AH52">
        <f>('Passif '!D51+'Passif '!M51)</f>
        <v>17756283</v>
      </c>
      <c r="AI52">
        <f>('Passif '!E51+'Passif '!N51)</f>
        <v>17799404</v>
      </c>
      <c r="AJ52">
        <f>('Passif '!F51+'Passif '!O51)</f>
        <v>11100322</v>
      </c>
      <c r="AK52">
        <f>('Passif '!G51+'Passif '!P51)</f>
        <v>19023427</v>
      </c>
      <c r="AL52">
        <f>('Passif '!H51+'Passif '!Q51)</f>
        <v>24906409</v>
      </c>
      <c r="AM52">
        <f>('Passif '!I51+'Passif '!R51)</f>
        <v>16304609</v>
      </c>
      <c r="AN52">
        <f>('Passif '!J51+'Passif '!S51)</f>
        <v>15242997</v>
      </c>
      <c r="AO52">
        <f>('Passif '!K51+'Passif '!T51)</f>
        <v>13930512</v>
      </c>
      <c r="AP52">
        <f t="shared" si="6"/>
        <v>-0.44068564842085423</v>
      </c>
      <c r="AQ52">
        <f>('Passif '!U51+'Passif '!AD51)</f>
        <v>281305304</v>
      </c>
      <c r="AR52">
        <f>('Passif '!V51+'Passif '!AE51)</f>
        <v>244290228</v>
      </c>
      <c r="AS52">
        <f>('Passif '!W51+'Passif '!AF51)</f>
        <v>218667710</v>
      </c>
      <c r="AT52">
        <f>('Passif '!X51+'Passif '!AG51)</f>
        <v>171880571</v>
      </c>
      <c r="AU52">
        <f>('Passif '!Y51+'Passif '!AH51)</f>
        <v>156987684</v>
      </c>
      <c r="AV52">
        <f>('Passif '!Z51+'Passif '!AI51)</f>
        <v>169216556</v>
      </c>
      <c r="AW52">
        <f>('Passif '!AA51+'Passif '!AJ51)</f>
        <v>173107279</v>
      </c>
      <c r="AX52">
        <f>('Passif '!AB51+'Passif '!AK51)</f>
        <v>159391874</v>
      </c>
      <c r="AY52">
        <f>('Passif '!AC51+'Passif '!AL51)</f>
        <v>102525276</v>
      </c>
      <c r="AZ52">
        <f t="shared" si="7"/>
        <v>-0.39411793725431926</v>
      </c>
      <c r="BA52">
        <f>'Passif '!AV51</f>
        <v>8188427</v>
      </c>
      <c r="BB52">
        <f>'Passif '!AW51</f>
        <v>7540789</v>
      </c>
      <c r="BC52">
        <f>'Passif '!AX51</f>
        <v>7528581</v>
      </c>
      <c r="BD52">
        <f>'Passif '!AY51</f>
        <v>6543711</v>
      </c>
      <c r="BE52">
        <f>'Passif '!AZ51</f>
        <v>8095243</v>
      </c>
      <c r="BF52">
        <f>'Passif '!BA51</f>
        <v>16413858</v>
      </c>
      <c r="BG52">
        <f>'Passif '!BB51</f>
        <v>7559030</v>
      </c>
      <c r="BH52">
        <f>'Passif '!BC51</f>
        <v>6362710</v>
      </c>
      <c r="BI52">
        <f>'Passif '!BD51</f>
        <v>5909661</v>
      </c>
      <c r="BJ52">
        <f>(AQ52/Actif!C51)</f>
        <v>0.9085791874911372</v>
      </c>
      <c r="BK52">
        <f>(AR52/Actif!D51)</f>
        <v>0.89098358280850365</v>
      </c>
      <c r="BL52">
        <f>(AS52/Actif!E51)</f>
        <v>0.88008917235603035</v>
      </c>
      <c r="BM52">
        <f>(AT52/Actif!F51)</f>
        <v>0.85486912923696767</v>
      </c>
      <c r="BN52">
        <f>(AU52/Actif!G51)</f>
        <v>0.79661606670182639</v>
      </c>
      <c r="BO52">
        <f>(AV52/Actif!H51)</f>
        <v>0.78816858213648811</v>
      </c>
      <c r="BP52">
        <f>(AW52/Actif!I51)</f>
        <v>0.83613739046330204</v>
      </c>
      <c r="BQ52">
        <f>(AX52/Actif!J51)</f>
        <v>0.83677198090913973</v>
      </c>
      <c r="BR52">
        <f>(AY52/Actif!K51)</f>
        <v>0.63346810499612427</v>
      </c>
      <c r="BS52">
        <f t="shared" si="8"/>
        <v>-8.4474845653382813E-3</v>
      </c>
      <c r="BT52">
        <f t="shared" si="9"/>
        <v>-0.19627841130258877</v>
      </c>
      <c r="BV52">
        <f>('Compte de résultat '!V51/Actif!C51)</f>
        <v>9.6223307460965621E-2</v>
      </c>
      <c r="BW52">
        <f>('Compte de résultat '!W51/Actif!D51)</f>
        <v>9.5166615707515653E-2</v>
      </c>
      <c r="BX52">
        <f>('Compte de résultat '!X51/Actif!E51)</f>
        <v>8.1464646964491474E-2</v>
      </c>
      <c r="BY52">
        <f>('Compte de résultat '!Y51/Actif!F51)</f>
        <v>0.11382693353329552</v>
      </c>
      <c r="BZ52">
        <f>('Compte de résultat '!Z51/Actif!G51)</f>
        <v>0.12074769835884266</v>
      </c>
      <c r="CA52">
        <f>('Compte de résultat '!AA51/Actif!H51)</f>
        <v>0.12666226108631021</v>
      </c>
      <c r="CB52">
        <f>('Compte de résultat '!AB51/Actif!I51)</f>
        <v>0.10612116240003923</v>
      </c>
      <c r="CC52">
        <f>('Compte de résultat '!AC51/Actif!J51)</f>
        <v>7.7557891810671006E-2</v>
      </c>
      <c r="CD52">
        <f t="shared" si="10"/>
        <v>9.7645790248893499E-2</v>
      </c>
      <c r="CE52">
        <f t="shared" si="11"/>
        <v>0.10534642628554321</v>
      </c>
      <c r="CF52">
        <f t="shared" si="12"/>
        <v>0.10344710509900683</v>
      </c>
      <c r="CG52">
        <f>(Actif!U51/Actif!C51)</f>
        <v>0.24596686622431763</v>
      </c>
      <c r="CH52">
        <f>(Actif!V51/Actif!D51)</f>
        <v>0.26520419082339047</v>
      </c>
      <c r="CI52">
        <f>(Actif!W51/Actif!E51)</f>
        <v>0.26348941958290034</v>
      </c>
      <c r="CJ52">
        <f>(Actif!X51/Actif!F51)</f>
        <v>0.23660026062877743</v>
      </c>
      <c r="CK52">
        <f>(Actif!Y51/Actif!G51)</f>
        <v>0.24058323020955177</v>
      </c>
      <c r="CL52">
        <f>(Actif!Z51/Actif!H51)</f>
        <v>0.21227850140830129</v>
      </c>
      <c r="CM52">
        <f>(Actif!AA51/Actif!I51)</f>
        <v>0.20590900254554248</v>
      </c>
      <c r="CN52">
        <f>(Actif!AB51/Actif!J51)</f>
        <v>2.9302812816970121E-2</v>
      </c>
      <c r="CO52">
        <f>(Actif!AC51/Actif!K51)</f>
        <v>2.7977391863779188E-2</v>
      </c>
      <c r="CP52">
        <f t="shared" si="13"/>
        <v>-0.19435663965431757</v>
      </c>
      <c r="CQ52">
        <f t="shared" si="14"/>
        <v>-0.86820430859379949</v>
      </c>
      <c r="CR52">
        <f>'Compte de résultat '!D51/Actif!C51</f>
        <v>0.16445797480929822</v>
      </c>
      <c r="CS52">
        <f>'Compte de résultat '!E51/Actif!D51</f>
        <v>0.17552688815179751</v>
      </c>
      <c r="CT52">
        <f>'Compte de résultat '!F51/Actif!E51</f>
        <v>0.15184558427245545</v>
      </c>
      <c r="CU52">
        <f>'Compte de résultat '!G51/Actif!F51</f>
        <v>0.20967795578412513</v>
      </c>
      <c r="CV52">
        <f>'Compte de résultat '!H51/Actif!G51</f>
        <v>0.22687712654503692</v>
      </c>
      <c r="CW52">
        <f>'Compte de résultat '!I51/Actif!H51</f>
        <v>0.21973603118468624</v>
      </c>
      <c r="CX52">
        <f>'Compte de résultat '!J51/Actif!I51</f>
        <v>0.20539094761339399</v>
      </c>
      <c r="CY52">
        <f>'Compte de résultat '!K51/Actif!J51</f>
        <v>0.18572017919025835</v>
      </c>
      <c r="CZ52">
        <f t="shared" si="15"/>
        <v>0.1807617700282903</v>
      </c>
      <c r="DA52">
        <f t="shared" si="16"/>
        <v>0.19613355553387249</v>
      </c>
      <c r="DB52">
        <f t="shared" si="17"/>
        <v>0.20361571932944619</v>
      </c>
      <c r="DD52">
        <f>LN(1+'Compte de résultat '!C51)</f>
        <v>17.688854999249802</v>
      </c>
      <c r="DE52">
        <f>LN(1+'Compte de résultat '!D51)</f>
        <v>17.74572416658544</v>
      </c>
      <c r="DF52">
        <f>LN(1+'Compte de résultat '!E51)</f>
        <v>17.689333794498143</v>
      </c>
      <c r="DG52">
        <f>LN(1+'Compte de résultat '!F51)</f>
        <v>17.445904733047737</v>
      </c>
      <c r="DH52">
        <f>LN(1+'Compte de résultat '!G51)</f>
        <v>17.556934880420226</v>
      </c>
      <c r="DI52">
        <f>LN(1+'Compte de résultat '!H51)</f>
        <v>17.615713675278261</v>
      </c>
      <c r="DJ52">
        <f>LN(1+'Compte de résultat '!I51)</f>
        <v>17.669404834242911</v>
      </c>
      <c r="DK52">
        <f>LN(1+'Compte de résultat '!J51)</f>
        <v>17.565544375909507</v>
      </c>
      <c r="DL52">
        <f>LN(1+'Compte de résultat '!K51)</f>
        <v>17.381565891477365</v>
      </c>
      <c r="DM52">
        <f t="shared" si="18"/>
        <v>17.501419806733981</v>
      </c>
      <c r="DN52">
        <f t="shared" si="19"/>
        <v>17.539517762915409</v>
      </c>
      <c r="DO52">
        <f t="shared" si="20"/>
        <v>17.53883836720993</v>
      </c>
      <c r="DQ52">
        <f>'Compte de résultat '!AM51/'Compte de résultat '!U51</f>
        <v>0.56856276772206116</v>
      </c>
      <c r="DR52">
        <f>'Compte de résultat '!AN51/'Compte de résultat '!V51</f>
        <v>0.5002753954128647</v>
      </c>
      <c r="DS52">
        <f>'Compte de résultat '!AO51/'Compte de résultat '!W51</f>
        <v>0.4758253803153511</v>
      </c>
      <c r="DT52">
        <f>'Compte de résultat '!AP51/'Compte de résultat '!X51</f>
        <v>0.43559490999752182</v>
      </c>
      <c r="DU52">
        <f>'Compte de résultat '!AQ51/'Compte de résultat '!Y51</f>
        <v>0.41050202434916777</v>
      </c>
      <c r="DV52">
        <f>'Compte de résultat '!AR51/'Compte de résultat '!Z51</f>
        <v>0.39743212275582851</v>
      </c>
      <c r="DW52">
        <f>'Compte de résultat '!AS51/'Compte de résultat '!AA51</f>
        <v>0.33816680062456728</v>
      </c>
      <c r="DX52">
        <f>'Compte de résultat '!AT51/'Compte de résultat '!AB51</f>
        <v>0.32569405493833614</v>
      </c>
      <c r="DY52">
        <f>'Compte de résultat '!AU51/'Compte de résultat '!AC51</f>
        <v>0.46952798635616233</v>
      </c>
      <c r="DZ52">
        <f t="shared" si="26"/>
        <v>-3.8162787241693308E-2</v>
      </c>
    </row>
    <row r="53" spans="2:130" x14ac:dyDescent="0.25">
      <c r="B53" t="str">
        <f>Actif!B52</f>
        <v>FREIGHTLINER LIMITED</v>
      </c>
      <c r="C53">
        <f>('Passif '!U52+'Passif '!AD52+'Passif '!AV52)/Actif!C52</f>
        <v>0.49639297037988617</v>
      </c>
      <c r="D53">
        <f>('Passif '!V52+'Passif '!AE52+'Passif '!AW52)/Actif!D52</f>
        <v>0.44426870332452112</v>
      </c>
      <c r="E53">
        <f>('Passif '!W52+'Passif '!AF52+'Passif '!AX52)/Actif!E52</f>
        <v>0.41462647141828918</v>
      </c>
      <c r="F53">
        <f>('Passif '!X52+'Passif '!AG52+'Passif '!AY52)/Actif!F52</f>
        <v>0.54417922807444719</v>
      </c>
      <c r="G53">
        <f>('Passif '!Y52+'Passif '!AH52+'Passif '!AZ52)/Actif!G52</f>
        <v>0.58685939405779641</v>
      </c>
      <c r="H53">
        <f>('Passif '!Z52+'Passif '!AI52+'Passif '!BA52)/Actif!H52</f>
        <v>0.46861147375253426</v>
      </c>
      <c r="I53">
        <f>('Passif '!AA52+'Passif '!AJ52+'Passif '!BB52)/Actif!I52</f>
        <v>0.47372876001111208</v>
      </c>
      <c r="J53">
        <f>('Passif '!AB52+'Passif '!AK52+'Passif '!BC52)/Actif!J52</f>
        <v>0.48809431779183737</v>
      </c>
      <c r="K53">
        <f>('Passif '!AC52+'Passif '!AL52+'Passif '!BD52)/Actif!K52</f>
        <v>0.43938191836339574</v>
      </c>
      <c r="L53">
        <f t="shared" si="4"/>
        <v>0.13020153332126058</v>
      </c>
      <c r="M53">
        <f>('Passif '!C52+'Passif '!L52)/Actif!C52</f>
        <v>0.32511929049421268</v>
      </c>
      <c r="N53">
        <f>('Passif '!D52+'Passif '!M52)/Actif!D52</f>
        <v>0.39664996453913531</v>
      </c>
      <c r="O53">
        <f>('Passif '!E52+'Passif '!N52)/Actif!E52</f>
        <v>0.43124996684382633</v>
      </c>
      <c r="P53">
        <f>('Passif '!F52+'Passif '!O52)/Actif!F52</f>
        <v>0.29932143669273292</v>
      </c>
      <c r="Q53">
        <f>('Passif '!G52+'Passif '!P52)/Actif!G52</f>
        <v>0.27429515697448942</v>
      </c>
      <c r="R53">
        <f>('Passif '!H52+'Passif '!Q52)/Actif!H52</f>
        <v>0.38418903675836735</v>
      </c>
      <c r="S53">
        <f>('Passif '!I52+'Passif '!R52)/Actif!I52</f>
        <v>0.37816904442639898</v>
      </c>
      <c r="T53">
        <f>('Passif '!J52+'Passif '!S52)/Actif!J52</f>
        <v>0.35517241424563029</v>
      </c>
      <c r="U53">
        <f>('Passif '!K52+'Passif '!T52)/Actif!K52</f>
        <v>0.37998089412200264</v>
      </c>
      <c r="V53">
        <f t="shared" si="5"/>
        <v>-4.7060930085458974E-2</v>
      </c>
      <c r="W53">
        <v>0.53678754959969643</v>
      </c>
      <c r="X53">
        <f>('Passif '!U52+'Passif '!AD52)/('Passif '!C52+'Passif '!L52)</f>
        <v>1.4344210684265941</v>
      </c>
      <c r="Y53">
        <f>('Passif '!V52+'Passif '!AE52)/('Passif '!D52+'Passif '!M52)</f>
        <v>0.98001306833778068</v>
      </c>
      <c r="Z53">
        <f>('Passif '!W52+'Passif '!AF52)/('Passif '!E52+'Passif '!N52)</f>
        <v>0.8499987219963171</v>
      </c>
      <c r="AA53">
        <f>('Passif '!X52+'Passif '!AG52)/('Passif '!F52+'Passif '!O52)</f>
        <v>1.4896522063935862</v>
      </c>
      <c r="AB53">
        <f>('Passif '!Y52+'Passif '!AH52)/('Passif '!G52+'Passif '!P52)</f>
        <v>1.5546506254468146</v>
      </c>
      <c r="AC53">
        <f>('Passif '!Z52+'Passif '!AI52)/('Passif '!H52+'Passif '!Q52)</f>
        <v>0.90391196602513746</v>
      </c>
      <c r="AD53">
        <f>('Passif '!AA52+'Passif '!AJ52)/('Passif '!I52+'Passif '!R52)</f>
        <v>0.9211252508949237</v>
      </c>
      <c r="AE53">
        <f>('Passif '!AB52+'Passif '!AK52)/('Passif '!J52+'Passif '!S52)</f>
        <v>0.98896663479504299</v>
      </c>
      <c r="AF53">
        <f>('Passif '!AC52+'Passif '!AL52)/('Passif '!K52+'Passif '!T52)</f>
        <v>0.76603602276986726</v>
      </c>
      <c r="AG53">
        <f>('Passif '!C52+'Passif '!L52)</f>
        <v>66063481</v>
      </c>
      <c r="AH53">
        <f>('Passif '!D52+'Passif '!M52)</f>
        <v>89965535</v>
      </c>
      <c r="AI53">
        <f>('Passif '!E52+'Passif '!N52)</f>
        <v>98200030</v>
      </c>
      <c r="AJ53">
        <f>('Passif '!F52+'Passif '!O52)</f>
        <v>57846003</v>
      </c>
      <c r="AK53">
        <f>('Passif '!G52+'Passif '!P52)</f>
        <v>55200457</v>
      </c>
      <c r="AL53">
        <f>('Passif '!H52+'Passif '!Q52)</f>
        <v>72154052</v>
      </c>
      <c r="AM53">
        <f>('Passif '!I52+'Passif '!R52)</f>
        <v>78187114</v>
      </c>
      <c r="AN53">
        <f>('Passif '!J52+'Passif '!S52)</f>
        <v>75780053</v>
      </c>
      <c r="AO53">
        <f>('Passif '!K52+'Passif '!T52)</f>
        <v>84982138</v>
      </c>
      <c r="AP53">
        <f t="shared" si="6"/>
        <v>0.17778746507541945</v>
      </c>
      <c r="AQ53">
        <f>('Passif '!U52+'Passif '!AD52)</f>
        <v>94762849</v>
      </c>
      <c r="AR53">
        <f>('Passif '!V52+'Passif '!AE52)</f>
        <v>88167400</v>
      </c>
      <c r="AS53">
        <f>('Passif '!W52+'Passif '!AF52)</f>
        <v>83469900</v>
      </c>
      <c r="AT53">
        <f>('Passif '!X52+'Passif '!AG52)</f>
        <v>86170426</v>
      </c>
      <c r="AU53">
        <f>('Passif '!Y52+'Passif '!AH52)</f>
        <v>85817425</v>
      </c>
      <c r="AV53">
        <f>('Passif '!Z52+'Passif '!AI52)</f>
        <v>65220911</v>
      </c>
      <c r="AW53">
        <f>('Passif '!AA52+'Passif '!AJ52)</f>
        <v>72020125</v>
      </c>
      <c r="AX53">
        <f>('Passif '!AB52+'Passif '!AK52)</f>
        <v>74943944</v>
      </c>
      <c r="AY53">
        <f>('Passif '!AC52+'Passif '!AL52)</f>
        <v>65099379</v>
      </c>
      <c r="AZ53">
        <f t="shared" si="7"/>
        <v>-1.8633901019873824E-3</v>
      </c>
      <c r="BA53">
        <f>'Passif '!AV52</f>
        <v>6103044</v>
      </c>
      <c r="BB53">
        <f>'Passif '!AW52</f>
        <v>12598704</v>
      </c>
      <c r="BC53">
        <f>'Passif '!AX52</f>
        <v>10944790</v>
      </c>
      <c r="BD53">
        <f>'Passif '!AY52</f>
        <v>18996092</v>
      </c>
      <c r="BE53">
        <f>'Passif '!AZ52</f>
        <v>32284940</v>
      </c>
      <c r="BF53">
        <f>'Passif '!BA52</f>
        <v>22788411</v>
      </c>
      <c r="BG53">
        <f>'Passif '!BB52</f>
        <v>25924128</v>
      </c>
      <c r="BH53">
        <f>'Passif '!BC52</f>
        <v>29196501</v>
      </c>
      <c r="BI53">
        <f>'Passif '!BD52</f>
        <v>33167706</v>
      </c>
      <c r="BJ53">
        <f>(AQ53/Actif!C52)</f>
        <v>0.46635796003680474</v>
      </c>
      <c r="BK53">
        <f>(AR53/Actif!D52)</f>
        <v>0.38872214880406986</v>
      </c>
      <c r="BL53">
        <f>(AS53/Actif!E52)</f>
        <v>0.36656192067820648</v>
      </c>
      <c r="BM53">
        <f>(AT53/Actif!F52)</f>
        <v>0.44588483859022765</v>
      </c>
      <c r="BN53">
        <f>(AU53/Actif!G52)</f>
        <v>0.42643313734742222</v>
      </c>
      <c r="BO53">
        <f>(AV53/Actif!H52)</f>
        <v>0.34727306754155968</v>
      </c>
      <c r="BP53">
        <f>(AW53/Actif!I52)</f>
        <v>0.34834105592796027</v>
      </c>
      <c r="BQ53">
        <f>(AX53/Actif!J52)</f>
        <v>0.35125366728853197</v>
      </c>
      <c r="BR53">
        <f>(AY53/Actif!K52)</f>
        <v>0.29107905286175695</v>
      </c>
      <c r="BS53">
        <f t="shared" si="8"/>
        <v>-7.9160069805862543E-2</v>
      </c>
      <c r="BT53">
        <f t="shared" si="9"/>
        <v>-0.16181506696622175</v>
      </c>
      <c r="BV53">
        <f>('Compte de résultat '!V52/Actif!C52)</f>
        <v>0.12385246590381604</v>
      </c>
      <c r="BW53">
        <f>('Compte de résultat '!W52/Actif!D52)</f>
        <v>8.8663594067758422E-2</v>
      </c>
      <c r="BX53">
        <f>('Compte de résultat '!X52/Actif!E52)</f>
        <v>3.7539757985051811E-2</v>
      </c>
      <c r="BY53">
        <f>('Compte de résultat '!Y52/Actif!F52)</f>
        <v>6.5208257719479579E-2</v>
      </c>
      <c r="BZ53">
        <f>('Compte de résultat '!Z52/Actif!G52)</f>
        <v>8.4870288633335594E-2</v>
      </c>
      <c r="CA53">
        <f>('Compte de résultat '!AA52/Actif!H52)</f>
        <v>0.10195603162668877</v>
      </c>
      <c r="CB53">
        <f>('Compte de résultat '!AB52/Actif!I52)</f>
        <v>8.7209256882925815E-2</v>
      </c>
      <c r="CC53">
        <f>('Compte de résultat '!AC52/Actif!J52)</f>
        <v>8.2043190828867879E-2</v>
      </c>
      <c r="CD53">
        <f t="shared" si="10"/>
        <v>5.1374007852265695E-2</v>
      </c>
      <c r="CE53">
        <f t="shared" si="11"/>
        <v>6.2539434779288985E-2</v>
      </c>
      <c r="CF53">
        <f t="shared" si="12"/>
        <v>9.0402826446160822E-2</v>
      </c>
      <c r="CG53">
        <f>(Actif!U52/Actif!C52)</f>
        <v>0.6219823804472242</v>
      </c>
      <c r="CH53">
        <f>(Actif!V52/Actif!D52)</f>
        <v>0.56531208779445241</v>
      </c>
      <c r="CI53">
        <f>(Actif!W52/Actif!E52)</f>
        <v>0.54045695232526925</v>
      </c>
      <c r="CJ53">
        <f>(Actif!X52/Actif!F52)</f>
        <v>0.47435447324806129</v>
      </c>
      <c r="CK53">
        <f>(Actif!Y52/Actif!G52)</f>
        <v>0.45379451362350653</v>
      </c>
      <c r="CL53">
        <f>(Actif!Z52/Actif!H52)</f>
        <v>0.49467157867141015</v>
      </c>
      <c r="CM53">
        <f>(Actif!AA52/Actif!I52)</f>
        <v>0.4859846123870406</v>
      </c>
      <c r="CN53">
        <f>(Actif!AB52/Actif!J52)</f>
        <v>0.48139702120507188</v>
      </c>
      <c r="CO53">
        <f>(Actif!AC52/Actif!K52)</f>
        <v>0.48109108737395678</v>
      </c>
      <c r="CP53">
        <f t="shared" si="13"/>
        <v>-8.471604159567471E-2</v>
      </c>
      <c r="CQ53">
        <f t="shared" si="14"/>
        <v>-2.7453550765798748E-2</v>
      </c>
      <c r="CR53">
        <f>'Compte de résultat '!D52/Actif!C52</f>
        <v>1.1849664208249322</v>
      </c>
      <c r="CS53">
        <f>'Compte de résultat '!E52/Actif!D52</f>
        <v>0.89467557519303753</v>
      </c>
      <c r="CT53">
        <f>'Compte de résultat '!F52/Actif!E52</f>
        <v>0.76232258636493766</v>
      </c>
      <c r="CU53">
        <f>'Compte de résultat '!G52/Actif!F52</f>
        <v>0.86269505062617768</v>
      </c>
      <c r="CV53">
        <f>'Compte de résultat '!H52/Actif!G52</f>
        <v>0.92026203437925413</v>
      </c>
      <c r="CW53">
        <f>'Compte de résultat '!I52/Actif!H52</f>
        <v>1.1328639145949781</v>
      </c>
      <c r="CX53">
        <f>'Compte de résultat '!J52/Actif!I52</f>
        <v>1.0343732751657984</v>
      </c>
      <c r="CY53">
        <f>'Compte de résultat '!K52/Actif!J52</f>
        <v>1.0411315989551884</v>
      </c>
      <c r="CZ53">
        <f t="shared" si="15"/>
        <v>0.81250881849555767</v>
      </c>
      <c r="DA53">
        <f t="shared" si="16"/>
        <v>0.84842655712345649</v>
      </c>
      <c r="DB53">
        <f t="shared" si="17"/>
        <v>1.0694562629053215</v>
      </c>
      <c r="DD53">
        <f>LN(1+'Compte de résultat '!C52)</f>
        <v>19.224365763671436</v>
      </c>
      <c r="DE53">
        <f>LN(1+'Compte de résultat '!D52)</f>
        <v>19.29940422886429</v>
      </c>
      <c r="DF53">
        <f>LN(1+'Compte de résultat '!E52)</f>
        <v>19.128344191832131</v>
      </c>
      <c r="DG53">
        <f>LN(1+'Compte de résultat '!F52)</f>
        <v>18.972199000911797</v>
      </c>
      <c r="DH53">
        <f>LN(1+'Compte de résultat '!G52)</f>
        <v>18.931838156670313</v>
      </c>
      <c r="DI53">
        <f>LN(1+'Compte de résultat '!H52)</f>
        <v>19.036935503221788</v>
      </c>
      <c r="DJ53">
        <f>LN(1+'Compte de résultat '!I52)</f>
        <v>19.175683435532541</v>
      </c>
      <c r="DK53">
        <f>LN(1+'Compte de résultat '!J52)</f>
        <v>19.180825101925926</v>
      </c>
      <c r="DL53">
        <f>LN(1+'Compte de résultat '!K52)</f>
        <v>19.21880579847214</v>
      </c>
      <c r="DM53">
        <f t="shared" si="18"/>
        <v>18.952018578791055</v>
      </c>
      <c r="DN53">
        <f t="shared" si="19"/>
        <v>18.980324220267963</v>
      </c>
      <c r="DO53">
        <f t="shared" si="20"/>
        <v>19.191771445310202</v>
      </c>
      <c r="DQ53">
        <f>'Compte de résultat '!AM52/'Compte de résultat '!U52</f>
        <v>0.18231689761584796</v>
      </c>
      <c r="DR53">
        <f>'Compte de résultat '!AN52/'Compte de résultat '!V52</f>
        <v>0.17304434317767739</v>
      </c>
      <c r="DS53">
        <f>'Compte de résultat '!AO52/'Compte de résultat '!W52</f>
        <v>0.22825339494949129</v>
      </c>
      <c r="DT53">
        <f>'Compte de résultat '!AP52/'Compte de résultat '!X52</f>
        <v>0.42304303824892925</v>
      </c>
      <c r="DU53">
        <f>'Compte de résultat '!AQ52/'Compte de résultat '!Y52</f>
        <v>0.32161970664724321</v>
      </c>
      <c r="DV53">
        <f>'Compte de résultat '!AR52/'Compte de résultat '!Z52</f>
        <v>0.54340471690982373</v>
      </c>
      <c r="DW53">
        <f>'Compte de résultat '!AS52/'Compte de résultat '!AA52</f>
        <v>0.39987477695068663</v>
      </c>
      <c r="DX53">
        <f>'Compte de résultat '!AT52/'Compte de résultat '!AB52</f>
        <v>0.37287134191985244</v>
      </c>
      <c r="DY53">
        <f>'Compte de résultat '!AU52/'Compte de résultat '!AC52</f>
        <v>6.5990880352368775E-2</v>
      </c>
      <c r="DZ53">
        <f t="shared" ref="DZ53:DZ55" si="27">DV53-DT53</f>
        <v>0.12036167866089448</v>
      </c>
    </row>
    <row r="54" spans="2:130" x14ac:dyDescent="0.25">
      <c r="B54" t="str">
        <f>Actif!B53</f>
        <v>GATWICK AIRPORT LIMITED</v>
      </c>
      <c r="C54">
        <f>('Passif '!U53+'Passif '!AD53+'Passif '!AV53)/Actif!C53</f>
        <v>0.45475099981682687</v>
      </c>
      <c r="D54">
        <f>('Passif '!V53+'Passif '!AE53+'Passif '!AW53)/Actif!D53</f>
        <v>0.42612323100598859</v>
      </c>
      <c r="E54">
        <f>('Passif '!W53+'Passif '!AF53+'Passif '!AX53)/Actif!E53</f>
        <v>0.38755723162167116</v>
      </c>
      <c r="F54">
        <f>('Passif '!X53+'Passif '!AG53+'Passif '!AY53)/Actif!F53</f>
        <v>0.49295332148276566</v>
      </c>
      <c r="G54">
        <f>('Passif '!Y53+'Passif '!AH53+'Passif '!AZ53)/Actif!G53</f>
        <v>0.45961517554505549</v>
      </c>
      <c r="H54">
        <f>('Passif '!Z53+'Passif '!AI53+'Passif '!BA53)/Actif!H53</f>
        <v>0.74579448710176055</v>
      </c>
      <c r="I54">
        <f>('Passif '!AA53+'Passif '!AJ53+'Passif '!BB53)/Actif!I53</f>
        <v>0.79136150237205882</v>
      </c>
      <c r="J54">
        <f>('Passif '!AB53+'Passif '!AK53+'Passif '!BC53)/Actif!J53</f>
        <v>0.81011593983029184</v>
      </c>
      <c r="K54">
        <f>('Passif '!AC53+'Passif '!AL53+'Passif '!BD53)/Actif!K53</f>
        <v>0.77525738717457471</v>
      </c>
      <c r="L54">
        <f t="shared" si="4"/>
        <v>0.92434671901515808</v>
      </c>
      <c r="M54">
        <f>('Passif '!C53+'Passif '!L53)/Actif!C53</f>
        <v>0.50976868225981253</v>
      </c>
      <c r="N54">
        <f>('Passif '!D53+'Passif '!M53)/Actif!D53</f>
        <v>0.53667061284104833</v>
      </c>
      <c r="O54">
        <f>('Passif '!E53+'Passif '!N53)/Actif!E53</f>
        <v>0.55787772704067617</v>
      </c>
      <c r="P54">
        <f>('Passif '!F53+'Passif '!O53)/Actif!F53</f>
        <v>0.45982944333549403</v>
      </c>
      <c r="Q54">
        <f>('Passif '!G53+'Passif '!P53)/Actif!G53</f>
        <v>0.42613327498750486</v>
      </c>
      <c r="R54">
        <f>('Passif '!H53+'Passif '!Q53)/Actif!H53</f>
        <v>0.20049655448053808</v>
      </c>
      <c r="S54">
        <f>('Passif '!I53+'Passif '!R53)/Actif!I53</f>
        <v>0.15431924891189086</v>
      </c>
      <c r="T54">
        <f>('Passif '!J53+'Passif '!S53)/Actif!J53</f>
        <v>0.13939286668204151</v>
      </c>
      <c r="U54">
        <f>('Passif '!K53+'Passif '!T53)/Actif!K53</f>
        <v>0.17401858231900583</v>
      </c>
      <c r="V54">
        <f t="shared" si="5"/>
        <v>-0.35738117256013813</v>
      </c>
      <c r="W54">
        <v>0.42347992086278158</v>
      </c>
      <c r="X54">
        <f>('Passif '!U53+'Passif '!AD53)/('Passif '!C53+'Passif '!L53)</f>
        <v>0.38905947891065285</v>
      </c>
      <c r="Y54">
        <f>('Passif '!V53+'Passif '!AE53)/('Passif '!D53+'Passif '!M53)</f>
        <v>0.34831932724528558</v>
      </c>
      <c r="Z54">
        <f>('Passif '!W53+'Passif '!AF53)/('Passif '!E53+'Passif '!N53)</f>
        <v>0.26059669832711829</v>
      </c>
      <c r="AA54">
        <f>('Passif '!X53+'Passif '!AG53)/('Passif '!F53+'Passif '!O53)</f>
        <v>1.0595412403294358</v>
      </c>
      <c r="AB54">
        <f>('Passif '!Y53+'Passif '!AH53)/('Passif '!G53+'Passif '!P53)</f>
        <v>1.0780612257809488</v>
      </c>
      <c r="AC54">
        <f>('Passif '!Z53+'Passif '!AI53)/('Passif '!H53+'Passif '!Q53)</f>
        <v>3.7007834225786387</v>
      </c>
      <c r="AD54">
        <f>('Passif '!AA53+'Passif '!AJ53)/('Passif '!I53+'Passif '!R53)</f>
        <v>5.1274718573413809</v>
      </c>
      <c r="AE54">
        <f>('Passif '!AB53+'Passif '!AK53)/('Passif '!J53+'Passif '!S53)</f>
        <v>5.802222221618873</v>
      </c>
      <c r="AF54">
        <f>('Passif '!AC53+'Passif '!AL53)/('Passif '!K53+'Passif '!T53)</f>
        <v>4.4475709425903274</v>
      </c>
      <c r="AG54">
        <f>('Passif '!C53+'Passif '!L53)</f>
        <v>1261200183</v>
      </c>
      <c r="AH54">
        <f>('Passif '!D53+'Passif '!M53)</f>
        <v>1420144578</v>
      </c>
      <c r="AI54">
        <f>('Passif '!E53+'Passif '!N53)</f>
        <v>1409499477</v>
      </c>
      <c r="AJ54">
        <f>('Passif '!F53+'Passif '!O53)</f>
        <v>1073160244</v>
      </c>
      <c r="AK54">
        <f>('Passif '!G53+'Passif '!P53)</f>
        <v>881193170</v>
      </c>
      <c r="AL54">
        <f>('Passif '!H53+'Passif '!Q53)</f>
        <v>448201915</v>
      </c>
      <c r="AM54">
        <f>('Passif '!I53+'Passif '!R53)</f>
        <v>393992094</v>
      </c>
      <c r="AN54">
        <f>('Passif '!J53+'Passif '!S53)</f>
        <v>371997641</v>
      </c>
      <c r="AO54">
        <f>('Passif '!K53+'Passif '!T53)</f>
        <v>501897236</v>
      </c>
      <c r="AP54">
        <f t="shared" si="6"/>
        <v>0.11980163226210222</v>
      </c>
      <c r="AQ54">
        <f>('Passif '!U53+'Passif '!AD53)</f>
        <v>490681886</v>
      </c>
      <c r="AR54">
        <f>('Passif '!V53+'Passif '!AE53)</f>
        <v>494663804</v>
      </c>
      <c r="AS54">
        <f>('Passif '!W53+'Passif '!AF53)</f>
        <v>367310910</v>
      </c>
      <c r="AT54">
        <f>('Passif '!X53+'Passif '!AG53)</f>
        <v>1137057536</v>
      </c>
      <c r="AU54">
        <f>('Passif '!Y53+'Passif '!AH53)</f>
        <v>949980189</v>
      </c>
      <c r="AV54">
        <f>('Passif '!Z53+'Passif '!AI53)</f>
        <v>1658698217</v>
      </c>
      <c r="AW54">
        <f>('Passif '!AA53+'Passif '!AJ53)</f>
        <v>2020183374</v>
      </c>
      <c r="AX54">
        <f>('Passif '!AB53+'Passif '!AK53)</f>
        <v>2158412979</v>
      </c>
      <c r="AY54">
        <f>('Passif '!AC53+'Passif '!AL53)</f>
        <v>2232223563</v>
      </c>
      <c r="AZ54">
        <f t="shared" si="7"/>
        <v>0.34576835021701841</v>
      </c>
      <c r="BA54">
        <f>'Passif '!AV53</f>
        <v>634401047</v>
      </c>
      <c r="BB54">
        <f>'Passif '!AW53</f>
        <v>632948891</v>
      </c>
      <c r="BC54">
        <f>'Passif '!AX53</f>
        <v>611867302</v>
      </c>
      <c r="BD54">
        <f>'Passif '!AY53</f>
        <v>13407956</v>
      </c>
      <c r="BE54">
        <f>'Passif '!AZ53</f>
        <v>449588</v>
      </c>
      <c r="BF54">
        <f>'Passif '!BA53</f>
        <v>8495108</v>
      </c>
      <c r="BG54">
        <f>'Passif '!BB53</f>
        <v>239727</v>
      </c>
      <c r="BH54">
        <f>'Passif '!BC53</f>
        <v>3542835</v>
      </c>
      <c r="BI54">
        <f>'Passif '!BD53</f>
        <v>3741899</v>
      </c>
      <c r="BJ54">
        <f>(AQ54/Actif!C53)</f>
        <v>0.19833033788497284</v>
      </c>
      <c r="BK54">
        <f>(AR54/Actif!D53)</f>
        <v>0.18693274681710909</v>
      </c>
      <c r="BL54">
        <f>(AS54/Actif!E53)</f>
        <v>0.14538109373703753</v>
      </c>
      <c r="BM54">
        <f>(AT54/Actif!F53)</f>
        <v>0.48720825873168333</v>
      </c>
      <c r="BN54">
        <f>(AU54/Actif!G53)</f>
        <v>0.45939776077907962</v>
      </c>
      <c r="BO54">
        <f>(AV54/Actif!H53)</f>
        <v>0.74199432510571006</v>
      </c>
      <c r="BP54">
        <f>(AW54/Actif!I53)</f>
        <v>0.79126760584177991</v>
      </c>
      <c r="BQ54">
        <f>(AX54/Actif!J53)</f>
        <v>0.80878838859769819</v>
      </c>
      <c r="BR54">
        <f>(AY54/Actif!K53)</f>
        <v>0.77395999019277317</v>
      </c>
      <c r="BS54">
        <f t="shared" si="8"/>
        <v>0.28259656432663044</v>
      </c>
      <c r="BT54">
        <f t="shared" si="9"/>
        <v>4.3080740654598729E-2</v>
      </c>
      <c r="BV54">
        <f>('Compte de résultat '!V53/Actif!C53)</f>
        <v>0.11078289051089996</v>
      </c>
      <c r="BW54">
        <f>('Compte de résultat '!W53/Actif!D53)</f>
        <v>7.9200316731911954E-2</v>
      </c>
      <c r="BX54">
        <f>('Compte de résultat '!X53/Actif!E53)</f>
        <v>6.6294146060895009E-2</v>
      </c>
      <c r="BY54">
        <f>('Compte de résultat '!Y53/Actif!F53)</f>
        <v>2.2924201323194445E-2</v>
      </c>
      <c r="BZ54">
        <f>('Compte de résultat '!Z53/Actif!G53)</f>
        <v>9.613003539684721E-2</v>
      </c>
      <c r="CA54">
        <f>('Compte de résultat '!AA53/Actif!H53)</f>
        <v>0.11876671367275329</v>
      </c>
      <c r="CB54">
        <f>('Compte de résultat '!AB53/Actif!I53)</f>
        <v>0.10504596135611403</v>
      </c>
      <c r="CC54">
        <f>('Compte de résultat '!AC53/Actif!J53)</f>
        <v>0.11556373958248767</v>
      </c>
      <c r="CD54">
        <f t="shared" si="10"/>
        <v>4.4609173692044729E-2</v>
      </c>
      <c r="CE54">
        <f t="shared" si="11"/>
        <v>6.1782794260312225E-2</v>
      </c>
      <c r="CF54">
        <f t="shared" si="12"/>
        <v>0.11312547153711833</v>
      </c>
      <c r="CG54">
        <f>(Actif!U53/Actif!C53)</f>
        <v>0.8645138848127677</v>
      </c>
      <c r="CH54">
        <f>(Actif!V53/Actif!D53)</f>
        <v>0.86752353568860452</v>
      </c>
      <c r="CI54">
        <f>(Actif!W53/Actif!E53)</f>
        <v>0.86953945590184489</v>
      </c>
      <c r="CJ54">
        <f>(Actif!X53/Actif!F53)</f>
        <v>0.73325852755471221</v>
      </c>
      <c r="CK54">
        <f>(Actif!Y53/Actif!G53)</f>
        <v>0.94330905528181863</v>
      </c>
      <c r="CL54">
        <f>(Actif!Z53/Actif!H53)</f>
        <v>0.6203384679798426</v>
      </c>
      <c r="CM54">
        <f>(Actif!AA53/Actif!I53)</f>
        <v>0.63375586863351074</v>
      </c>
      <c r="CN54">
        <f>(Actif!AB53/Actif!J53)</f>
        <v>0.65147358158714308</v>
      </c>
      <c r="CO54">
        <f>(Actif!AC53/Actif!K53)</f>
        <v>0.65581317493725011</v>
      </c>
      <c r="CP54">
        <f t="shared" si="13"/>
        <v>-0.2865896265322922</v>
      </c>
      <c r="CQ54">
        <f t="shared" si="14"/>
        <v>5.7186050500676398E-2</v>
      </c>
      <c r="CR54">
        <f>'Compte de résultat '!D53/Actif!C53</f>
        <v>0.25155273145471119</v>
      </c>
      <c r="CS54">
        <f>'Compte de résultat '!E53/Actif!D53</f>
        <v>0.21070369976970954</v>
      </c>
      <c r="CT54">
        <f>'Compte de résultat '!F53/Actif!E53</f>
        <v>0.19295369304939178</v>
      </c>
      <c r="CU54">
        <f>'Compte de résultat '!G53/Actif!F53</f>
        <v>0.21776064846504839</v>
      </c>
      <c r="CV54">
        <f>'Compte de résultat '!H53/Actif!G53</f>
        <v>0.2608930830255885</v>
      </c>
      <c r="CW54">
        <f>'Compte de résultat '!I53/Actif!H53</f>
        <v>0.27742617443994078</v>
      </c>
      <c r="CX54">
        <f>'Compte de résultat '!J53/Actif!I53</f>
        <v>0.24927022695981726</v>
      </c>
      <c r="CY54">
        <f>'Compte de résultat '!K53/Actif!J53</f>
        <v>0.26853304159450386</v>
      </c>
      <c r="CZ54">
        <f t="shared" si="15"/>
        <v>0.2053571707572201</v>
      </c>
      <c r="DA54">
        <f t="shared" si="16"/>
        <v>0.22386914151334292</v>
      </c>
      <c r="DB54">
        <f t="shared" si="17"/>
        <v>0.26507648099808728</v>
      </c>
      <c r="DD54">
        <f>LN(1+'Compte de résultat '!C53)</f>
        <v>20.066465538270378</v>
      </c>
      <c r="DE54">
        <f>LN(1+'Compte de résultat '!D53)</f>
        <v>20.24902520908584</v>
      </c>
      <c r="DF54">
        <f>LN(1+'Compte de résultat '!E53)</f>
        <v>20.139092878335447</v>
      </c>
      <c r="DG54">
        <f>LN(1+'Compte de résultat '!F53)</f>
        <v>20.004810916043805</v>
      </c>
      <c r="DH54">
        <f>LN(1+'Compte de résultat '!G53)</f>
        <v>20.046414504860024</v>
      </c>
      <c r="DI54">
        <f>LN(1+'Compte de résultat '!H53)</f>
        <v>20.106145954312648</v>
      </c>
      <c r="DJ54">
        <f>LN(1+'Compte de résultat '!I53)</f>
        <v>20.245512191355136</v>
      </c>
      <c r="DK54">
        <f>LN(1+'Compte de résultat '!J53)</f>
        <v>20.271355457981322</v>
      </c>
      <c r="DL54">
        <f>LN(1+'Compte de résultat '!K53)</f>
        <v>20.390075713095609</v>
      </c>
      <c r="DM54">
        <f t="shared" si="18"/>
        <v>20.025612710451917</v>
      </c>
      <c r="DN54">
        <f t="shared" si="19"/>
        <v>20.052457125072163</v>
      </c>
      <c r="DO54">
        <f t="shared" si="20"/>
        <v>20.302314454144025</v>
      </c>
      <c r="DQ54">
        <f>'Compte de résultat '!AM53/'Compte de résultat '!U53</f>
        <v>3.5768645624191998E-2</v>
      </c>
      <c r="DR54">
        <f>'Compte de résultat '!AN53/'Compte de résultat '!V53</f>
        <v>0.1552975310197505</v>
      </c>
      <c r="DS54">
        <f>'Compte de résultat '!AO53/'Compte de résultat '!W53</f>
        <v>0.20844156004649317</v>
      </c>
      <c r="DT54">
        <f>'Compte de résultat '!AP53/'Compte de résultat '!X53</f>
        <v>0.5096935572941671</v>
      </c>
      <c r="DU54">
        <f>'Compte de résultat '!AQ53/'Compte de résultat '!Y53</f>
        <v>2.4840336110265127</v>
      </c>
      <c r="DV54">
        <f>'Compte de résultat '!AR53/'Compte de résultat '!Z53</f>
        <v>0.97663817931540231</v>
      </c>
      <c r="DW54">
        <f>'Compte de résultat '!AS53/'Compte de résultat '!AA53</f>
        <v>0.73860045160160448</v>
      </c>
      <c r="DX54">
        <f>'Compte de résultat '!AT53/'Compte de résultat '!AB53</f>
        <v>0.41039189804595083</v>
      </c>
      <c r="DY54">
        <f>'Compte de résultat '!AU53/'Compte de résultat '!AC53</f>
        <v>0.40313111530759338</v>
      </c>
      <c r="DZ54">
        <f t="shared" si="27"/>
        <v>0.46694462202123521</v>
      </c>
    </row>
    <row r="55" spans="2:130" x14ac:dyDescent="0.25">
      <c r="B55" t="str">
        <f>Actif!B54</f>
        <v>GIANT U.K. LIMITED</v>
      </c>
      <c r="C55">
        <f>('Passif '!U54+'Passif '!AD54+'Passif '!AV54)/Actif!C54</f>
        <v>0.87147766184329434</v>
      </c>
      <c r="D55">
        <f>('Passif '!V54+'Passif '!AE54+'Passif '!AW54)/Actif!D54</f>
        <v>0.80290455323530774</v>
      </c>
      <c r="E55">
        <f>('Passif '!W54+'Passif '!AF54+'Passif '!AX54)/Actif!E54</f>
        <v>0.67035987702500199</v>
      </c>
      <c r="F55">
        <f>('Passif '!X54+'Passif '!AG54+'Passif '!AY54)/Actif!F54</f>
        <v>0.68089643492745866</v>
      </c>
      <c r="G55">
        <f>('Passif '!Y54+'Passif '!AH54+'Passif '!AZ54)/Actif!G54</f>
        <v>0.54111690167012716</v>
      </c>
      <c r="H55">
        <f>('Passif '!Z54+'Passif '!AI54+'Passif '!BA54)/Actif!H54</f>
        <v>0.59971567916323953</v>
      </c>
      <c r="I55">
        <f>('Passif '!AA54+'Passif '!AJ54+'Passif '!BB54)/Actif!I54</f>
        <v>0.49146171017317813</v>
      </c>
      <c r="J55">
        <f>('Passif '!AB54+'Passif '!AK54+'Passif '!BC54)/Actif!J54</f>
        <v>0.47200049337272254</v>
      </c>
      <c r="K55">
        <f>('Passif '!AC54+'Passif '!AL54+'Passif '!BD54)/Actif!K54</f>
        <v>0.46951668637041299</v>
      </c>
      <c r="L55">
        <f t="shared" si="4"/>
        <v>-0.10538249719728927</v>
      </c>
      <c r="M55">
        <f>('Passif '!C54+'Passif '!L54)/Actif!C54</f>
        <v>3.4953422724302283E-2</v>
      </c>
      <c r="N55">
        <f>('Passif '!D54+'Passif '!M54)/Actif!D54</f>
        <v>0.10248965679530607</v>
      </c>
      <c r="O55">
        <f>('Passif '!E54+'Passif '!N54)/Actif!E54</f>
        <v>0.20414660563324538</v>
      </c>
      <c r="P55">
        <f>('Passif '!F54+'Passif '!O54)/Actif!F54</f>
        <v>0.26142544261437717</v>
      </c>
      <c r="Q55">
        <f>('Passif '!G54+'Passif '!P54)/Actif!G54</f>
        <v>0.37059165983823916</v>
      </c>
      <c r="R55">
        <f>('Passif '!H54+'Passif '!Q54)/Actif!H54</f>
        <v>0.31955223136702965</v>
      </c>
      <c r="S55">
        <f>('Passif '!I54+'Passif '!R54)/Actif!I54</f>
        <v>0.4017076579653644</v>
      </c>
      <c r="T55">
        <f>('Passif '!J54+'Passif '!S54)/Actif!J54</f>
        <v>0.38858035626831255</v>
      </c>
      <c r="U55">
        <f>('Passif '!K54+'Passif '!T54)/Actif!K54</f>
        <v>0.40165313064708091</v>
      </c>
      <c r="V55">
        <f t="shared" si="5"/>
        <v>0.11540562573378427</v>
      </c>
      <c r="W55">
        <v>-0.50043410197539429</v>
      </c>
      <c r="X55">
        <f>('Passif '!U54+'Passif '!AD54)/('Passif '!C54+'Passif '!L54)</f>
        <v>0</v>
      </c>
      <c r="Y55">
        <f>('Passif '!V54+'Passif '!AE54)/('Passif '!D54+'Passif '!M54)</f>
        <v>5.0607270220538343</v>
      </c>
      <c r="Z55">
        <f>('Passif '!W54+'Passif '!AF54)/('Passif '!E54+'Passif '!N54)</f>
        <v>1.9704457324168276</v>
      </c>
      <c r="AA55">
        <f>('Passif '!X54+'Passif '!AG54)/('Passif '!F54+'Passif '!O54)</f>
        <v>1.3116920262527996</v>
      </c>
      <c r="AB55">
        <f>('Passif '!Y54+'Passif '!AH54)/('Passif '!G54+'Passif '!P54)</f>
        <v>0.7165248310859933</v>
      </c>
      <c r="AC55">
        <f>('Passif '!Z54+'Passif '!AI54)/('Passif '!H54+'Passif '!Q54)</f>
        <v>0.92678401602210769</v>
      </c>
      <c r="AD55">
        <f>('Passif '!AA54+'Passif '!AJ54)/('Passif '!I54+'Passif '!R54)</f>
        <v>0.68015635608192226</v>
      </c>
      <c r="AE55">
        <f>('Passif '!AB54+'Passif '!AK54)/('Passif '!J54+'Passif '!S54)</f>
        <v>0.44662800366464511</v>
      </c>
      <c r="AF55">
        <f>('Passif '!AC54+'Passif '!AL54)/('Passif '!K54+'Passif '!T54)</f>
        <v>0.3932363112097732</v>
      </c>
      <c r="AG55">
        <f>('Passif '!C54+'Passif '!L54)</f>
        <v>519623</v>
      </c>
      <c r="AH55">
        <f>('Passif '!D54+'Passif '!M54)</f>
        <v>1842310</v>
      </c>
      <c r="AI55">
        <f>('Passif '!E54+'Passif '!N54)</f>
        <v>2532663</v>
      </c>
      <c r="AJ55">
        <f>('Passif '!F54+'Passif '!O54)</f>
        <v>3726993</v>
      </c>
      <c r="AK55">
        <f>('Passif '!G54+'Passif '!P54)</f>
        <v>5020602</v>
      </c>
      <c r="AL55">
        <f>('Passif '!H54+'Passif '!Q54)</f>
        <v>6315274</v>
      </c>
      <c r="AM55">
        <f>('Passif '!I54+'Passif '!R54)</f>
        <v>7027293</v>
      </c>
      <c r="AN55">
        <f>('Passif '!J54+'Passif '!S54)</f>
        <v>8033520</v>
      </c>
      <c r="AO55">
        <f>('Passif '!K54+'Passif '!T54)</f>
        <v>9109881</v>
      </c>
      <c r="AP55">
        <f t="shared" si="6"/>
        <v>0.4425155583114842</v>
      </c>
      <c r="AQ55">
        <f>('Passif '!U54+'Passif '!AD54)</f>
        <v>0</v>
      </c>
      <c r="AR55">
        <f>('Passif '!V54+'Passif '!AE54)</f>
        <v>9323428</v>
      </c>
      <c r="AS55">
        <f>('Passif '!W54+'Passif '!AF54)</f>
        <v>4990475</v>
      </c>
      <c r="AT55">
        <f>('Passif '!X54+'Passif '!AG54)</f>
        <v>4888667</v>
      </c>
      <c r="AU55">
        <f>('Passif '!Y54+'Passif '!AH54)</f>
        <v>3597386</v>
      </c>
      <c r="AV55">
        <f>('Passif '!Z54+'Passif '!AI54)</f>
        <v>5852895</v>
      </c>
      <c r="AW55">
        <f>('Passif '!AA54+'Passif '!AJ54)</f>
        <v>4779658</v>
      </c>
      <c r="AX55">
        <f>('Passif '!AB54+'Passif '!AK54)</f>
        <v>3587995</v>
      </c>
      <c r="AY55">
        <f>('Passif '!AC54+'Passif '!AL54)</f>
        <v>3582336</v>
      </c>
      <c r="AZ55">
        <f t="shared" si="7"/>
        <v>-0.38793776413210901</v>
      </c>
      <c r="BA55">
        <f>'Passif '!AV54</f>
        <v>12955522</v>
      </c>
      <c r="BB55">
        <f>'Passif '!AW54</f>
        <v>5109239</v>
      </c>
      <c r="BC55">
        <f>'Passif '!AX54</f>
        <v>3326076</v>
      </c>
      <c r="BD55">
        <f>'Passif '!AY54</f>
        <v>4818484</v>
      </c>
      <c r="BE55">
        <f>'Passif '!AZ54</f>
        <v>3733412</v>
      </c>
      <c r="BF55">
        <f>'Passif '!BA54</f>
        <v>5999217</v>
      </c>
      <c r="BG55">
        <f>'Passif '!BB54</f>
        <v>3817752</v>
      </c>
      <c r="BH55">
        <f>'Passif '!BC54</f>
        <v>6170155</v>
      </c>
      <c r="BI55">
        <f>'Passif '!BD54</f>
        <v>7066756</v>
      </c>
      <c r="BJ55">
        <f>(AQ55/Actif!C54)</f>
        <v>0</v>
      </c>
      <c r="BK55">
        <f>(AR55/Actif!D54)</f>
        <v>0.51867217562502888</v>
      </c>
      <c r="BL55">
        <f>(AS55/Actif!E54)</f>
        <v>0.4022598078574095</v>
      </c>
      <c r="BM55">
        <f>(AT55/Actif!F54)</f>
        <v>0.34290966853688737</v>
      </c>
      <c r="BN55">
        <f>(AU55/Actif!G54)</f>
        <v>0.26553812646747221</v>
      </c>
      <c r="BO55">
        <f>(AV55/Actif!H54)</f>
        <v>0.29615590031516148</v>
      </c>
      <c r="BP55">
        <f>(AW55/Actif!I54)</f>
        <v>0.27322401685192543</v>
      </c>
      <c r="BQ55">
        <f>(AX55/Actif!J54)</f>
        <v>0.173550868783413</v>
      </c>
      <c r="BR55">
        <f>(AY55/Actif!K54)</f>
        <v>0.15794459548151521</v>
      </c>
      <c r="BS55">
        <f t="shared" si="8"/>
        <v>3.0617773847689267E-2</v>
      </c>
      <c r="BT55">
        <f t="shared" si="9"/>
        <v>-0.4666842858324462</v>
      </c>
      <c r="BV55">
        <f>('Compte de résultat '!V54/Actif!C54)</f>
        <v>1.4048353457904885E-2</v>
      </c>
      <c r="BW55">
        <f>('Compte de résultat '!W54/Actif!D54)</f>
        <v>0.11023249888598805</v>
      </c>
      <c r="BX55">
        <f>('Compte de résultat '!X54/Actif!E54)</f>
        <v>3.3520287078154062E-2</v>
      </c>
      <c r="BY55">
        <f>('Compte de résultat '!Y54/Actif!F54)</f>
        <v>0.11567946753562673</v>
      </c>
      <c r="BZ55">
        <f>('Compte de résultat '!Z54/Actif!G54)</f>
        <v>0.13090407396004483</v>
      </c>
      <c r="CA55">
        <f>('Compte de résultat '!AA54/Actif!H54)</f>
        <v>6.8625000853873311E-2</v>
      </c>
      <c r="CB55">
        <f>('Compte de résultat '!AB54/Actif!I54)</f>
        <v>0.10877340505500599</v>
      </c>
      <c r="CC55">
        <f>('Compte de résultat '!AC54/Actif!J54)</f>
        <v>0.10512147489422113</v>
      </c>
      <c r="CD55">
        <f t="shared" si="10"/>
        <v>7.4599877306890397E-2</v>
      </c>
      <c r="CE55">
        <f t="shared" si="11"/>
        <v>9.336794285794188E-2</v>
      </c>
      <c r="CF55">
        <f t="shared" si="12"/>
        <v>9.4173293601033478E-2</v>
      </c>
      <c r="CG55">
        <f>(Actif!U54/Actif!C54)</f>
        <v>3.9270409867245433E-4</v>
      </c>
      <c r="CH55">
        <f>(Actif!V54/Actif!D54)</f>
        <v>6.8879596029500041E-3</v>
      </c>
      <c r="CI55">
        <f>(Actif!W54/Actif!E54)</f>
        <v>1.8209753122234475E-2</v>
      </c>
      <c r="CJ55">
        <f>(Actif!X54/Actif!F54)</f>
        <v>1.5576762987194268E-2</v>
      </c>
      <c r="CK55">
        <f>(Actif!Y54/Actif!G54)</f>
        <v>3.4768918410299263E-2</v>
      </c>
      <c r="CL55">
        <f>(Actif!Z54/Actif!H54)</f>
        <v>3.7434109443029197E-2</v>
      </c>
      <c r="CM55">
        <f>(Actif!AA54/Actif!I54)</f>
        <v>6.0928970963583719E-2</v>
      </c>
      <c r="CN55">
        <f>(Actif!AB54/Actif!J54)</f>
        <v>6.5370821598600179E-2</v>
      </c>
      <c r="CO55">
        <f>(Actif!AC54/Actif!K54)</f>
        <v>6.2651343862514502E-2</v>
      </c>
      <c r="CP55">
        <f t="shared" si="13"/>
        <v>1.0557175702355568</v>
      </c>
      <c r="CQ55">
        <f t="shared" si="14"/>
        <v>0.67364323059062758</v>
      </c>
      <c r="CR55">
        <f>'Compte de résultat '!D54/Actif!C54</f>
        <v>2.1258147786028063</v>
      </c>
      <c r="CS55">
        <f>'Compte de résultat '!E54/Actif!D54</f>
        <v>1.8055870829130871</v>
      </c>
      <c r="CT55">
        <f>'Compte de résultat '!F54/Actif!E54</f>
        <v>1.9437551642945941</v>
      </c>
      <c r="CU55">
        <f>'Compte de résultat '!G54/Actif!F54</f>
        <v>2.0469045261547985</v>
      </c>
      <c r="CV55">
        <f>'Compte de résultat '!H54/Actif!G54</f>
        <v>2.5446371741094373</v>
      </c>
      <c r="CW55">
        <f>'Compte de résultat '!I54/Actif!H54</f>
        <v>1.5298236568193357</v>
      </c>
      <c r="CX55">
        <f>'Compte de résultat '!J54/Actif!I54</f>
        <v>2.200627659908938</v>
      </c>
      <c r="CY55">
        <f>'Compte de résultat '!K54/Actif!J54</f>
        <v>2.1317712443513055</v>
      </c>
      <c r="CZ55">
        <f t="shared" si="15"/>
        <v>1.9953298452246964</v>
      </c>
      <c r="DA55">
        <f t="shared" si="16"/>
        <v>2.178432288186277</v>
      </c>
      <c r="DB55">
        <f t="shared" si="17"/>
        <v>1.9540741870265264</v>
      </c>
      <c r="DD55">
        <f>LN(1+'Compte de résultat '!C54)</f>
        <v>17.110424850380287</v>
      </c>
      <c r="DE55">
        <f>LN(1+'Compte de résultat '!D54)</f>
        <v>17.26875289644498</v>
      </c>
      <c r="DF55">
        <f>LN(1+'Compte de résultat '!E54)</f>
        <v>17.295409995181227</v>
      </c>
      <c r="DG55">
        <f>LN(1+'Compte de résultat '!F54)</f>
        <v>16.998320559775692</v>
      </c>
      <c r="DH55">
        <f>LN(1+'Compte de résultat '!G54)</f>
        <v>17.189047149686079</v>
      </c>
      <c r="DI55">
        <f>LN(1+'Compte de résultat '!H54)</f>
        <v>17.355702979311229</v>
      </c>
      <c r="DJ55">
        <f>LN(1+'Compte de résultat '!I54)</f>
        <v>17.224468746507593</v>
      </c>
      <c r="DK55">
        <f>LN(1+'Compte de résultat '!J54)</f>
        <v>17.466085445134805</v>
      </c>
      <c r="DL55">
        <f>LN(1+'Compte de résultat '!K54)</f>
        <v>17.601341866324606</v>
      </c>
      <c r="DM55">
        <f t="shared" si="18"/>
        <v>17.093683854730884</v>
      </c>
      <c r="DN55">
        <f t="shared" si="19"/>
        <v>17.181023562924334</v>
      </c>
      <c r="DO55">
        <f t="shared" si="20"/>
        <v>17.430632019322335</v>
      </c>
      <c r="DQ55">
        <f>'Compte de résultat '!AM54/'Compte de résultat '!U54</f>
        <v>0.18442717312562826</v>
      </c>
      <c r="DR55">
        <f>'Compte de résultat '!AN54/'Compte de résultat '!V54</f>
        <v>0.58571189159424453</v>
      </c>
      <c r="DS55">
        <f>'Compte de résultat '!AO54/'Compte de résultat '!W54</f>
        <v>0.34065946266752528</v>
      </c>
      <c r="DT55">
        <f>'Compte de résultat '!AP54/'Compte de résultat '!X54</f>
        <v>1.0478603170328191</v>
      </c>
      <c r="DU55">
        <f>'Compte de résultat '!AQ54/'Compte de résultat '!Y54</f>
        <v>7.839126933692947E-2</v>
      </c>
      <c r="DV55">
        <f>'Compte de résultat '!AR54/'Compte de résultat '!Z54</f>
        <v>6.3366577817976152E-2</v>
      </c>
      <c r="DW55">
        <f>'Compte de résultat '!AS54/'Compte de résultat '!AA54</f>
        <v>8.4581648513376809E-2</v>
      </c>
      <c r="DX55">
        <f>'Compte de résultat '!AT54/'Compte de résultat '!AB54</f>
        <v>4.1483409211423176E-2</v>
      </c>
      <c r="DY55">
        <f>'Compte de résultat '!AU54/'Compte de résultat '!AC54</f>
        <v>4.2307862203007064E-2</v>
      </c>
      <c r="DZ55">
        <f t="shared" si="27"/>
        <v>-0.98449373921484296</v>
      </c>
    </row>
    <row r="56" spans="2:130" x14ac:dyDescent="0.25">
      <c r="B56" t="str">
        <f>Actif!B55</f>
        <v>GRAFTON MERCHANTING GB LIMITED</v>
      </c>
      <c r="C56">
        <f>('Passif '!U55+'Passif '!AD55+'Passif '!AV55)/Actif!C55</f>
        <v>0.89791833337475646</v>
      </c>
      <c r="D56">
        <f>('Passif '!V55+'Passif '!AE55+'Passif '!AW55)/Actif!D55</f>
        <v>0.86421217031821829</v>
      </c>
      <c r="E56">
        <f>('Passif '!W55+'Passif '!AF55+'Passif '!AX55)/Actif!E55</f>
        <v>0.87165577400189564</v>
      </c>
      <c r="F56">
        <f>('Passif '!X55+'Passif '!AG55+'Passif '!AY55)/Actif!F55</f>
        <v>0.8659708740369878</v>
      </c>
      <c r="G56">
        <f>('Passif '!Y55+'Passif '!AH55+'Passif '!AZ55)/Actif!G55</f>
        <v>0.84284183604169682</v>
      </c>
      <c r="H56">
        <f>('Passif '!Z55+'Passif '!AI55+'Passif '!BA55)/Actif!H55</f>
        <v>0.77529522606875845</v>
      </c>
      <c r="I56">
        <f>('Passif '!AA55+'Passif '!AJ55+'Passif '!BB55)/Actif!I55</f>
        <v>0.7690739260544629</v>
      </c>
      <c r="J56">
        <f>('Passif '!AB55+'Passif '!AK55+'Passif '!BC55)/Actif!J55</f>
        <v>0.75055834814097067</v>
      </c>
      <c r="K56">
        <f>('Passif '!AC55+'Passif '!AL55+'Passif '!BD55)/Actif!K55</f>
        <v>0.64226335292771941</v>
      </c>
      <c r="L56">
        <f t="shared" si="4"/>
        <v>-0.11054885518710238</v>
      </c>
      <c r="M56">
        <f>('Passif '!C55+'Passif '!L55)/Actif!C55</f>
        <v>3.9729754772430709E-2</v>
      </c>
      <c r="N56">
        <f>('Passif '!D55+'Passif '!M55)/Actif!D55</f>
        <v>5.3690215382300802E-2</v>
      </c>
      <c r="O56">
        <f>('Passif '!E55+'Passif '!N55)/Actif!E55</f>
        <v>5.707547408856465E-2</v>
      </c>
      <c r="P56">
        <f>('Passif '!F55+'Passif '!O55)/Actif!F55</f>
        <v>4.5723128964924496E-2</v>
      </c>
      <c r="Q56">
        <f>('Passif '!G55+'Passif '!P55)/Actif!G55</f>
        <v>2.7682676131644959E-2</v>
      </c>
      <c r="R56">
        <f>('Passif '!H55+'Passif '!Q55)/Actif!H55</f>
        <v>5.2086409291391002E-2</v>
      </c>
      <c r="S56">
        <f>('Passif '!I55+'Passif '!R55)/Actif!I55</f>
        <v>5.3433591098498004E-2</v>
      </c>
      <c r="T56">
        <f>('Passif '!J55+'Passif '!S55)/Actif!J55</f>
        <v>3.8992938561996572E-2</v>
      </c>
      <c r="U56">
        <f>('Passif '!K55+'Passif '!T55)/Actif!K55</f>
        <v>0.13566947560130088</v>
      </c>
      <c r="V56">
        <f t="shared" si="5"/>
        <v>-4.9890647971736479E-3</v>
      </c>
      <c r="W56">
        <v>0.40511490038975811</v>
      </c>
      <c r="X56">
        <f>('Passif '!U55+'Passif '!AD55)/('Passif '!C55+'Passif '!L55)</f>
        <v>17.173867063651077</v>
      </c>
      <c r="Y56">
        <f>('Passif '!V55+'Passif '!AE55)/('Passif '!D55+'Passif '!M55)</f>
        <v>12.352487202686591</v>
      </c>
      <c r="Z56">
        <f>('Passif '!W55+'Passif '!AF55)/('Passif '!E55+'Passif '!N55)</f>
        <v>11.515466257815378</v>
      </c>
      <c r="AA56">
        <f>('Passif '!X55+'Passif '!AG55)/('Passif '!F55+'Passif '!O55)</f>
        <v>14.089667033219014</v>
      </c>
      <c r="AB56">
        <f>('Passif '!Y55+'Passif '!AH55)/('Passif '!G55+'Passif '!P55)</f>
        <v>25.135631681881495</v>
      </c>
      <c r="AC56">
        <f>('Passif '!Z55+'Passif '!AI55)/('Passif '!H55+'Passif '!Q55)</f>
        <v>11.860051066166578</v>
      </c>
      <c r="AD56">
        <f>('Passif '!AA55+'Passif '!AJ55)/('Passif '!I55+'Passif '!R55)</f>
        <v>11.99331063352102</v>
      </c>
      <c r="AE56">
        <f>('Passif '!AB55+'Passif '!AK55)/('Passif '!J55+'Passif '!S55)</f>
        <v>15.894005604404821</v>
      </c>
      <c r="AF56">
        <f>('Passif '!AC55+'Passif '!AL55)/('Passif '!K55+'Passif '!T55)</f>
        <v>3.6797022502359908</v>
      </c>
      <c r="AG56">
        <f>('Passif '!C55+'Passif '!L55)</f>
        <v>26016135</v>
      </c>
      <c r="AH56">
        <f>('Passif '!D55+'Passif '!M55)</f>
        <v>48702605</v>
      </c>
      <c r="AI56">
        <f>('Passif '!E55+'Passif '!N55)</f>
        <v>52663321</v>
      </c>
      <c r="AJ56">
        <f>('Passif '!F55+'Passif '!O55)</f>
        <v>33889657</v>
      </c>
      <c r="AK56">
        <f>('Passif '!G55+'Passif '!P55)</f>
        <v>27360370</v>
      </c>
      <c r="AL56">
        <f>('Passif '!H55+'Passif '!Q55)</f>
        <v>49968505</v>
      </c>
      <c r="AM56">
        <f>('Passif '!I55+'Passif '!R55)</f>
        <v>53766377</v>
      </c>
      <c r="AN56">
        <f>('Passif '!J55+'Passif '!S55)</f>
        <v>40801478</v>
      </c>
      <c r="AO56">
        <f>('Passif '!K55+'Passif '!T55)</f>
        <v>146627421</v>
      </c>
      <c r="AP56">
        <f t="shared" si="6"/>
        <v>1.9343967965421418</v>
      </c>
      <c r="AQ56">
        <f>('Passif '!U55+'Passif '!AD55)</f>
        <v>446797644</v>
      </c>
      <c r="AR56">
        <f>('Passif '!V55+'Passif '!AE55)</f>
        <v>601598305</v>
      </c>
      <c r="AS56">
        <f>('Passif '!W55+'Passif '!AF55)</f>
        <v>606442696</v>
      </c>
      <c r="AT56">
        <f>('Passif '!X55+'Passif '!AG55)</f>
        <v>477493983</v>
      </c>
      <c r="AU56">
        <f>('Passif '!Y55+'Passif '!AH55)</f>
        <v>687720183</v>
      </c>
      <c r="AV56">
        <f>('Passif '!Z55+'Passif '!AI55)</f>
        <v>592629021</v>
      </c>
      <c r="AW56">
        <f>('Passif '!AA55+'Passif '!AJ55)</f>
        <v>644836861</v>
      </c>
      <c r="AX56">
        <f>('Passif '!AB55+'Passif '!AK55)</f>
        <v>648498920</v>
      </c>
      <c r="AY56">
        <f>('Passif '!AC55+'Passif '!AL55)</f>
        <v>539545251</v>
      </c>
      <c r="AZ56">
        <f t="shared" si="7"/>
        <v>-8.9573355537713367E-2</v>
      </c>
      <c r="BA56">
        <f>'Passif '!AV55</f>
        <v>141183951</v>
      </c>
      <c r="BB56">
        <f>'Passif '!AW55</f>
        <v>182331945</v>
      </c>
      <c r="BC56">
        <f>'Passif '!AX55</f>
        <v>197830743</v>
      </c>
      <c r="BD56">
        <f>'Passif '!AY55</f>
        <v>164357451</v>
      </c>
      <c r="BE56">
        <f>'Passif '!AZ55</f>
        <v>145308545</v>
      </c>
      <c r="BF56">
        <f>'Passif '!BA55</f>
        <v>151141646</v>
      </c>
      <c r="BG56">
        <f>'Passif '!BB55</f>
        <v>129026879</v>
      </c>
      <c r="BH56">
        <f>'Passif '!BC55</f>
        <v>136871228</v>
      </c>
      <c r="BI56">
        <f>'Passif '!BD55</f>
        <v>154593343</v>
      </c>
      <c r="BJ56">
        <f>(AQ56/Actif!C55)</f>
        <v>0.68231352693318192</v>
      </c>
      <c r="BK56">
        <f>(AR56/Actif!D55)</f>
        <v>0.66320769841935745</v>
      </c>
      <c r="BL56">
        <f>(AS56/Actif!E55)</f>
        <v>0.6572506960156822</v>
      </c>
      <c r="BM56">
        <f>(AT56/Actif!F55)</f>
        <v>0.64422366283271804</v>
      </c>
      <c r="BN56">
        <f>(AU56/Actif!G55)</f>
        <v>0.69582155121383971</v>
      </c>
      <c r="BO56">
        <f>(AV56/Actif!H55)</f>
        <v>0.61774747404915065</v>
      </c>
      <c r="BP56">
        <f>(AW56/Actif!I55)</f>
        <v>0.64084565630883028</v>
      </c>
      <c r="BQ56">
        <f>(AX56/Actif!J55)</f>
        <v>0.61975398403658633</v>
      </c>
      <c r="BR56">
        <f>(AY56/Actif!K55)</f>
        <v>0.49922327465844368</v>
      </c>
      <c r="BS56">
        <f t="shared" si="8"/>
        <v>-7.807407716468906E-2</v>
      </c>
      <c r="BT56">
        <f t="shared" si="9"/>
        <v>-0.19186512995968424</v>
      </c>
      <c r="BV56">
        <f>('Compte de résultat '!V55/Actif!C55)</f>
        <v>6.7394679797148097E-2</v>
      </c>
      <c r="BW56">
        <f>('Compte de résultat '!W55/Actif!D55)</f>
        <v>5.270952951219901E-2</v>
      </c>
      <c r="BX56">
        <f>('Compte de résultat '!X55/Actif!E55)</f>
        <v>2.3994776247926397E-2</v>
      </c>
      <c r="BY56">
        <f>('Compte de résultat '!Y55/Actif!F55)</f>
        <v>2.8857143641207145E-2</v>
      </c>
      <c r="BZ56">
        <f>('Compte de résultat '!Z55/Actif!G55)</f>
        <v>4.2374334374956156E-2</v>
      </c>
      <c r="CA56">
        <f>('Compte de résultat '!AA55/Actif!H55)</f>
        <v>3.9429473037205585E-2</v>
      </c>
      <c r="CB56">
        <f>('Compte de résultat '!AB55/Actif!I55)</f>
        <v>6.475587559363831E-2</v>
      </c>
      <c r="CC56">
        <f>('Compte de résultat '!AC55/Actif!J55)</f>
        <v>5.3440446737993967E-2</v>
      </c>
      <c r="CD56">
        <f t="shared" si="10"/>
        <v>2.6425959944566771E-2</v>
      </c>
      <c r="CE56">
        <f t="shared" si="11"/>
        <v>3.1742084754696566E-2</v>
      </c>
      <c r="CF56">
        <f t="shared" si="12"/>
        <v>5.2541931789612618E-2</v>
      </c>
      <c r="CG56">
        <f>(Actif!U55/Actif!C55)</f>
        <v>0.20814879064138231</v>
      </c>
      <c r="CH56">
        <f>(Actif!V55/Actif!D55)</f>
        <v>0.19644915701681956</v>
      </c>
      <c r="CI56">
        <f>(Actif!W55/Actif!E55)</f>
        <v>0.21724727361064439</v>
      </c>
      <c r="CJ56">
        <f>(Actif!X55/Actif!F55)</f>
        <v>0.24417419851420966</v>
      </c>
      <c r="CK56">
        <f>(Actif!Y55/Actif!G55)</f>
        <v>0.22015337071716218</v>
      </c>
      <c r="CL56">
        <f>(Actif!Z55/Actif!H55)</f>
        <v>0.25636147967141348</v>
      </c>
      <c r="CM56">
        <f>(Actif!AA55/Actif!I55)</f>
        <v>0.24766177552748511</v>
      </c>
      <c r="CN56">
        <f>(Actif!AB55/Actif!J55)</f>
        <v>0.23834555231555937</v>
      </c>
      <c r="CO56">
        <f>(Actif!AC55/Actif!K55)</f>
        <v>0.23081776044026944</v>
      </c>
      <c r="CP56">
        <f t="shared" si="13"/>
        <v>0.18004463490239461</v>
      </c>
      <c r="CQ56">
        <f t="shared" si="14"/>
        <v>-9.963945934422061E-2</v>
      </c>
      <c r="CR56">
        <f>'Compte de résultat '!D55/Actif!C55</f>
        <v>0.91595392664304442</v>
      </c>
      <c r="CS56">
        <f>'Compte de résultat '!E55/Actif!D55</f>
        <v>0.73422169622785327</v>
      </c>
      <c r="CT56">
        <f>'Compte de résultat '!F55/Actif!E55</f>
        <v>0.5335091292305405</v>
      </c>
      <c r="CU56">
        <f>'Compte de résultat '!G55/Actif!F55</f>
        <v>0.81535764268945354</v>
      </c>
      <c r="CV56">
        <f>'Compte de résultat '!H55/Actif!G55</f>
        <v>1.0114103817280344</v>
      </c>
      <c r="CW56">
        <f>'Compte de résultat '!I55/Actif!H55</f>
        <v>1.1261451494606172</v>
      </c>
      <c r="CX56">
        <f>'Compte de résultat '!J55/Actif!I55</f>
        <v>1.100843944092561</v>
      </c>
      <c r="CY56">
        <f>'Compte de résultat '!K55/Actif!J55</f>
        <v>1.12298543351893</v>
      </c>
      <c r="CZ56">
        <f t="shared" si="15"/>
        <v>0.67443338595999702</v>
      </c>
      <c r="DA56">
        <f t="shared" si="16"/>
        <v>0.78675905121600953</v>
      </c>
      <c r="DB56">
        <f t="shared" si="17"/>
        <v>1.1166581756907028</v>
      </c>
      <c r="DD56">
        <f>LN(1+'Compte de résultat '!C55)</f>
        <v>19.927712000452949</v>
      </c>
      <c r="DE56">
        <f>LN(1+'Compte de résultat '!D55)</f>
        <v>20.212093149627499</v>
      </c>
      <c r="DF56">
        <f>LN(1+'Compte de résultat '!E55)</f>
        <v>20.316823324334049</v>
      </c>
      <c r="DG56">
        <f>LN(1+'Compte de résultat '!F55)</f>
        <v>20.014531460780344</v>
      </c>
      <c r="DH56">
        <f>LN(1+'Compte de résultat '!G55)</f>
        <v>20.219642992440178</v>
      </c>
      <c r="DI56">
        <f>LN(1+'Compte de résultat '!H55)</f>
        <v>20.722900421190204</v>
      </c>
      <c r="DJ56">
        <f>LN(1+'Compte de résultat '!I55)</f>
        <v>20.800555116798911</v>
      </c>
      <c r="DK56">
        <f>LN(1+'Compte de résultat '!J55)</f>
        <v>20.825551659375851</v>
      </c>
      <c r="DL56">
        <f>LN(1+'Compte de résultat '!K55)</f>
        <v>20.884594281448042</v>
      </c>
      <c r="DM56">
        <f t="shared" si="18"/>
        <v>20.117087226610259</v>
      </c>
      <c r="DN56">
        <f t="shared" si="19"/>
        <v>20.319024958136907</v>
      </c>
      <c r="DO56">
        <f t="shared" si="20"/>
        <v>20.836900352540937</v>
      </c>
      <c r="DQ56">
        <f>'Compte de résultat '!AM55/'Compte de résultat '!U55</f>
        <v>0.63896848776033166</v>
      </c>
      <c r="DR56">
        <f>'Compte de résultat '!AN55/'Compte de résultat '!V55</f>
        <v>0.57027446910950197</v>
      </c>
      <c r="DS56">
        <f>'Compte de résultat '!AO55/'Compte de résultat '!W55</f>
        <v>0.68118291458722091</v>
      </c>
      <c r="DT56">
        <f>'Compte de résultat '!AP55/'Compte de résultat '!X55</f>
        <v>1.1225397346183503</v>
      </c>
      <c r="DU56">
        <f>'Compte de résultat '!AQ55/'Compte de résultat '!Y55</f>
        <v>0.80237568335704601</v>
      </c>
      <c r="DV56">
        <f>'Compte de résultat '!AR55/'Compte de résultat '!Z55</f>
        <v>0.1825702959398629</v>
      </c>
      <c r="DW56">
        <f>'Compte de résultat '!AS55/'Compte de résultat '!AA55</f>
        <v>0.16815136443594134</v>
      </c>
      <c r="DX56">
        <f>'Compte de résultat '!AT55/'Compte de résultat '!AB55</f>
        <v>0.12415337903976288</v>
      </c>
      <c r="DY56">
        <f>'Compte de résultat '!AU55/'Compte de résultat '!AC55</f>
        <v>0.23002839513862522</v>
      </c>
      <c r="DZ56">
        <f t="shared" ref="DZ56:DZ65" si="28">DV56-DT56</f>
        <v>-0.93996943867848737</v>
      </c>
    </row>
    <row r="57" spans="2:130" x14ac:dyDescent="0.25">
      <c r="B57" t="str">
        <f>Actif!B56</f>
        <v>GRANGE FENCING LIMITED</v>
      </c>
      <c r="C57">
        <f>('Passif '!U56+'Passif '!AD56+'Passif '!AV56)/Actif!C56</f>
        <v>0.53407630766785053</v>
      </c>
      <c r="D57">
        <f>('Passif '!V56+'Passif '!AE56+'Passif '!AW56)/Actif!D56</f>
        <v>0.46050160254119166</v>
      </c>
      <c r="E57">
        <f>('Passif '!W56+'Passif '!AF56+'Passif '!AX56)/Actif!E56</f>
        <v>0.11757407187312927</v>
      </c>
      <c r="F57">
        <f>('Passif '!X56+'Passif '!AG56+'Passif '!AY56)/Actif!F56</f>
        <v>0.1690371330190833</v>
      </c>
      <c r="G57">
        <f>('Passif '!Y56+'Passif '!AH56+'Passif '!AZ56)/Actif!G56</f>
        <v>0.1303416873556561</v>
      </c>
      <c r="H57">
        <f>('Passif '!Z56+'Passif '!AI56+'Passif '!BA56)/Actif!H56</f>
        <v>0.14176129080203256</v>
      </c>
      <c r="I57">
        <f>('Passif '!AA56+'Passif '!AJ56+'Passif '!BB56)/Actif!I56</f>
        <v>0.4693316097757218</v>
      </c>
      <c r="J57">
        <f>('Passif '!AB56+'Passif '!AK56+'Passif '!BC56)/Actif!J56</f>
        <v>0.35114916359918036</v>
      </c>
      <c r="K57">
        <f>('Passif '!AC56+'Passif '!AL56+'Passif '!BD56)/Actif!K56</f>
        <v>0.16505255004939426</v>
      </c>
      <c r="L57">
        <f t="shared" si="4"/>
        <v>0.20571898670825159</v>
      </c>
      <c r="M57">
        <f>('Passif '!C56+'Passif '!L56)/Actif!C56</f>
        <v>9.9442750984880438E-2</v>
      </c>
      <c r="N57">
        <f>('Passif '!D56+'Passif '!M56)/Actif!D56</f>
        <v>0.12998956646104862</v>
      </c>
      <c r="O57">
        <f>('Passif '!E56+'Passif '!N56)/Actif!E56</f>
        <v>0.12866736014258454</v>
      </c>
      <c r="P57">
        <f>('Passif '!F56+'Passif '!O56)/Actif!F56</f>
        <v>0.14118698405074806</v>
      </c>
      <c r="Q57">
        <f>('Passif '!G56+'Passif '!P56)/Actif!G56</f>
        <v>0.18155052375262459</v>
      </c>
      <c r="R57">
        <f>('Passif '!H56+'Passif '!Q56)/Actif!H56</f>
        <v>0.17542070406492571</v>
      </c>
      <c r="S57">
        <f>('Passif '!I56+'Passif '!R56)/Actif!I56</f>
        <v>0.19241074093414215</v>
      </c>
      <c r="T57">
        <f>('Passif '!J56+'Passif '!S56)/Actif!J56</f>
        <v>0.28083773397813672</v>
      </c>
      <c r="U57">
        <f>('Passif '!K56+'Passif '!T56)/Actif!K56</f>
        <v>0.42293855649606726</v>
      </c>
      <c r="V57">
        <f t="shared" si="5"/>
        <v>4.6753343922341178E-2</v>
      </c>
      <c r="W57">
        <v>0.64610260312005641</v>
      </c>
      <c r="X57">
        <f>('Passif '!U56+'Passif '!AD56)/('Passif '!C56+'Passif '!L56)</f>
        <v>1.6734921773065485</v>
      </c>
      <c r="Y57">
        <f>('Passif '!V56+'Passif '!AE56)/('Passif '!D56+'Passif '!M56)</f>
        <v>1.2258843270925404</v>
      </c>
      <c r="Z57">
        <f>('Passif '!W56+'Passif '!AF56)/('Passif '!E56+'Passif '!N56)</f>
        <v>0.89676686498863079</v>
      </c>
      <c r="AA57">
        <f>('Passif '!X56+'Passif '!AG56)/('Passif '!F56+'Passif '!O56)</f>
        <v>0.82700417342712684</v>
      </c>
      <c r="AB57">
        <f>('Passif '!Y56+'Passif '!AH56)/('Passif '!G56+'Passif '!P56)</f>
        <v>0.69877162012440541</v>
      </c>
      <c r="AC57">
        <f>('Passif '!Z56+'Passif '!AI56)/('Passif '!H56+'Passif '!Q56)</f>
        <v>0.77867063848938067</v>
      </c>
      <c r="AD57">
        <f>('Passif '!AA56+'Passif '!AJ56)/('Passif '!I56+'Passif '!R56)</f>
        <v>0.65336850629512377</v>
      </c>
      <c r="AE57">
        <f>('Passif '!AB56+'Passif '!AK56)/('Passif '!J56+'Passif '!S56)</f>
        <v>0.25835355111364888</v>
      </c>
      <c r="AF57">
        <f>('Passif '!AC56+'Passif '!AL56)/('Passif '!K56+'Passif '!T56)</f>
        <v>3.0421974820609217E-2</v>
      </c>
      <c r="AG57">
        <f>('Passif '!C56+'Passif '!L56)</f>
        <v>1361168</v>
      </c>
      <c r="AH57">
        <f>('Passif '!D56+'Passif '!M56)</f>
        <v>1836679</v>
      </c>
      <c r="AI57">
        <f>('Passif '!E56+'Passif '!N56)</f>
        <v>2525691</v>
      </c>
      <c r="AJ57">
        <f>('Passif '!F56+'Passif '!O56)</f>
        <v>2385809</v>
      </c>
      <c r="AK57">
        <f>('Passif '!G56+'Passif '!P56)</f>
        <v>2239291</v>
      </c>
      <c r="AL57">
        <f>('Passif '!H56+'Passif '!Q56)</f>
        <v>2613074</v>
      </c>
      <c r="AM57">
        <f>('Passif '!I56+'Passif '!R56)</f>
        <v>3068645</v>
      </c>
      <c r="AN57">
        <f>('Passif '!J56+'Passif '!S56)</f>
        <v>5171603</v>
      </c>
      <c r="AO57">
        <f>('Passif '!K56+'Passif '!T56)</f>
        <v>7312806</v>
      </c>
      <c r="AP57">
        <f t="shared" si="6"/>
        <v>1.7985453148284358</v>
      </c>
      <c r="AQ57">
        <f>('Passif '!U56+'Passif '!AD56)</f>
        <v>2277904</v>
      </c>
      <c r="AR57">
        <f>('Passif '!V56+'Passif '!AE56)</f>
        <v>2251556</v>
      </c>
      <c r="AS57">
        <f>('Passif '!W56+'Passif '!AF56)</f>
        <v>2264956</v>
      </c>
      <c r="AT57">
        <f>('Passif '!X56+'Passif '!AG56)</f>
        <v>1973074</v>
      </c>
      <c r="AU57">
        <f>('Passif '!Y56+'Passif '!AH56)</f>
        <v>1564753</v>
      </c>
      <c r="AV57">
        <f>('Passif '!Z56+'Passif '!AI56)</f>
        <v>2034724</v>
      </c>
      <c r="AW57">
        <f>('Passif '!AA56+'Passif '!AJ56)</f>
        <v>2004956</v>
      </c>
      <c r="AX57">
        <f>('Passif '!AB56+'Passif '!AK56)</f>
        <v>1336102</v>
      </c>
      <c r="AY57">
        <f>('Passif '!AC56+'Passif '!AL56)</f>
        <v>222470</v>
      </c>
      <c r="AZ57">
        <f t="shared" si="7"/>
        <v>-0.89066330372079949</v>
      </c>
      <c r="BA57">
        <f>'Passif '!AV56</f>
        <v>5032509</v>
      </c>
      <c r="BB57">
        <f>'Passif '!AW56</f>
        <v>4255071</v>
      </c>
      <c r="BC57">
        <f>'Passif '!AX56</f>
        <v>42978</v>
      </c>
      <c r="BD57">
        <f>'Passif '!AY56</f>
        <v>883353</v>
      </c>
      <c r="BE57">
        <f>'Passif '!AZ56</f>
        <v>42915</v>
      </c>
      <c r="BF57">
        <f>'Passif '!BA56</f>
        <v>76958</v>
      </c>
      <c r="BG57">
        <f>'Passif '!BB56</f>
        <v>5480136</v>
      </c>
      <c r="BH57">
        <f>'Passif '!BC56</f>
        <v>5130280</v>
      </c>
      <c r="BI57">
        <f>'Passif '!BD56</f>
        <v>2631366</v>
      </c>
      <c r="BJ57">
        <f>(AQ57/Actif!C56)</f>
        <v>0.16641666586304046</v>
      </c>
      <c r="BK57">
        <f>(AR57/Actif!D56)</f>
        <v>0.15935217221015363</v>
      </c>
      <c r="BL57">
        <f>(AS57/Actif!E56)</f>
        <v>0.11538462518142865</v>
      </c>
      <c r="BM57">
        <f>(AT57/Actif!F56)</f>
        <v>0.11676222504355784</v>
      </c>
      <c r="BN57">
        <f>(AU57/Actif!G56)</f>
        <v>0.12686235361705583</v>
      </c>
      <c r="BO57">
        <f>(AV57/Actif!H56)</f>
        <v>0.13659495163849239</v>
      </c>
      <c r="BP57">
        <f>(AW57/Actif!I56)</f>
        <v>0.12571511839927849</v>
      </c>
      <c r="BQ57">
        <f>(AX57/Actif!J56)</f>
        <v>7.2555425859961886E-2</v>
      </c>
      <c r="BR57">
        <f>(AY57/Actif!K56)</f>
        <v>1.2866626116388167E-2</v>
      </c>
      <c r="BS57">
        <f t="shared" si="8"/>
        <v>9.7325980214365559E-3</v>
      </c>
      <c r="BT57">
        <f t="shared" si="9"/>
        <v>-0.90580452672628375</v>
      </c>
      <c r="BV57">
        <f>('Compte de résultat '!V56/Actif!C56)</f>
        <v>0.11854187725325827</v>
      </c>
      <c r="BW57">
        <f>('Compte de résultat '!W56/Actif!D56)</f>
        <v>0.16151722708779417</v>
      </c>
      <c r="BX57">
        <f>('Compte de résultat '!X56/Actif!E56)</f>
        <v>7.4809406622655963E-2</v>
      </c>
      <c r="BY57">
        <f>('Compte de résultat '!Y56/Actif!F56)</f>
        <v>5.2941427802285945E-2</v>
      </c>
      <c r="BZ57">
        <f>('Compte de résultat '!Z56/Actif!G56)</f>
        <v>0.10020805467179299</v>
      </c>
      <c r="CA57">
        <f>('Compte de résultat '!AA56/Actif!H56)</f>
        <v>9.4744838578250418E-2</v>
      </c>
      <c r="CB57">
        <f>('Compte de résultat '!AB56/Actif!I56)</f>
        <v>0.22455557946598809</v>
      </c>
      <c r="CC57">
        <f>('Compte de résultat '!AC56/Actif!J56)</f>
        <v>0.20524661666915106</v>
      </c>
      <c r="CD57">
        <f t="shared" si="10"/>
        <v>6.3875417212470947E-2</v>
      </c>
      <c r="CE57">
        <f t="shared" si="11"/>
        <v>7.5986296365578299E-2</v>
      </c>
      <c r="CF57">
        <f t="shared" si="12"/>
        <v>0.17484901157112986</v>
      </c>
      <c r="CG57">
        <f>(Actif!U56/Actif!C56)</f>
        <v>0.13351905865273092</v>
      </c>
      <c r="CH57">
        <f>(Actif!V56/Actif!D56)</f>
        <v>0.13124347373008713</v>
      </c>
      <c r="CI57">
        <f>(Actif!W56/Actif!E56)</f>
        <v>0.11173549641849864</v>
      </c>
      <c r="CJ57">
        <f>(Actif!X56/Actif!F56)</f>
        <v>0.1149750547720346</v>
      </c>
      <c r="CK57">
        <f>(Actif!Y56/Actif!G56)</f>
        <v>0.11758404923911921</v>
      </c>
      <c r="CL57">
        <f>(Actif!Z56/Actif!H56)</f>
        <v>0.13103716618395453</v>
      </c>
      <c r="CM57">
        <f>(Actif!AA56/Actif!I56)</f>
        <v>0.11543196035616847</v>
      </c>
      <c r="CN57">
        <f>(Actif!AB56/Actif!J56)</f>
        <v>0.10675916777242794</v>
      </c>
      <c r="CO57">
        <f>(Actif!AC56/Actif!K56)</f>
        <v>0.10397069044223149</v>
      </c>
      <c r="CP57">
        <f t="shared" si="13"/>
        <v>0.17274429688093595</v>
      </c>
      <c r="CQ57">
        <f t="shared" si="14"/>
        <v>-0.2065557164425105</v>
      </c>
      <c r="CR57">
        <f>'Compte de résultat '!D56/Actif!C56</f>
        <v>2.6412517690734831</v>
      </c>
      <c r="CS57">
        <f>'Compte de résultat '!E56/Actif!D56</f>
        <v>3.3778699132605028</v>
      </c>
      <c r="CT57">
        <f>'Compte de résultat '!F56/Actif!E56</f>
        <v>2.0328678852980167</v>
      </c>
      <c r="CU57">
        <f>'Compte de résultat '!G56/Actif!F56</f>
        <v>1.7914130847612251</v>
      </c>
      <c r="CV57">
        <f>'Compte de résultat '!H56/Actif!G56</f>
        <v>2.7787892875274705</v>
      </c>
      <c r="CW57">
        <f>'Compte de résultat '!I56/Actif!H56</f>
        <v>2.4400279913300453</v>
      </c>
      <c r="CX57">
        <f>'Compte de résultat '!J56/Actif!I56</f>
        <v>2.8252389203988262</v>
      </c>
      <c r="CY57">
        <f>'Compte de résultat '!K56/Actif!J56</f>
        <v>2.2594014145598824</v>
      </c>
      <c r="CZ57">
        <f t="shared" si="15"/>
        <v>1.9121404850296209</v>
      </c>
      <c r="DA57">
        <f t="shared" si="16"/>
        <v>2.2010234191955704</v>
      </c>
      <c r="DB57">
        <f t="shared" si="17"/>
        <v>2.5082227754295849</v>
      </c>
      <c r="DD57">
        <f>LN(1+'Compte de résultat '!C56)</f>
        <v>17.412923114892738</v>
      </c>
      <c r="DE57">
        <f>LN(1+'Compte de résultat '!D56)</f>
        <v>17.40327986744888</v>
      </c>
      <c r="DF57">
        <f>LN(1+'Compte de résultat '!E56)</f>
        <v>17.681016025849694</v>
      </c>
      <c r="DG57">
        <f>LN(1+'Compte de résultat '!F56)</f>
        <v>17.501997627607256</v>
      </c>
      <c r="DH57">
        <f>LN(1+'Compte de résultat '!G56)</f>
        <v>17.225723741534178</v>
      </c>
      <c r="DI57">
        <f>LN(1+'Compte de résultat '!H56)</f>
        <v>17.349906506037119</v>
      </c>
      <c r="DJ57">
        <f>LN(1+'Compte de résultat '!I56)</f>
        <v>17.40861556952061</v>
      </c>
      <c r="DK57">
        <f>LN(1+'Compte de résultat '!J56)</f>
        <v>17.623462527109712</v>
      </c>
      <c r="DL57">
        <f>LN(1+'Compte de résultat '!K56)</f>
        <v>17.543771433471075</v>
      </c>
      <c r="DM57">
        <f t="shared" si="18"/>
        <v>17.363860684570717</v>
      </c>
      <c r="DN57">
        <f t="shared" si="19"/>
        <v>17.359209291726184</v>
      </c>
      <c r="DO57">
        <f t="shared" si="20"/>
        <v>17.525283176700466</v>
      </c>
      <c r="DQ57">
        <f>'Compte de résultat '!AM56/'Compte de résultat '!U56</f>
        <v>0.48609425699738834</v>
      </c>
      <c r="DR57">
        <f>'Compte de résultat '!AN56/'Compte de résultat '!V56</f>
        <v>0.41219317685979751</v>
      </c>
      <c r="DS57">
        <f>'Compte de résultat '!AO56/'Compte de résultat '!W56</f>
        <v>0.34651624106597867</v>
      </c>
      <c r="DT57">
        <f>'Compte de résultat '!AP56/'Compte de résultat '!X56</f>
        <v>0.55612674329919376</v>
      </c>
      <c r="DU57">
        <f>'Compte de résultat '!AQ56/'Compte de résultat '!Y56</f>
        <v>0.34686390585457894</v>
      </c>
      <c r="DV57">
        <f>'Compte de résultat '!AR56/'Compte de résultat '!Z56</f>
        <v>0.25283011540527772</v>
      </c>
      <c r="DW57">
        <f>'Compte de résultat '!AS56/'Compte de résultat '!AA56</f>
        <v>0.24386267353398194</v>
      </c>
      <c r="DX57">
        <f>'Compte de résultat '!AT56/'Compte de résultat '!AB56</f>
        <v>0.10839152442797372</v>
      </c>
      <c r="DY57">
        <f>'Compte de résultat '!AU56/'Compte de résultat '!AC56</f>
        <v>8.0063255387674725E-2</v>
      </c>
      <c r="DZ57">
        <f t="shared" si="28"/>
        <v>-0.30329662789391604</v>
      </c>
    </row>
    <row r="58" spans="2:130" x14ac:dyDescent="0.25">
      <c r="B58" t="str">
        <f>Actif!B57</f>
        <v>GRANGERS INTERNATIONAL LIMITED</v>
      </c>
      <c r="C58">
        <f>('Passif '!U57+'Passif '!AD57+'Passif '!AV57)/Actif!C57</f>
        <v>0.24220628928583399</v>
      </c>
      <c r="D58">
        <f>('Passif '!V57+'Passif '!AE57+'Passif '!AW57)/Actif!D57</f>
        <v>0.16929350843943516</v>
      </c>
      <c r="E58">
        <f>('Passif '!W57+'Passif '!AF57+'Passif '!AX57)/Actif!E57</f>
        <v>0.16942476132259854</v>
      </c>
      <c r="F58">
        <f>('Passif '!X57+'Passif '!AG57+'Passif '!AY57)/Actif!F57</f>
        <v>0.1819368823738359</v>
      </c>
      <c r="G58">
        <f>('Passif '!Y57+'Passif '!AH57+'Passif '!AZ57)/Actif!G57</f>
        <v>0.10815251608544095</v>
      </c>
      <c r="H58">
        <f>('Passif '!Z57+'Passif '!AI57+'Passif '!BA57)/Actif!H57</f>
        <v>5.9415091312880468E-2</v>
      </c>
      <c r="I58">
        <f>('Passif '!AA57+'Passif '!AJ57+'Passif '!BB57)/Actif!I57</f>
        <v>2.0395268090827652E-2</v>
      </c>
      <c r="J58">
        <f>('Passif '!AB57+'Passif '!AK57+'Passif '!BC57)/Actif!J57</f>
        <v>5.116826473744332E-2</v>
      </c>
      <c r="K58">
        <f>('Passif '!AC57+'Passif '!AL57+'Passif '!BD57)/Actif!K57</f>
        <v>9.1262866309219353E-3</v>
      </c>
      <c r="L58">
        <f t="shared" si="4"/>
        <v>-0.64931282270040025</v>
      </c>
      <c r="M58">
        <f>('Passif '!C57+'Passif '!L57)/Actif!C57</f>
        <v>0.39798796941388065</v>
      </c>
      <c r="N58">
        <f>('Passif '!D57+'Passif '!M57)/Actif!D57</f>
        <v>0.39246835972255911</v>
      </c>
      <c r="O58">
        <f>('Passif '!E57+'Passif '!N57)/Actif!E57</f>
        <v>0.4135591184016858</v>
      </c>
      <c r="P58">
        <f>('Passif '!F57+'Passif '!O57)/Actif!F57</f>
        <v>0.41324323839767646</v>
      </c>
      <c r="Q58">
        <f>('Passif '!G57+'Passif '!P57)/Actif!G57</f>
        <v>0.46193693976667211</v>
      </c>
      <c r="R58">
        <f>('Passif '!H57+'Passif '!Q57)/Actif!H57</f>
        <v>0.47616578610744209</v>
      </c>
      <c r="S58">
        <f>('Passif '!I57+'Passif '!R57)/Actif!I57</f>
        <v>0.55244414875212211</v>
      </c>
      <c r="T58">
        <f>('Passif '!J57+'Passif '!S57)/Actif!J57</f>
        <v>0.71073868011110564</v>
      </c>
      <c r="U58">
        <f>('Passif '!K57+'Passif '!T57)/Actif!K57</f>
        <v>0.68990285219185266</v>
      </c>
      <c r="V58">
        <f t="shared" si="5"/>
        <v>6.2606667705756291E-2</v>
      </c>
      <c r="W58">
        <v>9.9267573500306808E-2</v>
      </c>
      <c r="X58">
        <f>('Passif '!U57+'Passif '!AD57)/('Passif '!C57+'Passif '!L57)</f>
        <v>0.16444287361666779</v>
      </c>
      <c r="Y58">
        <f>('Passif '!V57+'Passif '!AE57)/('Passif '!D57+'Passif '!M57)</f>
        <v>0.10242358961437466</v>
      </c>
      <c r="Z58">
        <f>('Passif '!W57+'Passif '!AF57)/('Passif '!E57+'Passif '!N57)</f>
        <v>5.0427164982256412E-2</v>
      </c>
      <c r="AA58">
        <f>('Passif '!X57+'Passif '!AG57)/('Passif '!F57+'Passif '!O57)</f>
        <v>2.064452625848975E-2</v>
      </c>
      <c r="AB58">
        <f>('Passif '!Y57+'Passif '!AH57)/('Passif '!G57+'Passif '!P57)</f>
        <v>1.2280909852606416E-2</v>
      </c>
      <c r="AC58">
        <f>('Passif '!Z57+'Passif '!AI57)/('Passif '!H57+'Passif '!Q57)</f>
        <v>1.9071146407185467E-2</v>
      </c>
      <c r="AD58">
        <f>('Passif '!AA57+'Passif '!AJ57)/('Passif '!I57+'Passif '!R57)</f>
        <v>1.9758416859419172E-2</v>
      </c>
      <c r="AE58">
        <f>('Passif '!AB57+'Passif '!AK57)/('Passif '!J57+'Passif '!S57)</f>
        <v>1.4792611223640378E-2</v>
      </c>
      <c r="AF58">
        <f>('Passif '!AC57+'Passif '!AL57)/('Passif '!K57+'Passif '!T57)</f>
        <v>1.3228364837059753E-2</v>
      </c>
      <c r="AG58">
        <f>('Passif '!C57+'Passif '!L57)</f>
        <v>1389218</v>
      </c>
      <c r="AH58">
        <f>('Passif '!D57+'Passif '!M57)</f>
        <v>1516057</v>
      </c>
      <c r="AI58">
        <f>('Passif '!E57+'Passif '!N57)</f>
        <v>1645383</v>
      </c>
      <c r="AJ58">
        <f>('Passif '!F57+'Passif '!O57)</f>
        <v>1475161</v>
      </c>
      <c r="AK58">
        <f>('Passif '!G57+'Passif '!P57)</f>
        <v>1323599</v>
      </c>
      <c r="AL58">
        <f>('Passif '!H57+'Passif '!Q57)</f>
        <v>1828469</v>
      </c>
      <c r="AM58">
        <f>('Passif '!I57+'Passif '!R57)</f>
        <v>2626425</v>
      </c>
      <c r="AN58">
        <f>('Passif '!J57+'Passif '!S57)</f>
        <v>3798518</v>
      </c>
      <c r="AO58">
        <f>('Passif '!K57+'Passif '!T57)</f>
        <v>4249656</v>
      </c>
      <c r="AP58">
        <f t="shared" si="6"/>
        <v>1.3241608143206147</v>
      </c>
      <c r="AQ58">
        <f>('Passif '!U57+'Passif '!AD57)</f>
        <v>228447</v>
      </c>
      <c r="AR58">
        <f>('Passif '!V57+'Passif '!AE57)</f>
        <v>155280</v>
      </c>
      <c r="AS58">
        <f>('Passif '!W57+'Passif '!AF57)</f>
        <v>82972</v>
      </c>
      <c r="AT58">
        <f>('Passif '!X57+'Passif '!AG57)</f>
        <v>30454</v>
      </c>
      <c r="AU58">
        <f>('Passif '!Y57+'Passif '!AH57)</f>
        <v>16255</v>
      </c>
      <c r="AV58">
        <f>('Passif '!Z57+'Passif '!AI57)</f>
        <v>34871</v>
      </c>
      <c r="AW58">
        <f>('Passif '!AA57+'Passif '!AJ57)</f>
        <v>51894</v>
      </c>
      <c r="AX58">
        <f>('Passif '!AB57+'Passif '!AK57)</f>
        <v>56190</v>
      </c>
      <c r="AY58">
        <f>('Passif '!AC57+'Passif '!AL57)</f>
        <v>56216</v>
      </c>
      <c r="AZ58">
        <f t="shared" si="7"/>
        <v>0.61211321728657053</v>
      </c>
      <c r="BA58">
        <f>'Passif '!AV57</f>
        <v>616999</v>
      </c>
      <c r="BB58">
        <f>'Passif '!AW57</f>
        <v>498680</v>
      </c>
      <c r="BC58">
        <f>'Passif '!AX57</f>
        <v>591100</v>
      </c>
      <c r="BD58">
        <f>'Passif '!AY57</f>
        <v>619009</v>
      </c>
      <c r="BE58">
        <f>'Passif '!AZ57</f>
        <v>293637</v>
      </c>
      <c r="BF58">
        <f>'Passif '!BA57</f>
        <v>193282</v>
      </c>
      <c r="BG58">
        <f>'Passif '!BB57</f>
        <v>45069</v>
      </c>
      <c r="BH58">
        <f>'Passif '!BC57</f>
        <v>217277</v>
      </c>
      <c r="BI58">
        <f>'Passif '!BD57</f>
        <v>0</v>
      </c>
      <c r="BJ58">
        <f>(AQ58/Actif!C57)</f>
        <v>6.544628535528102E-2</v>
      </c>
      <c r="BK58">
        <f>(AR58/Actif!D57)</f>
        <v>4.0198018212850163E-2</v>
      </c>
      <c r="BL58">
        <f>(AS58/Actif!E57)</f>
        <v>2.0854613893558326E-2</v>
      </c>
      <c r="BM58">
        <f>(AT58/Actif!F57)</f>
        <v>8.5312108862441709E-3</v>
      </c>
      <c r="BN58">
        <f>(AU58/Actif!G57)</f>
        <v>5.6730059148633804E-3</v>
      </c>
      <c r="BO58">
        <f>(AV58/Actif!H57)</f>
        <v>9.0810274209475877E-3</v>
      </c>
      <c r="BP58">
        <f>(AW58/Actif!I57)</f>
        <v>1.0915421782591401E-2</v>
      </c>
      <c r="BQ58">
        <f>(AX58/Actif!J57)</f>
        <v>1.0513680976486889E-2</v>
      </c>
      <c r="BR58">
        <f>(AY58/Actif!K57)</f>
        <v>9.1262866309219353E-3</v>
      </c>
      <c r="BS58">
        <f t="shared" si="8"/>
        <v>3.4080215060842073E-3</v>
      </c>
      <c r="BT58">
        <f t="shared" si="9"/>
        <v>4.983930548425196E-3</v>
      </c>
      <c r="BV58">
        <f>('Compte de résultat '!V57/Actif!C57)</f>
        <v>7.940805643036461E-2</v>
      </c>
      <c r="BW58">
        <f>('Compte de résultat '!W57/Actif!D57)</f>
        <v>8.8518738753524895E-2</v>
      </c>
      <c r="BX58">
        <f>('Compte de résultat '!X57/Actif!E57)</f>
        <v>4.8717988675390692E-2</v>
      </c>
      <c r="BY58">
        <f>('Compte de résultat '!Y57/Actif!F57)</f>
        <v>5.8668812869147012E-2</v>
      </c>
      <c r="BZ58">
        <f>('Compte de résultat '!Z57/Actif!G57)</f>
        <v>0.24014282503479537</v>
      </c>
      <c r="CA58">
        <f>('Compte de résultat '!AA57/Actif!H57)</f>
        <v>0.29549992916637152</v>
      </c>
      <c r="CB58">
        <f>('Compte de résultat '!AB57/Actif!I57)</f>
        <v>0.30186355575533252</v>
      </c>
      <c r="CC58">
        <f>('Compte de résultat '!AC57/Actif!J57)</f>
        <v>0.25423349203334666</v>
      </c>
      <c r="CD58">
        <f t="shared" si="10"/>
        <v>5.3693400772268848E-2</v>
      </c>
      <c r="CE58">
        <f t="shared" si="11"/>
        <v>0.11584320885977768</v>
      </c>
      <c r="CF58">
        <f t="shared" si="12"/>
        <v>0.28386565898501687</v>
      </c>
      <c r="CG58">
        <f>(Actif!U57/Actif!C57)</f>
        <v>0.24783969990285346</v>
      </c>
      <c r="CH58">
        <f>(Actif!V57/Actif!D57)</f>
        <v>0.21351469384088595</v>
      </c>
      <c r="CI58">
        <f>(Actif!W57/Actif!E57)</f>
        <v>0.19852374910521109</v>
      </c>
      <c r="CJ58">
        <f>(Actif!X57/Actif!F57)</f>
        <v>0.20002599646582528</v>
      </c>
      <c r="CK58">
        <f>(Actif!Y57/Actif!G57)</f>
        <v>0.22158366732697593</v>
      </c>
      <c r="CL58">
        <f>(Actif!Z57/Actif!H57)</f>
        <v>0.23759708373784891</v>
      </c>
      <c r="CM58">
        <f>(Actif!AA57/Actif!I57)</f>
        <v>0.21674139722194585</v>
      </c>
      <c r="CN58">
        <f>(Actif!AB57/Actif!J57)</f>
        <v>0.25006506731730865</v>
      </c>
      <c r="CO58">
        <f>(Actif!AC57/Actif!K57)</f>
        <v>0.20368928221404986</v>
      </c>
      <c r="CP58">
        <f t="shared" si="13"/>
        <v>0.19681944759128153</v>
      </c>
      <c r="CQ58">
        <f t="shared" si="14"/>
        <v>-0.14271135398787549</v>
      </c>
      <c r="CR58">
        <f>'Compte de résultat '!D57/Actif!C57</f>
        <v>1.7498059790815512</v>
      </c>
      <c r="CS58">
        <f>'Compte de résultat '!E57/Actif!D57</f>
        <v>1.6793037935197004</v>
      </c>
      <c r="CT58">
        <f>'Compte de résultat '!F57/Actif!E57</f>
        <v>1.3080366119471412</v>
      </c>
      <c r="CU58">
        <f>'Compte de résultat '!G57/Actif!F57</f>
        <v>1.5284061813320724</v>
      </c>
      <c r="CV58">
        <f>'Compte de résultat '!H57/Actif!G57</f>
        <v>2.517453872581251</v>
      </c>
      <c r="CW58">
        <f>'Compte de résultat '!I57/Actif!H57</f>
        <v>2.4603803036679319</v>
      </c>
      <c r="CX58">
        <f>'Compte de résultat '!J57/Actif!I57</f>
        <v>2.4328521929388196</v>
      </c>
      <c r="CY58">
        <f>'Compte de résultat '!K57/Actif!J57</f>
        <v>2.2397609489443751</v>
      </c>
      <c r="CZ58">
        <f t="shared" si="15"/>
        <v>1.4182213966396069</v>
      </c>
      <c r="DA58">
        <f t="shared" si="16"/>
        <v>1.784632221953488</v>
      </c>
      <c r="DB58">
        <f t="shared" si="17"/>
        <v>2.3776644818503754</v>
      </c>
      <c r="DD58">
        <f>LN(1+'Compte de résultat '!C57)</f>
        <v>15.593613195744716</v>
      </c>
      <c r="DE58">
        <f>LN(1+'Compte de résultat '!D57)</f>
        <v>15.625090135039304</v>
      </c>
      <c r="DF58">
        <f>LN(1+'Compte de résultat '!E57)</f>
        <v>15.685302253663798</v>
      </c>
      <c r="DG58">
        <f>LN(1+'Compte de résultat '!F57)</f>
        <v>15.464965981408529</v>
      </c>
      <c r="DH58">
        <f>LN(1+'Compte de résultat '!G57)</f>
        <v>15.512222262954028</v>
      </c>
      <c r="DI58">
        <f>LN(1+'Compte de résultat '!H57)</f>
        <v>15.7914401521087</v>
      </c>
      <c r="DJ58">
        <f>LN(1+'Compte de résultat '!I57)</f>
        <v>16.061294796715732</v>
      </c>
      <c r="DK58">
        <f>LN(1+'Compte de résultat '!J57)</f>
        <v>16.263601500253053</v>
      </c>
      <c r="DL58">
        <f>LN(1+'Compte de résultat '!K57)</f>
        <v>16.297941228376931</v>
      </c>
      <c r="DM58">
        <f t="shared" si="18"/>
        <v>15.488594122181279</v>
      </c>
      <c r="DN58">
        <f t="shared" si="19"/>
        <v>15.589542798823752</v>
      </c>
      <c r="DO58">
        <f t="shared" si="20"/>
        <v>16.207612508448573</v>
      </c>
      <c r="DQ58">
        <f>'Compte de résultat '!AM57/'Compte de résultat '!U57</f>
        <v>0.19594036673274778</v>
      </c>
      <c r="DR58">
        <f>'Compte de résultat '!AN57/'Compte de résultat '!V57</f>
        <v>0.20253840436969212</v>
      </c>
      <c r="DS58">
        <f>'Compte de résultat '!AO57/'Compte de résultat '!W57</f>
        <v>0.20323041963870536</v>
      </c>
      <c r="DT58">
        <f>'Compte de résultat '!AP57/'Compte de résultat '!X57</f>
        <v>0.3768631112991348</v>
      </c>
      <c r="DU58">
        <f>'Compte de résultat '!AQ57/'Compte de résultat '!Y57</f>
        <v>0.19595952843657338</v>
      </c>
      <c r="DV58">
        <f>'Compte de résultat '!AR57/'Compte de résultat '!Z57</f>
        <v>5.0317765050059075E-2</v>
      </c>
      <c r="DW58">
        <f>'Compte de résultat '!AS57/'Compte de résultat '!AA57</f>
        <v>3.7761023693174058E-2</v>
      </c>
      <c r="DX58">
        <f>'Compte de résultat '!AT57/'Compte de résultat '!AB57</f>
        <v>3.3244676218036578E-3</v>
      </c>
      <c r="DY58">
        <f>'Compte de résultat '!AU57/'Compte de résultat '!AC57</f>
        <v>1.7604519474631682E-3</v>
      </c>
      <c r="DZ58">
        <f t="shared" si="28"/>
        <v>-0.32654534624907572</v>
      </c>
    </row>
    <row r="59" spans="2:130" x14ac:dyDescent="0.25">
      <c r="B59" t="str">
        <f>Actif!B58</f>
        <v>GREENE KING BREWING AND RETAILING LIMITED</v>
      </c>
      <c r="C59">
        <f>('Passif '!U58+'Passif '!AD58+'Passif '!AV58)/Actif!C58</f>
        <v>0.28941869152795069</v>
      </c>
      <c r="D59">
        <f>('Passif '!V58+'Passif '!AE58+'Passif '!AW58)/Actif!D58</f>
        <v>0.27002182495264376</v>
      </c>
      <c r="E59">
        <f>('Passif '!W58+'Passif '!AF58+'Passif '!AX58)/Actif!E58</f>
        <v>0.45336751168104322</v>
      </c>
      <c r="F59">
        <f>('Passif '!X58+'Passif '!AG58+'Passif '!AY58)/Actif!F58</f>
        <v>0.5095295055295429</v>
      </c>
      <c r="G59">
        <f>('Passif '!Y58+'Passif '!AH58+'Passif '!AZ58)/Actif!G58</f>
        <v>0.51472287515870496</v>
      </c>
      <c r="H59">
        <f>('Passif '!Z58+'Passif '!AI58+'Passif '!BA58)/Actif!H58</f>
        <v>0.5008244348787988</v>
      </c>
      <c r="I59">
        <f>('Passif '!AA58+'Passif '!AJ58+'Passif '!BB58)/Actif!I58</f>
        <v>0.49605367009362783</v>
      </c>
      <c r="J59">
        <f>('Passif '!AB58+'Passif '!AK58+'Passif '!BC58)/Actif!J58</f>
        <v>0.54865713291515239</v>
      </c>
      <c r="K59">
        <f>('Passif '!AC58+'Passif '!AL58+'Passif '!BD58)/Actif!K58</f>
        <v>0.54084798329817418</v>
      </c>
      <c r="L59">
        <f t="shared" si="4"/>
        <v>0.10467649748829566</v>
      </c>
      <c r="M59">
        <f>('Passif '!C58+'Passif '!L58)/Actif!C58</f>
        <v>0.65822714942794447</v>
      </c>
      <c r="N59">
        <f>('Passif '!D58+'Passif '!M58)/Actif!D58</f>
        <v>0.68672852335020129</v>
      </c>
      <c r="O59">
        <f>('Passif '!E58+'Passif '!N58)/Actif!E58</f>
        <v>0.50059695192238152</v>
      </c>
      <c r="P59">
        <f>('Passif '!F58+'Passif '!O58)/Actif!F58</f>
        <v>0.42149122792744109</v>
      </c>
      <c r="Q59">
        <f>('Passif '!G58+'Passif '!P58)/Actif!G58</f>
        <v>0.41032792772071353</v>
      </c>
      <c r="R59">
        <f>('Passif '!H58+'Passif '!Q58)/Actif!H58</f>
        <v>0.41453360526136918</v>
      </c>
      <c r="S59">
        <f>('Passif '!I58+'Passif '!R58)/Actif!I58</f>
        <v>0.42107340169650631</v>
      </c>
      <c r="T59">
        <f>('Passif '!J58+'Passif '!S58)/Actif!J58</f>
        <v>0.38402511333815065</v>
      </c>
      <c r="U59">
        <f>('Passif '!K58+'Passif '!T58)/Actif!K58</f>
        <v>0.38814201992736058</v>
      </c>
      <c r="V59">
        <f t="shared" si="5"/>
        <v>-8.6063346661012341E-2</v>
      </c>
      <c r="W59">
        <v>3.6029507460566636E-2</v>
      </c>
      <c r="X59">
        <f>('Passif '!U58+'Passif '!AD58)/('Passif '!C58+'Passif '!L58)</f>
        <v>7.0619421899559179E-2</v>
      </c>
      <c r="Y59">
        <f>('Passif '!V58+'Passif '!AE58)/('Passif '!D58+'Passif '!M58)</f>
        <v>8.156254530260415E-2</v>
      </c>
      <c r="Z59">
        <f>('Passif '!W58+'Passif '!AF58)/('Passif '!E58+'Passif '!N58)</f>
        <v>0.51865881025882288</v>
      </c>
      <c r="AA59">
        <f>('Passif '!X58+'Passif '!AG58)/('Passif '!F58+'Passif '!O58)</f>
        <v>0.72169142008823561</v>
      </c>
      <c r="AB59">
        <f>('Passif '!Y58+'Passif '!AH58)/('Passif '!G58+'Passif '!P58)</f>
        <v>0.75432122745809771</v>
      </c>
      <c r="AC59">
        <f>('Passif '!Z58+'Passif '!AI58)/('Passif '!H58+'Passif '!Q58)</f>
        <v>0.72042807174772838</v>
      </c>
      <c r="AD59">
        <f>('Passif '!AA58+'Passif '!AJ58)/('Passif '!I58+'Passif '!R58)</f>
        <v>0.69447047839020559</v>
      </c>
      <c r="AE59">
        <f>('Passif '!AB58+'Passif '!AK58)/('Passif '!J58+'Passif '!S58)</f>
        <v>0.96094459612364502</v>
      </c>
      <c r="AF59">
        <f>('Passif '!AC58+'Passif '!AL58)/('Passif '!K58+'Passif '!T58)</f>
        <v>0.93605683819186913</v>
      </c>
      <c r="AG59">
        <f>('Passif '!C58+'Passif '!L58)</f>
        <v>2059094780</v>
      </c>
      <c r="AH59">
        <f>('Passif '!D58+'Passif '!M58)</f>
        <v>2383630909</v>
      </c>
      <c r="AI59">
        <f>('Passif '!E58+'Passif '!N58)</f>
        <v>2090040681</v>
      </c>
      <c r="AJ59">
        <f>('Passif '!F58+'Passif '!O58)</f>
        <v>1337905950</v>
      </c>
      <c r="AK59">
        <f>('Passif '!G58+'Passif '!P58)</f>
        <v>1149962840</v>
      </c>
      <c r="AL59">
        <f>('Passif '!H58+'Passif '!Q58)</f>
        <v>1215534178</v>
      </c>
      <c r="AM59">
        <f>('Passif '!I58+'Passif '!R58)</f>
        <v>1195887360</v>
      </c>
      <c r="AN59">
        <f>('Passif '!J58+'Passif '!S58)</f>
        <v>1354878141</v>
      </c>
      <c r="AO59">
        <f>('Passif '!K58+'Passif '!T58)</f>
        <v>1337038873</v>
      </c>
      <c r="AP59">
        <f t="shared" si="6"/>
        <v>9.9959916552835912E-2</v>
      </c>
      <c r="AQ59">
        <f>('Passif '!U58+'Passif '!AD58)</f>
        <v>145412083</v>
      </c>
      <c r="AR59">
        <f>('Passif '!V58+'Passif '!AE58)</f>
        <v>194415004</v>
      </c>
      <c r="AS59">
        <f>('Passif '!W58+'Passif '!AF58)</f>
        <v>1084018013</v>
      </c>
      <c r="AT59">
        <f>('Passif '!X58+'Passif '!AG58)</f>
        <v>965555245</v>
      </c>
      <c r="AU59">
        <f>('Passif '!Y58+'Passif '!AH58)</f>
        <v>867441381</v>
      </c>
      <c r="AV59">
        <f>('Passif '!Z58+'Passif '!AI58)</f>
        <v>875704944</v>
      </c>
      <c r="AW59">
        <f>('Passif '!AA58+'Passif '!AJ58)</f>
        <v>830508467</v>
      </c>
      <c r="AX59">
        <f>('Passif '!AB58+'Passif '!AK58)</f>
        <v>1301962828</v>
      </c>
      <c r="AY59">
        <f>('Passif '!AC58+'Passif '!AL58)</f>
        <v>1251544380</v>
      </c>
      <c r="AZ59">
        <f t="shared" si="7"/>
        <v>0.4291850109732851</v>
      </c>
      <c r="BA59">
        <f>'Passif '!AV58</f>
        <v>759960048</v>
      </c>
      <c r="BB59">
        <f>'Passif '!AW58</f>
        <v>742829258</v>
      </c>
      <c r="BC59">
        <f>'Passif '!AX58</f>
        <v>808835188</v>
      </c>
      <c r="BD59">
        <f>'Passif '!AY58</f>
        <v>651803580</v>
      </c>
      <c r="BE59">
        <f>'Passif '!AZ58</f>
        <v>575093088</v>
      </c>
      <c r="BF59">
        <f>'Passif '!BA58</f>
        <v>592859269</v>
      </c>
      <c r="BG59">
        <f>'Passif '!BB58</f>
        <v>578329782</v>
      </c>
      <c r="BH59">
        <f>'Passif '!BC58</f>
        <v>633753172</v>
      </c>
      <c r="BI59">
        <f>'Passif '!BD58</f>
        <v>611523108</v>
      </c>
      <c r="BJ59">
        <f>(AQ59/Actif!C58)</f>
        <v>4.6483620771196194E-2</v>
      </c>
      <c r="BK59">
        <f>(AR59/Actif!D58)</f>
        <v>5.6011326296341236E-2</v>
      </c>
      <c r="BL59">
        <f>(AS59/Actif!E58)</f>
        <v>0.25963901950325557</v>
      </c>
      <c r="BM59">
        <f>(AT59/Actif!F58)</f>
        <v>0.30418660283768917</v>
      </c>
      <c r="BN59">
        <f>(AU59/Actif!G58)</f>
        <v>0.30951906609862617</v>
      </c>
      <c r="BO59">
        <f>(AV59/Actif!H58)</f>
        <v>0.29864164591308218</v>
      </c>
      <c r="BP59">
        <f>(AW59/Actif!I58)</f>
        <v>0.29242304671356395</v>
      </c>
      <c r="BQ59">
        <f>(AX59/Actif!J58)</f>
        <v>0.36902685743806618</v>
      </c>
      <c r="BR59">
        <f>(AY59/Actif!K58)</f>
        <v>0.36332299194261058</v>
      </c>
      <c r="BS59">
        <f t="shared" si="8"/>
        <v>-1.0877420185543996E-2</v>
      </c>
      <c r="BT59">
        <f t="shared" si="9"/>
        <v>0.21658515118267704</v>
      </c>
      <c r="BV59">
        <f>('Compte de résultat '!V58/Actif!C58)</f>
        <v>5.0550619754558893E-2</v>
      </c>
      <c r="BW59">
        <f>('Compte de résultat '!W58/Actif!D58)</f>
        <v>2.5258311611261387E-2</v>
      </c>
      <c r="BX59">
        <f>('Compte de résultat '!X58/Actif!E58)</f>
        <v>2.1098530733958103E-2</v>
      </c>
      <c r="BY59">
        <f>('Compte de résultat '!Y58/Actif!F58)</f>
        <v>2.4801787905478025E-2</v>
      </c>
      <c r="BZ59">
        <f>('Compte de résultat '!Z58/Actif!G58)</f>
        <v>1.8689731191668429E-2</v>
      </c>
      <c r="CA59">
        <f>('Compte de résultat '!AA58/Actif!H58)</f>
        <v>3.4400197495103639E-2</v>
      </c>
      <c r="CB59">
        <f>('Compte de résultat '!AB58/Actif!I58)</f>
        <v>4.0729427596742668E-2</v>
      </c>
      <c r="CC59">
        <f>('Compte de résultat '!AC58/Actif!J58)</f>
        <v>3.1636824625548489E-2</v>
      </c>
      <c r="CD59">
        <f t="shared" si="10"/>
        <v>2.2950159319718062E-2</v>
      </c>
      <c r="CE59">
        <f t="shared" si="11"/>
        <v>2.1530016610368186E-2</v>
      </c>
      <c r="CF59">
        <f t="shared" si="12"/>
        <v>3.5588816572464932E-2</v>
      </c>
      <c r="CG59">
        <f>(Actif!U58/Actif!C58)</f>
        <v>0.37738241458940763</v>
      </c>
      <c r="CH59">
        <f>(Actif!V58/Actif!D58)</f>
        <v>0.36772281198616591</v>
      </c>
      <c r="CI59">
        <f>(Actif!W58/Actif!E58)</f>
        <v>0.1799283658172173</v>
      </c>
      <c r="CJ59">
        <f>(Actif!X58/Actif!F58)</f>
        <v>0.19760765535029984</v>
      </c>
      <c r="CK59">
        <f>(Actif!Y58/Actif!G58)</f>
        <v>0.16364505701122026</v>
      </c>
      <c r="CL59">
        <f>(Actif!Z58/Actif!H58)</f>
        <v>0.18294598001517348</v>
      </c>
      <c r="CM59">
        <f>(Actif!AA58/Actif!I58)</f>
        <v>0.23796369389999783</v>
      </c>
      <c r="CN59">
        <f>(Actif!AB58/Actif!J58)</f>
        <v>6.801534694550132E-2</v>
      </c>
      <c r="CO59">
        <f>(Actif!AC58/Actif!K58)</f>
        <v>7.6180627398992493E-2</v>
      </c>
      <c r="CP59">
        <f t="shared" si="13"/>
        <v>1.6771197716660562E-2</v>
      </c>
      <c r="CQ59">
        <f t="shared" si="14"/>
        <v>-0.58358949787978887</v>
      </c>
      <c r="CR59">
        <f>'Compte de résultat '!D58/Actif!C58</f>
        <v>0.32148108278939147</v>
      </c>
      <c r="CS59">
        <f>'Compte de résultat '!E58/Actif!D58</f>
        <v>0.27902408964740522</v>
      </c>
      <c r="CT59">
        <f>'Compte de résultat '!F58/Actif!E58</f>
        <v>0.21562334674338121</v>
      </c>
      <c r="CU59">
        <f>'Compte de résultat '!G58/Actif!F58</f>
        <v>0.29164088323397397</v>
      </c>
      <c r="CV59">
        <f>'Compte de résultat '!H58/Actif!G58</f>
        <v>0.34980604306768687</v>
      </c>
      <c r="CW59">
        <f>'Compte de résultat '!I58/Actif!H58</f>
        <v>0.33100634386164929</v>
      </c>
      <c r="CX59">
        <f>'Compte de résultat '!J58/Actif!I58</f>
        <v>0.43025873777026269</v>
      </c>
      <c r="CY59">
        <f>'Compte de résultat '!K58/Actif!J58</f>
        <v>0.37560315197354666</v>
      </c>
      <c r="CZ59">
        <f t="shared" si="15"/>
        <v>0.2536321149886776</v>
      </c>
      <c r="DA59">
        <f t="shared" si="16"/>
        <v>0.28569009101501402</v>
      </c>
      <c r="DB59">
        <f t="shared" si="17"/>
        <v>0.37895607786848623</v>
      </c>
      <c r="DD59">
        <f>LN(1+'Compte de résultat '!C58)</f>
        <v>20.594761258409299</v>
      </c>
      <c r="DE59">
        <f>LN(1+'Compte de résultat '!D58)</f>
        <v>20.728920914809454</v>
      </c>
      <c r="DF59">
        <f>LN(1+'Compte de résultat '!E58)</f>
        <v>20.691249824454967</v>
      </c>
      <c r="DG59">
        <f>LN(1+'Compte de résultat '!F58)</f>
        <v>20.618181198786445</v>
      </c>
      <c r="DH59">
        <f>LN(1+'Compte de résultat '!G58)</f>
        <v>20.646095733558294</v>
      </c>
      <c r="DI59">
        <f>LN(1+'Compte de résultat '!H58)</f>
        <v>20.703417641272008</v>
      </c>
      <c r="DJ59">
        <f>LN(1+'Compte de résultat '!I58)</f>
        <v>20.693432966261543</v>
      </c>
      <c r="DK59">
        <f>LN(1+'Compte de résultat '!J58)</f>
        <v>20.923733882421896</v>
      </c>
      <c r="DL59">
        <f>LN(1+'Compte de résultat '!K58)</f>
        <v>21.004802544514536</v>
      </c>
      <c r="DM59">
        <f t="shared" si="18"/>
        <v>20.632138466172371</v>
      </c>
      <c r="DN59">
        <f t="shared" si="19"/>
        <v>20.655898191205583</v>
      </c>
      <c r="DO59">
        <f t="shared" si="20"/>
        <v>20.873989797732659</v>
      </c>
      <c r="DQ59">
        <f>'Compte de résultat '!AM58/'Compte de résultat '!U58</f>
        <v>0.36311600684847972</v>
      </c>
      <c r="DR59">
        <f>'Compte de résultat '!AN58/'Compte de résultat '!V58</f>
        <v>8.7554956173234805E-2</v>
      </c>
      <c r="DS59">
        <f>'Compte de résultat '!AO58/'Compte de résultat '!W58</f>
        <v>1.0585284196248128</v>
      </c>
      <c r="DT59">
        <f>'Compte de résultat '!AP58/'Compte de résultat '!X58</f>
        <v>0.68390805028303048</v>
      </c>
      <c r="DU59">
        <f>'Compte de résultat '!AQ58/'Compte de résultat '!Y58</f>
        <v>0.74893617237484766</v>
      </c>
      <c r="DV59">
        <f>'Compte de résultat '!AR58/'Compte de résultat '!Z58</f>
        <v>0.79120879162838864</v>
      </c>
      <c r="DW59">
        <f>'Compte de résultat '!AS58/'Compte de résultat '!AA58</f>
        <v>0.68888888250012092</v>
      </c>
      <c r="DX59">
        <f>'Compte de résultat '!AT58/'Compte de résultat '!AB58</f>
        <v>0.90425531243535517</v>
      </c>
      <c r="DY59">
        <f>'Compte de résultat '!AU58/'Compte de résultat '!AC58</f>
        <v>0.89361702222969619</v>
      </c>
      <c r="DZ59">
        <f t="shared" si="28"/>
        <v>0.10730074134535816</v>
      </c>
    </row>
    <row r="60" spans="2:130" x14ac:dyDescent="0.25">
      <c r="B60" t="str">
        <f>Actif!B59</f>
        <v>GREENSHIRES GROUP LIMITED</v>
      </c>
      <c r="C60">
        <f>('Passif '!U59+'Passif '!AD59+'Passif '!AV59)/Actif!C59</f>
        <v>0.5665734417430438</v>
      </c>
      <c r="D60">
        <f>('Passif '!V59+'Passif '!AE59+'Passif '!AW59)/Actif!D59</f>
        <v>0.39604453219903135</v>
      </c>
      <c r="E60">
        <f>('Passif '!W59+'Passif '!AF59+'Passif '!AX59)/Actif!E59</f>
        <v>0.51956910480664165</v>
      </c>
      <c r="F60">
        <f>('Passif '!X59+'Passif '!AG59+'Passif '!AY59)/Actif!F59</f>
        <v>0.48024911174644297</v>
      </c>
      <c r="G60">
        <f>('Passif '!Y59+'Passif '!AH59+'Passif '!AZ59)/Actif!G59</f>
        <v>0.41779834364503338</v>
      </c>
      <c r="H60">
        <f>('Passif '!Z59+'Passif '!AI59+'Passif '!BA59)/Actif!H59</f>
        <v>0.31665854797587634</v>
      </c>
      <c r="I60">
        <f>('Passif '!AA59+'Passif '!AJ59+'Passif '!BB59)/Actif!I59</f>
        <v>0.32974732229124759</v>
      </c>
      <c r="J60">
        <f>('Passif '!AB59+'Passif '!AK59+'Passif '!BC59)/Actif!J59</f>
        <v>0.28162621643221902</v>
      </c>
      <c r="K60">
        <f>('Passif '!AC59+'Passif '!AL59+'Passif '!BD59)/Actif!K59</f>
        <v>0.33544091097947942</v>
      </c>
      <c r="L60">
        <f t="shared" si="4"/>
        <v>-0.39053622502492474</v>
      </c>
      <c r="M60">
        <f>('Passif '!C59+'Passif '!L59)/Actif!C59</f>
        <v>0.16691763417366923</v>
      </c>
      <c r="N60">
        <f>('Passif '!D59+'Passif '!M59)/Actif!D59</f>
        <v>0.23795218810800414</v>
      </c>
      <c r="O60">
        <f>('Passif '!E59+'Passif '!N59)/Actif!E59</f>
        <v>0.22118492847108193</v>
      </c>
      <c r="P60">
        <f>('Passif '!F59+'Passif '!O59)/Actif!F59</f>
        <v>0.20161401265399165</v>
      </c>
      <c r="Q60">
        <f>('Passif '!G59+'Passif '!P59)/Actif!G59</f>
        <v>0.232378162742299</v>
      </c>
      <c r="R60">
        <f>('Passif '!H59+'Passif '!Q59)/Actif!H59</f>
        <v>0.24358334804380519</v>
      </c>
      <c r="S60">
        <f>('Passif '!I59+'Passif '!R59)/Actif!I59</f>
        <v>0.24221677822109752</v>
      </c>
      <c r="T60">
        <f>('Passif '!J59+'Passif '!S59)/Actif!J59</f>
        <v>0.24097022204857529</v>
      </c>
      <c r="U60">
        <f>('Passif '!K59+'Passif '!T59)/Actif!K59</f>
        <v>0.24218479176088628</v>
      </c>
      <c r="V60">
        <f t="shared" si="5"/>
        <v>2.239841957272326E-2</v>
      </c>
      <c r="W60">
        <v>0.16067953333224086</v>
      </c>
      <c r="X60">
        <f>('Passif '!U59+'Passif '!AD59)/('Passif '!C59+'Passif '!L59)</f>
        <v>1.4961336571140753</v>
      </c>
      <c r="Y60">
        <f>('Passif '!V59+'Passif '!AE59)/('Passif '!D59+'Passif '!M59)</f>
        <v>0.65386622676945672</v>
      </c>
      <c r="Z60">
        <f>('Passif '!W59+'Passif '!AF59)/('Passif '!E59+'Passif '!N59)</f>
        <v>1.4545454154283326</v>
      </c>
      <c r="AA60">
        <f>('Passif '!X59+'Passif '!AG59)/('Passif '!F59+'Passif '!O59)</f>
        <v>1.5147468633262688</v>
      </c>
      <c r="AB60">
        <f>('Passif '!Y59+'Passif '!AH59)/('Passif '!G59+'Passif '!P59)</f>
        <v>1.2181510652392222</v>
      </c>
      <c r="AC60">
        <f>('Passif '!Z59+'Passif '!AI59)/('Passif '!H59+'Passif '!Q59)</f>
        <v>1.0852357751172197</v>
      </c>
      <c r="AD60">
        <f>('Passif '!AA59+'Passif '!AJ59)/('Passif '!I59+'Passif '!R59)</f>
        <v>0.73956927152586416</v>
      </c>
      <c r="AE60">
        <f>('Passif '!AB59+'Passif '!AK59)/('Passif '!J59+'Passif '!S59)</f>
        <v>0.56480818854083792</v>
      </c>
      <c r="AF60">
        <f>('Passif '!AC59+'Passif '!AL59)/('Passif '!K59+'Passif '!T59)</f>
        <v>0.74619309993860372</v>
      </c>
      <c r="AG60">
        <f>('Passif '!C59+'Passif '!L59)</f>
        <v>2265319</v>
      </c>
      <c r="AH60">
        <f>('Passif '!D59+'Passif '!M59)</f>
        <v>2835814</v>
      </c>
      <c r="AI60">
        <f>('Passif '!E59+'Passif '!N59)</f>
        <v>2324023</v>
      </c>
      <c r="AJ60">
        <f>('Passif '!F59+'Passif '!O59)</f>
        <v>1534428</v>
      </c>
      <c r="AK60">
        <f>('Passif '!G59+'Passif '!P59)</f>
        <v>1656013</v>
      </c>
      <c r="AL60">
        <f>('Passif '!H59+'Passif '!Q59)</f>
        <v>1744162</v>
      </c>
      <c r="AM60">
        <f>('Passif '!I59+'Passif '!R59)</f>
        <v>1775643</v>
      </c>
      <c r="AN60">
        <f>('Passif '!J59+'Passif '!S59)</f>
        <v>1651674</v>
      </c>
      <c r="AO60">
        <f>('Passif '!K59+'Passif '!T59)</f>
        <v>1646681</v>
      </c>
      <c r="AP60">
        <f t="shared" si="6"/>
        <v>-5.5889877201773686E-2</v>
      </c>
      <c r="AQ60">
        <f>('Passif '!U59+'Passif '!AD59)</f>
        <v>3389220</v>
      </c>
      <c r="AR60">
        <f>('Passif '!V59+'Passif '!AE59)</f>
        <v>1854243</v>
      </c>
      <c r="AS60">
        <f>('Passif '!W59+'Passif '!AF59)</f>
        <v>3380397</v>
      </c>
      <c r="AT60">
        <f>('Passif '!X59+'Passif '!AG59)</f>
        <v>2324270</v>
      </c>
      <c r="AU60">
        <f>('Passif '!Y59+'Passif '!AH59)</f>
        <v>2017274</v>
      </c>
      <c r="AV60">
        <f>('Passif '!Z59+'Passif '!AI59)</f>
        <v>1892827</v>
      </c>
      <c r="AW60">
        <f>('Passif '!AA59+'Passif '!AJ59)</f>
        <v>1313211</v>
      </c>
      <c r="AX60">
        <f>('Passif '!AB59+'Passif '!AK59)</f>
        <v>932879</v>
      </c>
      <c r="AY60">
        <f>('Passif '!AC59+'Passif '!AL59)</f>
        <v>1228742</v>
      </c>
      <c r="AZ60">
        <f t="shared" si="7"/>
        <v>-0.35084294549898115</v>
      </c>
      <c r="BA60">
        <f>'Passif '!AV59</f>
        <v>4300019</v>
      </c>
      <c r="BB60">
        <f>'Passif '!AW59</f>
        <v>2865649</v>
      </c>
      <c r="BC60">
        <f>'Passif '!AX59</f>
        <v>2078793</v>
      </c>
      <c r="BD60">
        <f>'Passif '!AY59</f>
        <v>1330772</v>
      </c>
      <c r="BE60">
        <f>'Passif '!AZ59</f>
        <v>960112</v>
      </c>
      <c r="BF60">
        <f>'Passif '!BA59</f>
        <v>374585</v>
      </c>
      <c r="BG60">
        <f>'Passif '!BB59</f>
        <v>1104101</v>
      </c>
      <c r="BH60">
        <f>'Passif '!BC59</f>
        <v>997462</v>
      </c>
      <c r="BI60">
        <f>'Passif '!BD59</f>
        <v>1052013</v>
      </c>
      <c r="BJ60">
        <f>(AQ60/Actif!C59)</f>
        <v>0.24973109045308109</v>
      </c>
      <c r="BK60">
        <f>(AR60/Actif!D59)</f>
        <v>0.15558889938971665</v>
      </c>
      <c r="BL60">
        <f>(AS60/Actif!E59)</f>
        <v>0.32172352366945589</v>
      </c>
      <c r="BM60">
        <f>(AT60/Actif!F59)</f>
        <v>0.30539419327025652</v>
      </c>
      <c r="BN60">
        <f>(AU60/Actif!G59)</f>
        <v>0.28307170648286484</v>
      </c>
      <c r="BO60">
        <f>(AV60/Actif!H59)</f>
        <v>0.2643453635199664</v>
      </c>
      <c r="BP60">
        <f>(AW60/Actif!I59)</f>
        <v>0.1791360862203189</v>
      </c>
      <c r="BQ60">
        <f>(AX60/Actif!J59)</f>
        <v>0.13610195460753929</v>
      </c>
      <c r="BR60">
        <f>(AY60/Actif!K59)</f>
        <v>0.18071662052204096</v>
      </c>
      <c r="BS60">
        <f t="shared" si="8"/>
        <v>-1.8726342962898435E-2</v>
      </c>
      <c r="BT60">
        <f t="shared" si="9"/>
        <v>-0.31636167884445926</v>
      </c>
      <c r="BV60">
        <f>('Compte de résultat '!V59/Actif!C59)</f>
        <v>5.3859793310647525E-2</v>
      </c>
      <c r="BW60">
        <f>('Compte de résultat '!W59/Actif!D59)</f>
        <v>0.11447224306211858</v>
      </c>
      <c r="BX60">
        <f>('Compte de résultat '!X59/Actif!E59)</f>
        <v>5.8968422357006646E-2</v>
      </c>
      <c r="BY60">
        <f>('Compte de résultat '!Y59/Actif!F59)</f>
        <v>0.13488971675613914</v>
      </c>
      <c r="BZ60">
        <f>('Compte de résultat '!Z59/Actif!G59)</f>
        <v>0.15407603673735201</v>
      </c>
      <c r="CA60">
        <f>('Compte de résultat '!AA59/Actif!H59)</f>
        <v>0.11414423040397563</v>
      </c>
      <c r="CB60">
        <f>('Compte de résultat '!AB59/Actif!I59)</f>
        <v>0.10049856761900916</v>
      </c>
      <c r="CC60">
        <f>('Compte de résultat '!AC59/Actif!J59)</f>
        <v>6.9511454618189611E-2</v>
      </c>
      <c r="CD60">
        <f t="shared" si="10"/>
        <v>9.6929069556572892E-2</v>
      </c>
      <c r="CE60">
        <f t="shared" si="11"/>
        <v>0.11597805861683259</v>
      </c>
      <c r="CF60">
        <f t="shared" si="12"/>
        <v>9.471808421372481E-2</v>
      </c>
      <c r="CG60">
        <f>(Actif!U59/Actif!C59)</f>
        <v>0.59034203938583552</v>
      </c>
      <c r="CH60">
        <f>(Actif!V59/Actif!D59)</f>
        <v>0.45362376032917423</v>
      </c>
      <c r="CI60">
        <f>(Actif!W59/Actif!E59)</f>
        <v>0.54853386013656036</v>
      </c>
      <c r="CJ60">
        <f>(Actif!X59/Actif!F59)</f>
        <v>0.49242535628358997</v>
      </c>
      <c r="CK60">
        <f>(Actif!Y59/Actif!G59)</f>
        <v>0.46533937118906665</v>
      </c>
      <c r="CL60">
        <f>(Actif!Z59/Actif!H59)</f>
        <v>0.39463792128743069</v>
      </c>
      <c r="CM60">
        <f>(Actif!AA59/Actif!I59)</f>
        <v>0.30953547913795504</v>
      </c>
      <c r="CN60">
        <f>(Actif!AB59/Actif!J59)</f>
        <v>0.2863374429880603</v>
      </c>
      <c r="CO60">
        <f>(Actif!AC59/Actif!K59)</f>
        <v>0.37600979516198418</v>
      </c>
      <c r="CP60">
        <f t="shared" si="13"/>
        <v>-0.28055868567679026</v>
      </c>
      <c r="CQ60">
        <f t="shared" si="14"/>
        <v>-4.7203081915381605E-2</v>
      </c>
      <c r="CR60">
        <f>'Compte de résultat '!D59/Actif!C59</f>
        <v>1.4179410672883233</v>
      </c>
      <c r="CS60">
        <f>'Compte de résultat '!E59/Actif!D59</f>
        <v>1.3935894194617884</v>
      </c>
      <c r="CT60">
        <f>'Compte de résultat '!F59/Actif!E59</f>
        <v>1.3273535951569737</v>
      </c>
      <c r="CU60">
        <f>'Compte de résultat '!G59/Actif!F59</f>
        <v>1.7613462640398985</v>
      </c>
      <c r="CV60">
        <f>'Compte de résultat '!H59/Actif!G59</f>
        <v>2.336929553625541</v>
      </c>
      <c r="CW60">
        <f>'Compte de résultat '!I59/Actif!H59</f>
        <v>2.0213865587998043</v>
      </c>
      <c r="CX60">
        <f>'Compte de résultat '!J59/Actif!I59</f>
        <v>2.0261225205813118</v>
      </c>
      <c r="CY60">
        <f>'Compte de résultat '!K59/Actif!J59</f>
        <v>1.9816893595900713</v>
      </c>
      <c r="CZ60">
        <f t="shared" si="15"/>
        <v>1.544349929598436</v>
      </c>
      <c r="DA60">
        <f t="shared" si="16"/>
        <v>1.8085431376074712</v>
      </c>
      <c r="DB60">
        <f t="shared" si="17"/>
        <v>2.009732812990396</v>
      </c>
      <c r="DD60">
        <f>LN(1+'Compte de résultat '!C59)</f>
        <v>16.844244002973301</v>
      </c>
      <c r="DE60">
        <f>LN(1+'Compte de résultat '!D59)</f>
        <v>16.772686861374385</v>
      </c>
      <c r="DF60">
        <f>LN(1+'Compte de résultat '!E59)</f>
        <v>16.62540789001002</v>
      </c>
      <c r="DG60">
        <f>LN(1+'Compte de résultat '!F59)</f>
        <v>16.450753694211961</v>
      </c>
      <c r="DH60">
        <f>LN(1+'Compte de résultat '!G59)</f>
        <v>16.41114698310226</v>
      </c>
      <c r="DI60">
        <f>LN(1+'Compte de résultat '!H59)</f>
        <v>16.628150657875405</v>
      </c>
      <c r="DJ60">
        <f>LN(1+'Compte de résultat '!I59)</f>
        <v>16.487864632587005</v>
      </c>
      <c r="DK60">
        <f>LN(1+'Compte de résultat '!J59)</f>
        <v>16.513719290287625</v>
      </c>
      <c r="DL60">
        <f>LN(1+'Compte de résultat '!K59)</f>
        <v>16.424331556581492</v>
      </c>
      <c r="DM60">
        <f t="shared" si="18"/>
        <v>16.430950338657112</v>
      </c>
      <c r="DN60">
        <f t="shared" si="19"/>
        <v>16.496683778396545</v>
      </c>
      <c r="DO60">
        <f t="shared" si="20"/>
        <v>16.475305159818706</v>
      </c>
      <c r="DQ60">
        <f>'Compte de résultat '!AM59/'Compte de résultat '!U59</f>
        <v>0.31901834044249355</v>
      </c>
      <c r="DR60">
        <f>'Compte de résultat '!AN59/'Compte de résultat '!V59</f>
        <v>0.45714316984446418</v>
      </c>
      <c r="DS60">
        <f>'Compte de résultat '!AO59/'Compte de résultat '!W59</f>
        <v>0.150442153534003</v>
      </c>
      <c r="DT60">
        <f>'Compte de résultat '!AP59/'Compte de résultat '!X59</f>
        <v>0.34086896173275877</v>
      </c>
      <c r="DU60">
        <f>'Compte de résultat '!AQ59/'Compte de résultat '!Y59</f>
        <v>9.0078199273724735E-2</v>
      </c>
      <c r="DV60">
        <f>'Compte de résultat '!AR59/'Compte de résultat '!Z59</f>
        <v>7.6759353116521545E-2</v>
      </c>
      <c r="DW60">
        <f>'Compte de résultat '!AS59/'Compte de résultat '!AA59</f>
        <v>0.10818747078874666</v>
      </c>
      <c r="DX60">
        <f>'Compte de résultat '!AT59/'Compte de résultat '!AB59</f>
        <v>0.1120131390527123</v>
      </c>
      <c r="DY60">
        <f>'Compte de résultat '!AU59/'Compte de résultat '!AC59</f>
        <v>0.19799559240214085</v>
      </c>
      <c r="DZ60">
        <f t="shared" si="28"/>
        <v>-0.26410960861623722</v>
      </c>
    </row>
    <row r="61" spans="2:130" x14ac:dyDescent="0.25">
      <c r="B61" t="str">
        <f>Actif!B60</f>
        <v>GUEST MOTORS LIMITED</v>
      </c>
      <c r="C61">
        <f>('Passif '!U60+'Passif '!AD60+'Passif '!AV60)/Actif!C60</f>
        <v>0.10908982228854372</v>
      </c>
      <c r="D61">
        <f>('Passif '!V60+'Passif '!AE60+'Passif '!AW60)/Actif!D60</f>
        <v>7.2682754715710576E-2</v>
      </c>
      <c r="E61">
        <f>('Passif '!W60+'Passif '!AF60+'Passif '!AX60)/Actif!E60</f>
        <v>0.10801765952835317</v>
      </c>
      <c r="F61">
        <f>('Passif '!X60+'Passif '!AG60+'Passif '!AY60)/Actif!F60</f>
        <v>0.11447812035327913</v>
      </c>
      <c r="G61">
        <f>('Passif '!Y60+'Passif '!AH60+'Passif '!AZ60)/Actif!G60</f>
        <v>0.19387754336575708</v>
      </c>
      <c r="H61">
        <f>('Passif '!Z60+'Passif '!AI60+'Passif '!BA60)/Actif!H60</f>
        <v>0.14375919974836984</v>
      </c>
      <c r="I61">
        <f>('Passif '!AA60+'Passif '!AJ60+'Passif '!BB60)/Actif!I60</f>
        <v>9.9230778639477935E-2</v>
      </c>
      <c r="J61">
        <f>('Passif '!AB60+'Passif '!AK60+'Passif '!BC60)/Actif!J60</f>
        <v>0.10797947627570104</v>
      </c>
      <c r="K61">
        <f>('Passif '!AC60+'Passif '!AL60+'Passif '!BD60)/Actif!K60</f>
        <v>0.14692881301325619</v>
      </c>
      <c r="L61">
        <f t="shared" si="4"/>
        <v>0.33088608266535346</v>
      </c>
      <c r="M61">
        <f>('Passif '!C60+'Passif '!L60)/Actif!C60</f>
        <v>0.19726501560062404</v>
      </c>
      <c r="N61">
        <f>('Passif '!D60+'Passif '!M60)/Actif!D60</f>
        <v>0.19218825873513387</v>
      </c>
      <c r="O61">
        <f>('Passif '!E60+'Passif '!N60)/Actif!E60</f>
        <v>0.22697890354498007</v>
      </c>
      <c r="P61">
        <f>('Passif '!F60+'Passif '!O60)/Actif!F60</f>
        <v>0.16329962170968196</v>
      </c>
      <c r="Q61">
        <f>('Passif '!G60+'Passif '!P60)/Actif!G60</f>
        <v>0.23680213380319093</v>
      </c>
      <c r="R61">
        <f>('Passif '!H60+'Passif '!Q60)/Actif!H60</f>
        <v>0.17952196825674988</v>
      </c>
      <c r="S61">
        <f>('Passif '!I60+'Passif '!R60)/Actif!I60</f>
        <v>0.14572118606479123</v>
      </c>
      <c r="T61">
        <f>('Passif '!J60+'Passif '!S60)/Actif!J60</f>
        <v>0.11357911148787091</v>
      </c>
      <c r="U61">
        <f>('Passif '!K60+'Passif '!T60)/Actif!K60</f>
        <v>9.8767199388462179E-2</v>
      </c>
      <c r="V61">
        <f t="shared" si="5"/>
        <v>-4.7456935288230195E-2</v>
      </c>
      <c r="W61">
        <v>0.53707879979305795</v>
      </c>
      <c r="X61">
        <f>('Passif '!U60+'Passif '!AD60)/('Passif '!C60+'Passif '!L60)</f>
        <v>0.38017576981224932</v>
      </c>
      <c r="Y61">
        <f>('Passif '!V60+'Passif '!AE60)/('Passif '!D60+'Passif '!M60)</f>
        <v>0.37321316119103076</v>
      </c>
      <c r="Z61">
        <f>('Passif '!W60+'Passif '!AF60)/('Passif '!E60+'Passif '!N60)</f>
        <v>0.11891073402521632</v>
      </c>
      <c r="AA61">
        <f>('Passif '!X60+'Passif '!AG60)/('Passif '!F60+'Passif '!O60)</f>
        <v>0.35463929701230229</v>
      </c>
      <c r="AB61">
        <f>('Passif '!Y60+'Passif '!AH60)/('Passif '!G60+'Passif '!P60)</f>
        <v>0.39351843345563381</v>
      </c>
      <c r="AC61">
        <f>('Passif '!Z60+'Passif '!AI60)/('Passif '!H60+'Passif '!Q60)</f>
        <v>0.34746880073329756</v>
      </c>
      <c r="AD61">
        <f>('Passif '!AA60+'Passif '!AJ60)/('Passif '!I60+'Passif '!R60)</f>
        <v>0.35565813229767518</v>
      </c>
      <c r="AE61">
        <f>('Passif '!AB60+'Passif '!AK60)/('Passif '!J60+'Passif '!S60)</f>
        <v>0.48726374585202642</v>
      </c>
      <c r="AF61">
        <f>('Passif '!AC60+'Passif '!AL60)/('Passif '!K60+'Passif '!T60)</f>
        <v>0.33879204734535656</v>
      </c>
      <c r="AG61">
        <f>('Passif '!C60+'Passif '!L60)</f>
        <v>4653245</v>
      </c>
      <c r="AH61">
        <f>('Passif '!D60+'Passif '!M60)</f>
        <v>4800447</v>
      </c>
      <c r="AI61">
        <f>('Passif '!E60+'Passif '!N60)</f>
        <v>5447742</v>
      </c>
      <c r="AJ61">
        <f>('Passif '!F60+'Passif '!O60)</f>
        <v>3556250</v>
      </c>
      <c r="AK61">
        <f>('Passif '!G60+'Passif '!P60)</f>
        <v>3156706</v>
      </c>
      <c r="AL61">
        <f>('Passif '!H60+'Passif '!Q60)</f>
        <v>3560901</v>
      </c>
      <c r="AM61">
        <f>('Passif '!I60+'Passif '!R60)</f>
        <v>3621787</v>
      </c>
      <c r="AN61">
        <f>('Passif '!J60+'Passif '!S60)</f>
        <v>2911060</v>
      </c>
      <c r="AO61">
        <f>('Passif '!K60+'Passif '!T60)</f>
        <v>3281420</v>
      </c>
      <c r="AP61">
        <f t="shared" si="6"/>
        <v>-7.8486034854661782E-2</v>
      </c>
      <c r="AQ61">
        <f>('Passif '!U60+'Passif '!AD60)</f>
        <v>1769051</v>
      </c>
      <c r="AR61">
        <f>('Passif '!V60+'Passif '!AE60)</f>
        <v>1791590</v>
      </c>
      <c r="AS61">
        <f>('Passif '!W60+'Passif '!AF60)</f>
        <v>647795</v>
      </c>
      <c r="AT61">
        <f>('Passif '!X60+'Passif '!AG60)</f>
        <v>1261186</v>
      </c>
      <c r="AU61">
        <f>('Passif '!Y60+'Passif '!AH60)</f>
        <v>1242222</v>
      </c>
      <c r="AV61">
        <f>('Passif '!Z60+'Passif '!AI60)</f>
        <v>1237302</v>
      </c>
      <c r="AW61">
        <f>('Passif '!AA60+'Passif '!AJ60)</f>
        <v>1288118</v>
      </c>
      <c r="AX61">
        <f>('Passif '!AB60+'Passif '!AK60)</f>
        <v>1418454</v>
      </c>
      <c r="AY61">
        <f>('Passif '!AC60+'Passif '!AL60)</f>
        <v>1111719</v>
      </c>
      <c r="AZ61">
        <f t="shared" si="7"/>
        <v>-0.10149745171348627</v>
      </c>
      <c r="BA61">
        <f>'Passif '!AV60</f>
        <v>804247</v>
      </c>
      <c r="BB61">
        <f>'Passif '!AW60</f>
        <v>23868</v>
      </c>
      <c r="BC61">
        <f>'Passif '!AX60</f>
        <v>1944747</v>
      </c>
      <c r="BD61">
        <f>'Passif '!AY60</f>
        <v>1231856</v>
      </c>
      <c r="BE61">
        <f>'Passif '!AZ60</f>
        <v>1342275</v>
      </c>
      <c r="BF61">
        <f>'Passif '!BA60</f>
        <v>1614228</v>
      </c>
      <c r="BG61">
        <f>'Passif '!BB60</f>
        <v>1178186</v>
      </c>
      <c r="BH61">
        <f>'Passif '!BC60</f>
        <v>1349086</v>
      </c>
      <c r="BI61">
        <f>'Passif '!BD60</f>
        <v>3769812</v>
      </c>
      <c r="BJ61">
        <f>(AQ61/Actif!C60)</f>
        <v>7.4995379162992606E-2</v>
      </c>
      <c r="BK61">
        <f>(AR61/Actif!D60)</f>
        <v>7.1727187586339045E-2</v>
      </c>
      <c r="BL61">
        <f>(AS61/Actif!E60)</f>
        <v>2.6990228028772354E-2</v>
      </c>
      <c r="BM61">
        <f>(AT61/Actif!F60)</f>
        <v>5.79124630454965E-2</v>
      </c>
      <c r="BN61">
        <f>(AU61/Actif!G60)</f>
        <v>9.3186004733183087E-2</v>
      </c>
      <c r="BO61">
        <f>(AV61/Actif!H60)</f>
        <v>6.2378283015453992E-2</v>
      </c>
      <c r="BP61">
        <f>(AW61/Actif!I60)</f>
        <v>5.1826924872005659E-2</v>
      </c>
      <c r="BQ61">
        <f>(AX61/Actif!J60)</f>
        <v>5.5342983314124905E-2</v>
      </c>
      <c r="BR61">
        <f>(AY61/Actif!K60)</f>
        <v>3.3461541691384149E-2</v>
      </c>
      <c r="BS61">
        <f t="shared" si="8"/>
        <v>-3.0807721717729095E-2</v>
      </c>
      <c r="BT61">
        <f t="shared" si="9"/>
        <v>-0.46357065193515867</v>
      </c>
      <c r="BV61">
        <f>('Compte de résultat '!V60/Actif!C60)</f>
        <v>3.6615766804585226E-2</v>
      </c>
      <c r="BW61">
        <f>('Compte de résultat '!W60/Actif!D60)</f>
        <v>3.5142754754945355E-2</v>
      </c>
      <c r="BX61">
        <f>('Compte de résultat '!X60/Actif!E60)</f>
        <v>3.7359005385337853E-2</v>
      </c>
      <c r="BY61">
        <f>('Compte de résultat '!Y60/Actif!F60)</f>
        <v>1.0324439211305417E-3</v>
      </c>
      <c r="BZ61">
        <f>('Compte de résultat '!Z60/Actif!G60)</f>
        <v>6.7439382159674571E-2</v>
      </c>
      <c r="CA61">
        <f>('Compte de résultat '!AA60/Actif!H60)</f>
        <v>6.5060650720444563E-2</v>
      </c>
      <c r="CB61">
        <f>('Compte de résultat '!AB60/Actif!I60)</f>
        <v>2.8920436220418712E-2</v>
      </c>
      <c r="CC61">
        <f>('Compte de résultat '!AC60/Actif!J60)</f>
        <v>6.0846482091214044E-2</v>
      </c>
      <c r="CD61">
        <f t="shared" si="10"/>
        <v>1.9195724653234197E-2</v>
      </c>
      <c r="CE61">
        <f t="shared" si="11"/>
        <v>3.5276943822047657E-2</v>
      </c>
      <c r="CF61">
        <f t="shared" si="12"/>
        <v>5.1609189677359106E-2</v>
      </c>
      <c r="CG61">
        <f>(Actif!U60/Actif!C60)</f>
        <v>8.0688080784100932E-2</v>
      </c>
      <c r="CH61">
        <f>(Actif!V60/Actif!D60)</f>
        <v>6.3604866986681038E-2</v>
      </c>
      <c r="CI61">
        <f>(Actif!W60/Actif!E60)</f>
        <v>6.435698306085548E-2</v>
      </c>
      <c r="CJ61">
        <f>(Actif!X60/Actif!F60)</f>
        <v>6.7821059339627121E-2</v>
      </c>
      <c r="CK61">
        <f>(Actif!Y60/Actif!G60)</f>
        <v>9.5125682604276909E-2</v>
      </c>
      <c r="CL61">
        <f>(Actif!Z60/Actif!H60)</f>
        <v>8.8934812253670337E-2</v>
      </c>
      <c r="CM61">
        <f>(Actif!AA60/Actif!I60)</f>
        <v>7.7451905157046946E-2</v>
      </c>
      <c r="CN61">
        <f>(Actif!AB60/Actif!J60)</f>
        <v>7.6948203491336659E-2</v>
      </c>
      <c r="CO61">
        <f>(Actif!AC60/Actif!K60)</f>
        <v>5.8476784537149183E-2</v>
      </c>
      <c r="CP61">
        <f t="shared" si="13"/>
        <v>0.38189840517499468</v>
      </c>
      <c r="CQ61">
        <f t="shared" si="14"/>
        <v>-0.34247587580940952</v>
      </c>
      <c r="CR61">
        <f>'Compte de résultat '!D60/Actif!C60</f>
        <v>3.4732504832802009</v>
      </c>
      <c r="CS61">
        <f>'Compte de résultat '!E60/Actif!D60</f>
        <v>3.2275761908447076</v>
      </c>
      <c r="CT61">
        <f>'Compte de résultat '!F60/Actif!E60</f>
        <v>2.700454029303831</v>
      </c>
      <c r="CU61">
        <f>'Compte de résultat '!G60/Actif!F60</f>
        <v>2.3355080442369434</v>
      </c>
      <c r="CV61">
        <f>'Compte de résultat '!H60/Actif!G60</f>
        <v>5.7852078876782711</v>
      </c>
      <c r="CW61">
        <f>'Compte de résultat '!I60/Actif!H60</f>
        <v>4.5002685342175814</v>
      </c>
      <c r="CX61">
        <f>'Compte de résultat '!J60/Actif!I60</f>
        <v>3.4474503006008153</v>
      </c>
      <c r="CY61">
        <f>'Compte de résultat '!K60/Actif!J60</f>
        <v>3.1130486053564614</v>
      </c>
      <c r="CZ61">
        <f t="shared" si="15"/>
        <v>2.5179810367703874</v>
      </c>
      <c r="DA61">
        <f t="shared" si="16"/>
        <v>3.6070566537396815</v>
      </c>
      <c r="DB61">
        <f t="shared" si="17"/>
        <v>3.686922480058286</v>
      </c>
      <c r="DD61">
        <f>LN(1+'Compte de résultat '!C60)</f>
        <v>18.233411616088542</v>
      </c>
      <c r="DE61">
        <f>LN(1+'Compte de résultat '!D60)</f>
        <v>18.221373487473599</v>
      </c>
      <c r="DF61">
        <f>LN(1+'Compte de résultat '!E60)</f>
        <v>18.20523093227375</v>
      </c>
      <c r="DG61">
        <f>LN(1+'Compte de résultat '!F60)</f>
        <v>17.987029903910027</v>
      </c>
      <c r="DH61">
        <f>LN(1+'Compte de résultat '!G60)</f>
        <v>17.744615237348285</v>
      </c>
      <c r="DI61">
        <f>LN(1+'Compte de résultat '!H60)</f>
        <v>18.160874310444381</v>
      </c>
      <c r="DJ61">
        <f>LN(1+'Compte de résultat '!I60)</f>
        <v>18.307118933873895</v>
      </c>
      <c r="DK61">
        <f>LN(1+'Compte de résultat '!J60)</f>
        <v>18.266173202124104</v>
      </c>
      <c r="DL61">
        <f>LN(1+'Compte de résultat '!K60)</f>
        <v>18.19488601888068</v>
      </c>
      <c r="DM61">
        <f t="shared" si="18"/>
        <v>17.865822570629156</v>
      </c>
      <c r="DN61">
        <f t="shared" si="19"/>
        <v>17.964173150567564</v>
      </c>
      <c r="DO61">
        <f t="shared" si="20"/>
        <v>18.25605938495956</v>
      </c>
      <c r="DQ61">
        <f>'Compte de résultat '!AM60/'Compte de résultat '!U60</f>
        <v>0.80833372346754329</v>
      </c>
      <c r="DR61">
        <f>'Compte de résultat '!AN60/'Compte de résultat '!V60</f>
        <v>1.0362697719868199</v>
      </c>
      <c r="DS61">
        <f>'Compte de résultat '!AO60/'Compte de résultat '!W60</f>
        <v>0.98294580708369883</v>
      </c>
      <c r="DT61">
        <f>'Compte de résultat '!AP60/'Compte de résultat '!X60</f>
        <v>0.50000055762682949</v>
      </c>
      <c r="DU61">
        <f>'Compte de résultat '!AQ60/'Compte de résultat '!Y60</f>
        <v>13.149795410069382</v>
      </c>
      <c r="DV61">
        <f>'Compte de résultat '!AR60/'Compte de résultat '!Z60</f>
        <v>0.2265626998737493</v>
      </c>
      <c r="DW61">
        <f>'Compte de résultat '!AS60/'Compte de résultat '!AA60</f>
        <v>0.52222225666171773</v>
      </c>
      <c r="DX61">
        <f>'Compte de résultat '!AT60/'Compte de résultat '!AB60</f>
        <v>0.95174702105607301</v>
      </c>
      <c r="DY61">
        <f>'Compte de résultat '!AU60/'Compte de résultat '!AC60</f>
        <v>0.59647773980288676</v>
      </c>
      <c r="DZ61">
        <f t="shared" si="28"/>
        <v>-0.27343785775308016</v>
      </c>
    </row>
    <row r="62" spans="2:130" x14ac:dyDescent="0.25">
      <c r="B62" t="str">
        <f>Actif!B61</f>
        <v>HALO FOODS LIMITED</v>
      </c>
      <c r="C62">
        <f>('Passif '!U61+'Passif '!AD61+'Passif '!AV61)/Actif!C61</f>
        <v>0.59673357102051316</v>
      </c>
      <c r="D62">
        <f>('Passif '!V61+'Passif '!AE61+'Passif '!AW61)/Actif!D61</f>
        <v>0.38248847719758633</v>
      </c>
      <c r="E62">
        <f>('Passif '!W61+'Passif '!AF61+'Passif '!AX61)/Actif!E61</f>
        <v>0.35808566204221343</v>
      </c>
      <c r="F62">
        <f>('Passif '!X61+'Passif '!AG61+'Passif '!AY61)/Actif!F61</f>
        <v>0.92582853308983204</v>
      </c>
      <c r="G62">
        <f>('Passif '!Y61+'Passif '!AH61+'Passif '!AZ61)/Actif!G61</f>
        <v>0.93454310401214169</v>
      </c>
      <c r="H62">
        <f>('Passif '!Z61+'Passif '!AI61+'Passif '!BA61)/Actif!H61</f>
        <v>0.9018078433690716</v>
      </c>
      <c r="I62">
        <f>('Passif '!AA61+'Passif '!AJ61+'Passif '!BB61)/Actif!I61</f>
        <v>0.21140763866440893</v>
      </c>
      <c r="J62">
        <f>('Passif '!AB61+'Passif '!AK61+'Passif '!BC61)/Actif!J61</f>
        <v>0.18915515945245889</v>
      </c>
      <c r="K62">
        <f>('Passif '!AC61+'Passif '!AL61+'Passif '!BD61)/Actif!K61</f>
        <v>0.28762656619179616</v>
      </c>
      <c r="L62">
        <f t="shared" si="4"/>
        <v>1.5184137176169896</v>
      </c>
      <c r="M62">
        <f>('Passif '!C61+'Passif '!L61)/Actif!C61</f>
        <v>0.1424562568387534</v>
      </c>
      <c r="N62">
        <f>('Passif '!D61+'Passif '!M61)/Actif!D61</f>
        <v>0.29412239189868417</v>
      </c>
      <c r="O62">
        <f>('Passif '!E61+'Passif '!N61)/Actif!E61</f>
        <v>0.27022428719967684</v>
      </c>
      <c r="P62">
        <f>('Passif '!F61+'Passif '!O61)/Actif!F61</f>
        <v>6.2307530415155526E-3</v>
      </c>
      <c r="Q62">
        <f>('Passif '!G61+'Passif '!P61)/Actif!G61</f>
        <v>5.2811431071573562E-3</v>
      </c>
      <c r="R62">
        <f>('Passif '!H61+'Passif '!Q61)/Actif!H61</f>
        <v>2.8113541976496563E-2</v>
      </c>
      <c r="S62">
        <f>('Passif '!I61+'Passif '!R61)/Actif!I61</f>
        <v>0.52054699228496126</v>
      </c>
      <c r="T62">
        <f>('Passif '!J61+'Passif '!S61)/Actif!J61</f>
        <v>0.48770203709788307</v>
      </c>
      <c r="U62">
        <f>('Passif '!K61+'Passif '!T61)/Actif!K61</f>
        <v>0.44653000452826891</v>
      </c>
      <c r="V62">
        <f t="shared" si="5"/>
        <v>-0.24211074522318027</v>
      </c>
      <c r="W62">
        <v>0.77979574930593598</v>
      </c>
      <c r="X62">
        <f>('Passif '!U61+'Passif '!AD61)/('Passif '!C61+'Passif '!L61)</f>
        <v>2.2343439654065747</v>
      </c>
      <c r="Y62">
        <f>('Passif '!V61+'Passif '!AE61)/('Passif '!D61+'Passif '!M61)</f>
        <v>1.0448049654000822</v>
      </c>
      <c r="Z62">
        <f>('Passif '!W61+'Passif '!AF61)/('Passif '!E61+'Passif '!N61)</f>
        <v>1.0260713765929879</v>
      </c>
      <c r="AA62">
        <f>('Passif '!X61+'Passif '!AG61)/('Passif '!F61+'Passif '!O61)</f>
        <v>7.5539681545466797</v>
      </c>
      <c r="AB62">
        <f>('Passif '!Y61+'Passif '!AH61)/('Passif '!G61+'Passif '!P61)</f>
        <v>8.7444516359998197</v>
      </c>
      <c r="AC62">
        <f>('Passif '!Z61+'Passif '!AI61)/('Passif '!H61+'Passif '!Q61)</f>
        <v>1.5857226021068194</v>
      </c>
      <c r="AD62">
        <f>('Passif '!AA61+'Passif '!AJ61)/('Passif '!I61+'Passif '!R61)</f>
        <v>0.40612594405055902</v>
      </c>
      <c r="AE62">
        <f>('Passif '!AB61+'Passif '!AK61)/('Passif '!J61+'Passif '!S61)</f>
        <v>0.38784984491359625</v>
      </c>
      <c r="AF62">
        <f>('Passif '!AC61+'Passif '!AL61)/('Passif '!K61+'Passif '!T61)</f>
        <v>0.41758845530253808</v>
      </c>
      <c r="AG62">
        <f>('Passif '!C61+'Passif '!L61)</f>
        <v>2936743</v>
      </c>
      <c r="AH62">
        <f>('Passif '!D61+'Passif '!M61)</f>
        <v>5250735</v>
      </c>
      <c r="AI62">
        <f>('Passif '!E61+'Passif '!N61)</f>
        <v>4953977</v>
      </c>
      <c r="AJ62">
        <f>('Passif '!F61+'Passif '!O61)</f>
        <v>526857</v>
      </c>
      <c r="AK62">
        <f>('Passif '!G61+'Passif '!P61)</f>
        <v>421791</v>
      </c>
      <c r="AL62">
        <f>('Passif '!H61+'Passif '!Q61)</f>
        <v>2164400</v>
      </c>
      <c r="AM62">
        <f>('Passif '!I61+'Passif '!R61)</f>
        <v>9323918</v>
      </c>
      <c r="AN62">
        <f>('Passif '!J61+'Passif '!S61)</f>
        <v>9272573</v>
      </c>
      <c r="AO62">
        <f>('Passif '!K61+'Passif '!T61)</f>
        <v>10794774</v>
      </c>
      <c r="AP62">
        <f t="shared" si="6"/>
        <v>3.9874209942709298</v>
      </c>
      <c r="AQ62">
        <f>('Passif '!U61+'Passif '!AD61)</f>
        <v>6561694</v>
      </c>
      <c r="AR62">
        <f>('Passif '!V61+'Passif '!AE61)</f>
        <v>5485994</v>
      </c>
      <c r="AS62">
        <f>('Passif '!W61+'Passif '!AF61)</f>
        <v>5083134</v>
      </c>
      <c r="AT62">
        <f>('Passif '!X61+'Passif '!AG61)</f>
        <v>3979861</v>
      </c>
      <c r="AU62">
        <f>('Passif '!Y61+'Passif '!AH61)</f>
        <v>3688331</v>
      </c>
      <c r="AV62">
        <f>('Passif '!Z61+'Passif '!AI61)</f>
        <v>3432138</v>
      </c>
      <c r="AW62">
        <f>('Passif '!AA61+'Passif '!AJ61)</f>
        <v>3786685</v>
      </c>
      <c r="AX62">
        <f>('Passif '!AB61+'Passif '!AK61)</f>
        <v>3596366</v>
      </c>
      <c r="AY62">
        <f>('Passif '!AC61+'Passif '!AL61)</f>
        <v>4507773</v>
      </c>
      <c r="AZ62">
        <f t="shared" si="7"/>
        <v>0.31340085975563919</v>
      </c>
      <c r="BA62">
        <f>'Passif '!AV61</f>
        <v>5739999</v>
      </c>
      <c r="BB62">
        <f>'Passif '!AW61</f>
        <v>1342271</v>
      </c>
      <c r="BC62">
        <f>'Passif '!AX61</f>
        <v>1481591</v>
      </c>
      <c r="BD62">
        <f>'Passif '!AY61</f>
        <v>74305900</v>
      </c>
      <c r="BE62">
        <f>'Passif '!AZ61</f>
        <v>70951167</v>
      </c>
      <c r="BF62">
        <f>'Passif '!BA61</f>
        <v>65996072</v>
      </c>
      <c r="BG62">
        <f>'Passif '!BB61</f>
        <v>0</v>
      </c>
      <c r="BH62">
        <f>'Passif '!BC61</f>
        <v>0</v>
      </c>
      <c r="BI62">
        <f>'Passif '!BD61</f>
        <v>2445542</v>
      </c>
      <c r="BJ62">
        <f>(AQ62/Actif!C61)</f>
        <v>0.3182962778020777</v>
      </c>
      <c r="BK62">
        <f>(AR62/Actif!D61)</f>
        <v>0.3073005354910941</v>
      </c>
      <c r="BL62">
        <f>(AS62/Actif!E61)</f>
        <v>0.2772694063558313</v>
      </c>
      <c r="BM62">
        <f>(AT62/Actif!F61)</f>
        <v>4.7066910054453348E-2</v>
      </c>
      <c r="BN62">
        <f>(AU62/Actif!G61)</f>
        <v>4.6180700483331318E-2</v>
      </c>
      <c r="BO62">
        <f>(AV62/Actif!H61)</f>
        <v>4.4580278937409429E-2</v>
      </c>
      <c r="BP62">
        <f>(AW62/Actif!I61)</f>
        <v>0.21140763866440893</v>
      </c>
      <c r="BQ62">
        <f>(AX62/Actif!J61)</f>
        <v>0.18915515945245889</v>
      </c>
      <c r="BR62">
        <f>(AY62/Actif!K61)</f>
        <v>0.18646577483719515</v>
      </c>
      <c r="BS62">
        <f t="shared" si="8"/>
        <v>-1.6004215459218887E-3</v>
      </c>
      <c r="BT62">
        <f t="shared" si="9"/>
        <v>3.1826964586514253</v>
      </c>
      <c r="BV62">
        <f>('Compte de résultat '!V61/Actif!C61)</f>
        <v>0.21892776302129935</v>
      </c>
      <c r="BW62">
        <f>('Compte de résultat '!W61/Actif!D61)</f>
        <v>0.34203023927960519</v>
      </c>
      <c r="BX62">
        <f>('Compte de résultat '!X61/Actif!E61)</f>
        <v>0.28049307597505108</v>
      </c>
      <c r="BY62">
        <f>('Compte de résultat '!Y61/Actif!F61)</f>
        <v>2.24608419197177E-2</v>
      </c>
      <c r="BZ62">
        <f>('Compte de résultat '!Z61/Actif!G61)</f>
        <v>3.0622381346033588E-2</v>
      </c>
      <c r="CA62">
        <f>('Compte de résultat '!AA61/Actif!H61)</f>
        <v>0.15944547791975741</v>
      </c>
      <c r="CB62">
        <f>('Compte de résultat '!AB61/Actif!I61)</f>
        <v>0.37478920285376599</v>
      </c>
      <c r="CC62">
        <f>('Compte de résultat '!AC61/Actif!J61)</f>
        <v>0.14545808470017252</v>
      </c>
      <c r="CD62">
        <f t="shared" si="10"/>
        <v>0.15147695894738439</v>
      </c>
      <c r="CE62">
        <f t="shared" si="11"/>
        <v>0.11119209974693411</v>
      </c>
      <c r="CF62">
        <f t="shared" si="12"/>
        <v>0.22656425515789866</v>
      </c>
      <c r="CG62">
        <f>(Actif!U61/Actif!C61)</f>
        <v>0.43715375722330252</v>
      </c>
      <c r="CH62">
        <f>(Actif!V61/Actif!D61)</f>
        <v>0.48564959264709562</v>
      </c>
      <c r="CI62">
        <f>(Actif!W61/Actif!E61)</f>
        <v>0.42521663590037417</v>
      </c>
      <c r="CJ62">
        <f>(Actif!X61/Actif!F61)</f>
        <v>7.8310377518658422E-2</v>
      </c>
      <c r="CK62">
        <f>(Actif!Y61/Actif!G61)</f>
        <v>7.6136551789211332E-2</v>
      </c>
      <c r="CL62">
        <f>(Actif!Z61/Actif!H61)</f>
        <v>6.9774514559831149E-2</v>
      </c>
      <c r="CM62">
        <f>(Actif!AA61/Actif!I61)</f>
        <v>0.28599066423921254</v>
      </c>
      <c r="CN62">
        <f>(Actif!AB61/Actif!J61)</f>
        <v>0.24627288913990131</v>
      </c>
      <c r="CO62">
        <f>(Actif!AC61/Actif!K61)</f>
        <v>0.31370707043255497</v>
      </c>
      <c r="CP62">
        <f t="shared" si="13"/>
        <v>-0.83590831432997159</v>
      </c>
      <c r="CQ62">
        <f t="shared" si="14"/>
        <v>3.4960122246863272</v>
      </c>
      <c r="CR62">
        <f>'Compte de résultat '!D61/Actif!C61</f>
        <v>1.5308842068836017</v>
      </c>
      <c r="CS62">
        <f>'Compte de résultat '!E61/Actif!D61</f>
        <v>1.913889209577458</v>
      </c>
      <c r="CT62">
        <f>'Compte de résultat '!F61/Actif!E61</f>
        <v>1.6748262707227917</v>
      </c>
      <c r="CU62">
        <f>'Compte de résultat '!G61/Actif!F61</f>
        <v>0.3091725636784316</v>
      </c>
      <c r="CV62">
        <f>'Compte de résultat '!H61/Actif!G61</f>
        <v>0.34759441427943388</v>
      </c>
      <c r="CW62">
        <f>'Compte de résultat '!I61/Actif!H61</f>
        <v>0.47124340166635992</v>
      </c>
      <c r="CX62">
        <f>'Compte de résultat '!J61/Actif!I61</f>
        <v>2.0112951986319612</v>
      </c>
      <c r="CY62">
        <f>'Compte de résultat '!K61/Actif!J61</f>
        <v>2.0268044925353643</v>
      </c>
      <c r="CZ62">
        <f t="shared" si="15"/>
        <v>0.99199941720061169</v>
      </c>
      <c r="DA62">
        <f t="shared" si="16"/>
        <v>0.77719774956021903</v>
      </c>
      <c r="DB62">
        <f t="shared" si="17"/>
        <v>1.503114364277895</v>
      </c>
      <c r="DD62">
        <f>LN(1+'Compte de résultat '!C61)</f>
        <v>17.399834755445625</v>
      </c>
      <c r="DE62">
        <f>LN(1+'Compte de résultat '!D61)</f>
        <v>17.267377511206011</v>
      </c>
      <c r="DF62">
        <f>LN(1+'Compte de résultat '!E61)</f>
        <v>17.346775360455414</v>
      </c>
      <c r="DG62">
        <f>LN(1+'Compte de résultat '!F61)</f>
        <v>17.239913691289175</v>
      </c>
      <c r="DH62">
        <f>LN(1+'Compte de résultat '!G61)</f>
        <v>17.079086862296784</v>
      </c>
      <c r="DI62">
        <f>LN(1+'Compte de résultat '!H61)</f>
        <v>17.139158997710499</v>
      </c>
      <c r="DJ62">
        <f>LN(1+'Compte de résultat '!I61)</f>
        <v>17.406777128084418</v>
      </c>
      <c r="DK62">
        <f>LN(1+'Compte de résultat '!J61)</f>
        <v>17.399747516360137</v>
      </c>
      <c r="DL62">
        <f>LN(1+'Compte de résultat '!K61)</f>
        <v>17.467082537516188</v>
      </c>
      <c r="DM62">
        <f t="shared" si="18"/>
        <v>17.159500276792979</v>
      </c>
      <c r="DN62">
        <f t="shared" si="19"/>
        <v>17.152719850432153</v>
      </c>
      <c r="DO62">
        <f t="shared" si="20"/>
        <v>17.424535727320247</v>
      </c>
      <c r="DQ62">
        <f>'Compte de résultat '!AM61/'Compte de résultat '!U61</f>
        <v>0.19560451895149034</v>
      </c>
      <c r="DR62">
        <f>'Compte de résultat '!AN61/'Compte de résultat '!V61</f>
        <v>7.4192475550091105E-2</v>
      </c>
      <c r="DS62">
        <f>'Compte de résultat '!AO61/'Compte de résultat '!W61</f>
        <v>6.3214912030731757E-3</v>
      </c>
      <c r="DT62">
        <f>'Compte de résultat '!AP61/'Compte de résultat '!X61</f>
        <v>2.69041776208896</v>
      </c>
      <c r="DU62">
        <f>'Compte de résultat '!AQ61/'Compte de résultat '!Y61</f>
        <v>2.2948795645400013</v>
      </c>
      <c r="DV62">
        <f>'Compte de résultat '!AR61/'Compte de résultat '!Z61</f>
        <v>0.75781781219423738</v>
      </c>
      <c r="DW62">
        <f>'Compte de résultat '!AS61/'Compte de résultat '!AA61</f>
        <v>2.2583455407166129E-2</v>
      </c>
      <c r="DX62">
        <f>'Compte de résultat '!AT61/'Compte de résultat '!AB61</f>
        <v>0</v>
      </c>
      <c r="DY62">
        <f>'Compte de résultat '!AU61/'Compte de résultat '!AC61</f>
        <v>6.0450620723519945E-3</v>
      </c>
      <c r="DZ62">
        <f t="shared" si="28"/>
        <v>-1.9325999498947226</v>
      </c>
    </row>
    <row r="63" spans="2:130" x14ac:dyDescent="0.25">
      <c r="B63" t="str">
        <f>Actif!B62</f>
        <v>HANGREEN LIMITED</v>
      </c>
      <c r="C63">
        <f>('Passif '!U62+'Passif '!AD62+'Passif '!AV62)/Actif!C62</f>
        <v>0.10388495622105862</v>
      </c>
      <c r="D63">
        <f>('Passif '!V62+'Passif '!AE62+'Passif '!AW62)/Actif!D62</f>
        <v>6.6462623366293549E-2</v>
      </c>
      <c r="E63">
        <f>('Passif '!W62+'Passif '!AF62+'Passif '!AX62)/Actif!E62</f>
        <v>0.12364428850732466</v>
      </c>
      <c r="F63">
        <f>('Passif '!X62+'Passif '!AG62+'Passif '!AY62)/Actif!F62</f>
        <v>6.8226518565995195E-2</v>
      </c>
      <c r="G63">
        <f>('Passif '!Y62+'Passif '!AH62+'Passif '!AZ62)/Actif!G62</f>
        <v>9.6561691799506008E-2</v>
      </c>
      <c r="H63">
        <f>('Passif '!Z62+'Passif '!AI62+'Passif '!BA62)/Actif!H62</f>
        <v>9.435969341380232E-2</v>
      </c>
      <c r="I63">
        <f>('Passif '!AA62+'Passif '!AJ62+'Passif '!BB62)/Actif!I62</f>
        <v>8.9282050949640576E-2</v>
      </c>
      <c r="J63">
        <f>('Passif '!AB62+'Passif '!AK62+'Passif '!BC62)/Actif!J62</f>
        <v>5.0614134192214312E-2</v>
      </c>
      <c r="K63">
        <f>('Passif '!AC62+'Passif '!AL62+'Passif '!BD62)/Actif!K62</f>
        <v>0.34360610822669246</v>
      </c>
      <c r="L63">
        <f t="shared" si="4"/>
        <v>-0.23684551423325573</v>
      </c>
      <c r="M63">
        <f>('Passif '!C62+'Passif '!L62)/Actif!C62</f>
        <v>0.26088025855404035</v>
      </c>
      <c r="N63">
        <f>('Passif '!D62+'Passif '!M62)/Actif!D62</f>
        <v>0.20437252728081085</v>
      </c>
      <c r="O63">
        <f>('Passif '!E62+'Passif '!N62)/Actif!E62</f>
        <v>0.30103646805139278</v>
      </c>
      <c r="P63">
        <f>('Passif '!F62+'Passif '!O62)/Actif!F62</f>
        <v>0.30116991657007303</v>
      </c>
      <c r="Q63">
        <f>('Passif '!G62+'Passif '!P62)/Actif!G62</f>
        <v>0.23486681661394218</v>
      </c>
      <c r="R63">
        <f>('Passif '!H62+'Passif '!Q62)/Actif!H62</f>
        <v>0.18333201657401352</v>
      </c>
      <c r="S63">
        <f>('Passif '!I62+'Passif '!R62)/Actif!I62</f>
        <v>0.24942437133711753</v>
      </c>
      <c r="T63">
        <f>('Passif '!J62+'Passif '!S62)/Actif!J62</f>
        <v>0.27731890737208043</v>
      </c>
      <c r="U63">
        <f>('Passif '!K62+'Passif '!T62)/Actif!K62</f>
        <v>0.39979326122395459</v>
      </c>
      <c r="V63">
        <f t="shared" si="5"/>
        <v>-0.11770445147737926</v>
      </c>
      <c r="W63">
        <v>3.6686533769406914E-2</v>
      </c>
      <c r="X63">
        <f>('Passif '!U62+'Passif '!AD62)/('Passif '!C62+'Passif '!L62)</f>
        <v>0.35721038143569006</v>
      </c>
      <c r="Y63">
        <f>('Passif '!V62+'Passif '!AE62)/('Passif '!D62+'Passif '!M62)</f>
        <v>0.28797613228784447</v>
      </c>
      <c r="Z63">
        <f>('Passif '!W62+'Passif '!AF62)/('Passif '!E62+'Passif '!N62)</f>
        <v>0.23338684996849599</v>
      </c>
      <c r="AA63">
        <f>('Passif '!X62+'Passif '!AG62)/('Passif '!F62+'Passif '!O62)</f>
        <v>0.19307682676388502</v>
      </c>
      <c r="AB63">
        <f>('Passif '!Y62+'Passif '!AH62)/('Passif '!G62+'Passif '!P62)</f>
        <v>0.17855659862428397</v>
      </c>
      <c r="AC63">
        <f>('Passif '!Z62+'Passif '!AI62)/('Passif '!H62+'Passif '!Q62)</f>
        <v>0.1509352365296234</v>
      </c>
      <c r="AD63">
        <f>('Passif '!AA62+'Passif '!AJ62)/('Passif '!I62+'Passif '!R62)</f>
        <v>0.10071354270193807</v>
      </c>
      <c r="AE63">
        <f>('Passif '!AB62+'Passif '!AK62)/('Passif '!J62+'Passif '!S62)</f>
        <v>5.498290563636718E-2</v>
      </c>
      <c r="AF63">
        <f>('Passif '!AC62+'Passif '!AL62)/('Passif '!K62+'Passif '!T62)</f>
        <v>7.5205754085074976E-3</v>
      </c>
      <c r="AG63">
        <f>('Passif '!C62+'Passif '!L62)</f>
        <v>3097298</v>
      </c>
      <c r="AH63">
        <f>('Passif '!D62+'Passif '!M62)</f>
        <v>3486216</v>
      </c>
      <c r="AI63">
        <f>('Passif '!E62+'Passif '!N62)</f>
        <v>3399566</v>
      </c>
      <c r="AJ63">
        <f>('Passif '!F62+'Passif '!O62)</f>
        <v>2723491</v>
      </c>
      <c r="AK63">
        <f>('Passif '!G62+'Passif '!P62)</f>
        <v>2726144</v>
      </c>
      <c r="AL63">
        <f>('Passif '!H62+'Passif '!Q62)</f>
        <v>2629121</v>
      </c>
      <c r="AM63">
        <f>('Passif '!I62+'Passif '!R62)</f>
        <v>2847482</v>
      </c>
      <c r="AN63">
        <f>('Passif '!J62+'Passif '!S62)</f>
        <v>3132319</v>
      </c>
      <c r="AO63">
        <f>('Passif '!K62+'Passif '!T62)</f>
        <v>5107189</v>
      </c>
      <c r="AP63">
        <f t="shared" si="6"/>
        <v>0.94254619699892095</v>
      </c>
      <c r="AQ63">
        <f>('Passif '!U62+'Passif '!AD62)</f>
        <v>1106387</v>
      </c>
      <c r="AR63">
        <f>('Passif '!V62+'Passif '!AE62)</f>
        <v>1003947</v>
      </c>
      <c r="AS63">
        <f>('Passif '!W62+'Passif '!AF62)</f>
        <v>793414</v>
      </c>
      <c r="AT63">
        <f>('Passif '!X62+'Passif '!AG62)</f>
        <v>525843</v>
      </c>
      <c r="AU63">
        <f>('Passif '!Y62+'Passif '!AH62)</f>
        <v>486771</v>
      </c>
      <c r="AV63">
        <f>('Passif '!Z62+'Passif '!AI62)</f>
        <v>396827</v>
      </c>
      <c r="AW63">
        <f>('Passif '!AA62+'Passif '!AJ62)</f>
        <v>286780</v>
      </c>
      <c r="AX63">
        <f>('Passif '!AB62+'Passif '!AK62)</f>
        <v>172224</v>
      </c>
      <c r="AY63">
        <f>('Passif '!AC62+'Passif '!AL62)</f>
        <v>38409</v>
      </c>
      <c r="AZ63">
        <f t="shared" si="7"/>
        <v>-0.90320971103276748</v>
      </c>
      <c r="BA63">
        <f>'Passif '!AV62</f>
        <v>126986</v>
      </c>
      <c r="BB63">
        <f>'Passif '!AW62</f>
        <v>129782</v>
      </c>
      <c r="BC63">
        <f>'Passif '!AX62</f>
        <v>602885</v>
      </c>
      <c r="BD63">
        <f>'Passif '!AY62</f>
        <v>91132</v>
      </c>
      <c r="BE63">
        <f>'Passif '!AZ62</f>
        <v>634039</v>
      </c>
      <c r="BF63">
        <f>'Passif '!BA62</f>
        <v>956363</v>
      </c>
      <c r="BG63">
        <f>'Passif '!BB62</f>
        <v>732483</v>
      </c>
      <c r="BH63">
        <f>'Passif '!BC62</f>
        <v>399463</v>
      </c>
      <c r="BI63">
        <f>'Passif '!BD62</f>
        <v>4351013</v>
      </c>
      <c r="BJ63">
        <f>(AQ63/Actif!C62)</f>
        <v>9.3189136667130204E-2</v>
      </c>
      <c r="BK63">
        <f>(AR63/Actif!D62)</f>
        <v>5.885440995221989E-2</v>
      </c>
      <c r="BL63">
        <f>(AS63/Actif!E62)</f>
        <v>7.025795300415634E-2</v>
      </c>
      <c r="BM63">
        <f>(AT63/Actif!F62)</f>
        <v>5.8148931808093697E-2</v>
      </c>
      <c r="BN63">
        <f>(AU63/Actif!G62)</f>
        <v>4.1937019904298982E-2</v>
      </c>
      <c r="BO63">
        <f>(AV63/Actif!H62)</f>
        <v>2.7671261285051568E-2</v>
      </c>
      <c r="BP63">
        <f>(AW63/Actif!I62)</f>
        <v>2.5120412073564843E-2</v>
      </c>
      <c r="BQ63">
        <f>(AX63/Actif!J62)</f>
        <v>1.5247799315219548E-2</v>
      </c>
      <c r="BR63">
        <f>(AY63/Actif!K62)</f>
        <v>3.0066753688478874E-3</v>
      </c>
      <c r="BS63">
        <f t="shared" si="8"/>
        <v>-1.4265758619247414E-2</v>
      </c>
      <c r="BT63">
        <f t="shared" si="9"/>
        <v>-0.89134303139003868</v>
      </c>
      <c r="BV63">
        <f>('Compte de résultat '!V62/Actif!C62)</f>
        <v>6.3075063703996695E-2</v>
      </c>
      <c r="BW63">
        <f>('Compte de résultat '!W62/Actif!D62)</f>
        <v>3.3029326050946689E-2</v>
      </c>
      <c r="BX63">
        <f>('Compte de résultat '!X62/Actif!E62)</f>
        <v>3.3392659847084061E-2</v>
      </c>
      <c r="BY63">
        <f>('Compte de résultat '!Y62/Actif!F62)</f>
        <v>0.14830757097338307</v>
      </c>
      <c r="BZ63">
        <f>('Compte de résultat '!Z62/Actif!G62)</f>
        <v>6.4442809634131112E-2</v>
      </c>
      <c r="CA63">
        <f>('Compte de résultat '!AA62/Actif!H62)</f>
        <v>4.1494793547595762E-2</v>
      </c>
      <c r="CB63">
        <f>('Compte de résultat '!AB62/Actif!I62)</f>
        <v>4.5676701575496047E-2</v>
      </c>
      <c r="CC63">
        <f>('Compte de résultat '!AC62/Actif!J62)</f>
        <v>0.11534733887283115</v>
      </c>
      <c r="CD63">
        <f t="shared" si="10"/>
        <v>9.0850115410233565E-2</v>
      </c>
      <c r="CE63">
        <f t="shared" si="11"/>
        <v>8.2047680151532743E-2</v>
      </c>
      <c r="CF63">
        <f t="shared" si="12"/>
        <v>6.7506277998640993E-2</v>
      </c>
      <c r="CG63">
        <f>(Actif!U62/Actif!C62)</f>
        <v>0.27046965467813866</v>
      </c>
      <c r="CH63">
        <f>(Actif!V62/Actif!D62)</f>
        <v>0.19142979447236463</v>
      </c>
      <c r="CI63">
        <f>(Actif!W62/Actif!E62)</f>
        <v>0.26235241684776173</v>
      </c>
      <c r="CJ63">
        <f>(Actif!X62/Actif!F62)</f>
        <v>0.24834939320170943</v>
      </c>
      <c r="CK63">
        <f>(Actif!Y62/Actif!G62)</f>
        <v>0.21714289012733573</v>
      </c>
      <c r="CL63">
        <f>(Actif!Z62/Actif!H62)</f>
        <v>0.1763121669328194</v>
      </c>
      <c r="CM63">
        <f>(Actif!AA62/Actif!I62)</f>
        <v>0.21802385624516149</v>
      </c>
      <c r="CN63">
        <f>(Actif!AB62/Actif!J62)</f>
        <v>0.2138923862552719</v>
      </c>
      <c r="CO63">
        <f>(Actif!AC62/Actif!K62)</f>
        <v>0.27558020521230647</v>
      </c>
      <c r="CP63">
        <f t="shared" si="13"/>
        <v>-0.32795676498330067</v>
      </c>
      <c r="CQ63">
        <f t="shared" si="14"/>
        <v>0.56302432218028031</v>
      </c>
      <c r="CR63">
        <f>'Compte de résultat '!D62/Actif!C62</f>
        <v>4.0489905697112034</v>
      </c>
      <c r="CS63">
        <f>'Compte de résultat '!E62/Actif!D62</f>
        <v>2.6952395876128143</v>
      </c>
      <c r="CT63">
        <f>'Compte de résultat '!F62/Actif!E62</f>
        <v>2.8129588126881111</v>
      </c>
      <c r="CU63">
        <f>'Compte de résultat '!G62/Actif!F62</f>
        <v>4.7663525244503004</v>
      </c>
      <c r="CV63">
        <f>'Compte de résultat '!H62/Actif!G62</f>
        <v>4.0221791818537316</v>
      </c>
      <c r="CW63">
        <f>'Compte de résultat '!I62/Actif!H62</f>
        <v>3.4516529559828859</v>
      </c>
      <c r="CX63">
        <f>'Compte de résultat '!J62/Actif!I62</f>
        <v>4.5665196009815512</v>
      </c>
      <c r="CY63">
        <f>'Compte de résultat '!K62/Actif!J62</f>
        <v>5.3296260905371726</v>
      </c>
      <c r="CZ63">
        <f t="shared" si="15"/>
        <v>3.789655668569206</v>
      </c>
      <c r="DA63">
        <f t="shared" si="16"/>
        <v>3.8671635063307144</v>
      </c>
      <c r="DB63">
        <f t="shared" si="17"/>
        <v>4.4492662158338696</v>
      </c>
      <c r="DD63">
        <f>LN(1+'Compte de résultat '!C62)</f>
        <v>17.676489753670456</v>
      </c>
      <c r="DE63">
        <f>LN(1+'Compte de résultat '!D62)</f>
        <v>17.688202061702317</v>
      </c>
      <c r="DF63">
        <f>LN(1+'Compte de résultat '!E62)</f>
        <v>17.643625424556479</v>
      </c>
      <c r="DG63">
        <f>LN(1+'Compte de résultat '!F62)</f>
        <v>17.273919118740935</v>
      </c>
      <c r="DH63">
        <f>LN(1+'Compte de résultat '!G62)</f>
        <v>17.579087103524223</v>
      </c>
      <c r="DI63">
        <f>LN(1+'Compte de résultat '!H62)</f>
        <v>17.658959240016273</v>
      </c>
      <c r="DJ63">
        <f>LN(1+'Compte de résultat '!I62)</f>
        <v>17.717469853712117</v>
      </c>
      <c r="DK63">
        <f>LN(1+'Compte de résultat '!J62)</f>
        <v>17.769296542248018</v>
      </c>
      <c r="DL63">
        <f>LN(1+'Compte de résultat '!K62)</f>
        <v>17.913152428086896</v>
      </c>
      <c r="DM63">
        <f t="shared" si="18"/>
        <v>17.426503111132579</v>
      </c>
      <c r="DN63">
        <f t="shared" si="19"/>
        <v>17.503988487427144</v>
      </c>
      <c r="DO63">
        <f t="shared" si="20"/>
        <v>17.799972941349008</v>
      </c>
      <c r="DQ63">
        <f>'Compte de résultat '!AM62/'Compte de résultat '!U62</f>
        <v>0.26086962688938314</v>
      </c>
      <c r="DR63">
        <f>'Compte de résultat '!AN62/'Compte de résultat '!V62</f>
        <v>0.26693178145923524</v>
      </c>
      <c r="DS63">
        <f>'Compte de résultat '!AO62/'Compte de résultat '!W62</f>
        <v>0.28260850273064986</v>
      </c>
      <c r="DT63">
        <f>'Compte de résultat '!AP62/'Compte de résultat '!X62</f>
        <v>0.3694440982341507</v>
      </c>
      <c r="DU63">
        <f>'Compte de résultat '!AQ62/'Compte de résultat '!Y62</f>
        <v>6.035189177057617E-2</v>
      </c>
      <c r="DV63">
        <f>'Compte de résultat '!AR62/'Compte de résultat '!Z62</f>
        <v>0.14241042780748664</v>
      </c>
      <c r="DW63">
        <f>'Compte de résultat '!AS62/'Compte de résultat '!AA62</f>
        <v>0.2349399311338051</v>
      </c>
      <c r="DX63">
        <f>'Compte de résultat '!AT62/'Compte de résultat '!AB62</f>
        <v>0.12844061328398423</v>
      </c>
      <c r="DY63">
        <f>'Compte de résultat '!AU62/'Compte de résultat '!AC62</f>
        <v>3.7186197326013991E-2</v>
      </c>
      <c r="DZ63">
        <f t="shared" si="28"/>
        <v>-0.22703367042666406</v>
      </c>
    </row>
    <row r="64" spans="2:130" x14ac:dyDescent="0.25">
      <c r="B64" t="str">
        <f>Actif!B63</f>
        <v>HENDY GROUP LIMITED</v>
      </c>
      <c r="C64">
        <f>('Passif '!U63+'Passif '!AD63+'Passif '!AV63)/Actif!C63</f>
        <v>0.34820587801367464</v>
      </c>
      <c r="D64">
        <f>('Passif '!V63+'Passif '!AE63+'Passif '!AW63)/Actif!D63</f>
        <v>0.39718406081218327</v>
      </c>
      <c r="E64">
        <f>('Passif '!W63+'Passif '!AF63+'Passif '!AX63)/Actif!E63</f>
        <v>0.44520587935750877</v>
      </c>
      <c r="F64">
        <f>('Passif '!X63+'Passif '!AG63+'Passif '!AY63)/Actif!F63</f>
        <v>0.34515527182363082</v>
      </c>
      <c r="G64">
        <f>('Passif '!Y63+'Passif '!AH63+'Passif '!AZ63)/Actif!G63</f>
        <v>0.37737247004847568</v>
      </c>
      <c r="H64">
        <f>('Passif '!Z63+'Passif '!AI63+'Passif '!BA63)/Actif!H63</f>
        <v>0.28097856426136714</v>
      </c>
      <c r="I64">
        <f>('Passif '!AA63+'Passif '!AJ63+'Passif '!BB63)/Actif!I63</f>
        <v>0.39780138285750655</v>
      </c>
      <c r="J64">
        <f>('Passif '!AB63+'Passif '!AK63+'Passif '!BC63)/Actif!J63</f>
        <v>0.57497404519398654</v>
      </c>
      <c r="K64">
        <f>('Passif '!AC63+'Passif '!AL63+'Passif '!BD63)/Actif!K63</f>
        <v>0.55077826123270734</v>
      </c>
      <c r="L64">
        <f t="shared" si="4"/>
        <v>-0.36887948410102639</v>
      </c>
      <c r="M64">
        <f>('Passif '!C63+'Passif '!L63)/Actif!C63</f>
        <v>0.16346928529833887</v>
      </c>
      <c r="N64">
        <f>('Passif '!D63+'Passif '!M63)/Actif!D63</f>
        <v>0.17426166904196994</v>
      </c>
      <c r="O64">
        <f>('Passif '!E63+'Passif '!N63)/Actif!E63</f>
        <v>0.15934647365455876</v>
      </c>
      <c r="P64">
        <f>('Passif '!F63+'Passif '!O63)/Actif!F63</f>
        <v>0.12061403276577858</v>
      </c>
      <c r="Q64">
        <f>('Passif '!G63+'Passif '!P63)/Actif!G63</f>
        <v>0.15673191650859897</v>
      </c>
      <c r="R64">
        <f>('Passif '!H63+'Passif '!Q63)/Actif!H63</f>
        <v>0.1219619114998559</v>
      </c>
      <c r="S64">
        <f>('Passif '!I63+'Passif '!R63)/Actif!I63</f>
        <v>0.14533383278922429</v>
      </c>
      <c r="T64">
        <f>('Passif '!J63+'Passif '!S63)/Actif!J63</f>
        <v>0.15700571011048545</v>
      </c>
      <c r="U64">
        <f>('Passif '!K63+'Passif '!T63)/Actif!K63</f>
        <v>0.11553059395683175</v>
      </c>
      <c r="V64">
        <f t="shared" si="5"/>
        <v>-3.7384562154702858E-2</v>
      </c>
      <c r="W64">
        <v>0.74175578991811297</v>
      </c>
      <c r="X64">
        <f>('Passif '!U63+'Passif '!AD63)/('Passif '!C63+'Passif '!L63)</f>
        <v>0.60240469067813618</v>
      </c>
      <c r="Y64">
        <f>('Passif '!V63+'Passif '!AE63)/('Passif '!D63+'Passif '!M63)</f>
        <v>0.54320621436740557</v>
      </c>
      <c r="Z64">
        <f>('Passif '!W63+'Passif '!AF63)/('Passif '!E63+'Passif '!N63)</f>
        <v>1.0903214693305503</v>
      </c>
      <c r="AA64">
        <f>('Passif '!X63+'Passif '!AG63)/('Passif '!F63+'Passif '!O63)</f>
        <v>0.9166144448294995</v>
      </c>
      <c r="AB64">
        <f>('Passif '!Y63+'Passif '!AH63)/('Passif '!G63+'Passif '!P63)</f>
        <v>0.56774934065682314</v>
      </c>
      <c r="AC64">
        <f>('Passif '!Z63+'Passif '!AI63)/('Passif '!H63+'Passif '!Q63)</f>
        <v>0.44985300146696189</v>
      </c>
      <c r="AD64">
        <f>('Passif '!AA63+'Passif '!AJ63)/('Passif '!I63+'Passif '!R63)</f>
        <v>0.6479598996470175</v>
      </c>
      <c r="AE64">
        <f>('Passif '!AB63+'Passif '!AK63)/('Passif '!J63+'Passif '!S63)</f>
        <v>0.60961122263036327</v>
      </c>
      <c r="AF64">
        <f>('Passif '!AC63+'Passif '!AL63)/('Passif '!K63+'Passif '!T63)</f>
        <v>0.69985065821267278</v>
      </c>
      <c r="AG64">
        <f>('Passif '!C63+'Passif '!L63)</f>
        <v>14203490</v>
      </c>
      <c r="AH64">
        <f>('Passif '!D63+'Passif '!M63)</f>
        <v>15139755</v>
      </c>
      <c r="AI64">
        <f>('Passif '!E63+'Passif '!N63)</f>
        <v>15157869</v>
      </c>
      <c r="AJ64">
        <f>('Passif '!F63+'Passif '!O63)</f>
        <v>10024542</v>
      </c>
      <c r="AK64">
        <f>('Passif '!G63+'Passif '!P63)</f>
        <v>10694355</v>
      </c>
      <c r="AL64">
        <f>('Passif '!H63+'Passif '!Q63)</f>
        <v>10749427</v>
      </c>
      <c r="AM64">
        <f>('Passif '!I63+'Passif '!R63)</f>
        <v>8814885</v>
      </c>
      <c r="AN64">
        <f>('Passif '!J63+'Passif '!S63)</f>
        <v>8859955</v>
      </c>
      <c r="AO64">
        <f>('Passif '!K63+'Passif '!T63)</f>
        <v>7196914</v>
      </c>
      <c r="AP64">
        <f t="shared" si="6"/>
        <v>-0.33048394114402563</v>
      </c>
      <c r="AQ64">
        <f>('Passif '!U63+'Passif '!AD63)</f>
        <v>8556249</v>
      </c>
      <c r="AR64">
        <f>('Passif '!V63+'Passif '!AE63)</f>
        <v>8224009</v>
      </c>
      <c r="AS64">
        <f>('Passif '!W63+'Passif '!AF63)</f>
        <v>16526950</v>
      </c>
      <c r="AT64">
        <f>('Passif '!X63+'Passif '!AG63)</f>
        <v>9188640</v>
      </c>
      <c r="AU64">
        <f>('Passif '!Y63+'Passif '!AH63)</f>
        <v>6071713</v>
      </c>
      <c r="AV64">
        <f>('Passif '!Z63+'Passif '!AI63)</f>
        <v>4835662</v>
      </c>
      <c r="AW64">
        <f>('Passif '!AA63+'Passif '!AJ63)</f>
        <v>5711692</v>
      </c>
      <c r="AX64">
        <f>('Passif '!AB63+'Passif '!AK63)</f>
        <v>5401128</v>
      </c>
      <c r="AY64">
        <f>('Passif '!AC63+'Passif '!AL63)</f>
        <v>5036765</v>
      </c>
      <c r="AZ64">
        <f t="shared" si="7"/>
        <v>4.1587480679997901E-2</v>
      </c>
      <c r="BA64">
        <f>'Passif '!AV63</f>
        <v>21698601</v>
      </c>
      <c r="BB64">
        <f>'Passif '!AW63</f>
        <v>26283117</v>
      </c>
      <c r="BC64">
        <f>'Passif '!AX63</f>
        <v>25823359</v>
      </c>
      <c r="BD64">
        <f>'Passif '!AY63</f>
        <v>19498101</v>
      </c>
      <c r="BE64">
        <f>'Passif '!AZ63</f>
        <v>19677702</v>
      </c>
      <c r="BF64">
        <f>'Passif '!BA63</f>
        <v>19929107</v>
      </c>
      <c r="BG64">
        <f>'Passif '!BB63</f>
        <v>18416024</v>
      </c>
      <c r="BH64">
        <f>'Passif '!BC63</f>
        <v>27045107</v>
      </c>
      <c r="BI64">
        <f>'Passif '!BD63</f>
        <v>29273660</v>
      </c>
      <c r="BJ64">
        <f>(AQ64/Actif!C63)</f>
        <v>9.8474664245521815E-2</v>
      </c>
      <c r="BK64">
        <f>(AR64/Actif!D63)</f>
        <v>9.4660021549634196E-2</v>
      </c>
      <c r="BL64">
        <f>(AS64/Actif!E63)</f>
        <v>0.17373888128768034</v>
      </c>
      <c r="BM64">
        <f>(AT64/Actif!F63)</f>
        <v>0.11055656468225118</v>
      </c>
      <c r="BN64">
        <f>(AU64/Actif!G63)</f>
        <v>8.8984442257637325E-2</v>
      </c>
      <c r="BO64">
        <f>(AV64/Actif!H63)</f>
        <v>5.4864931952858152E-2</v>
      </c>
      <c r="BP64">
        <f>(AW64/Actif!I63)</f>
        <v>9.4170495709422194E-2</v>
      </c>
      <c r="BQ64">
        <f>(AX64/Actif!J63)</f>
        <v>9.5712442900401415E-2</v>
      </c>
      <c r="BR64">
        <f>(AY64/Actif!K63)</f>
        <v>8.0854162224389736E-2</v>
      </c>
      <c r="BS64">
        <f t="shared" si="8"/>
        <v>-3.4119510304779173E-2</v>
      </c>
      <c r="BT64">
        <v>0</v>
      </c>
      <c r="BV64">
        <f>('Compte de résultat '!V63/Actif!C63)</f>
        <v>9.2676498355275819E-2</v>
      </c>
      <c r="BW64">
        <f>('Compte de résultat '!W63/Actif!D63)</f>
        <v>0.1075988145548786</v>
      </c>
      <c r="BX64">
        <f>('Compte de résultat '!X63/Actif!E63)</f>
        <v>4.3364334153893819E-2</v>
      </c>
      <c r="BY64">
        <f>('Compte de résultat '!Y63/Actif!F63)</f>
        <v>5.1141928378389177E-2</v>
      </c>
      <c r="BZ64">
        <f>('Compte de résultat '!Z63/Actif!G63)</f>
        <v>7.7851701472630236E-2</v>
      </c>
      <c r="CA64">
        <f>('Compte de résultat '!AA63/Actif!H63)</f>
        <v>3.8909682265590835E-2</v>
      </c>
      <c r="CB64">
        <f>('Compte de résultat '!AB63/Actif!I63)</f>
        <v>9.20671093292348E-2</v>
      </c>
      <c r="CC64">
        <f>('Compte de résultat '!AC63/Actif!J63)</f>
        <v>8.3859656596642587E-2</v>
      </c>
      <c r="CD64">
        <f t="shared" si="10"/>
        <v>4.7253131266141501E-2</v>
      </c>
      <c r="CE64">
        <f t="shared" si="11"/>
        <v>5.7452654668304411E-2</v>
      </c>
      <c r="CF64">
        <f t="shared" si="12"/>
        <v>7.1612149397156086E-2</v>
      </c>
      <c r="CG64">
        <f>(Actif!U63/Actif!C63)</f>
        <v>0.28628543924470151</v>
      </c>
      <c r="CH64">
        <f>(Actif!V63/Actif!D63)</f>
        <v>0.28047733690895521</v>
      </c>
      <c r="CI64">
        <f>(Actif!W63/Actif!E63)</f>
        <v>0.32636127090749345</v>
      </c>
      <c r="CJ64">
        <f>(Actif!X63/Actif!F63)</f>
        <v>0.25042851521565307</v>
      </c>
      <c r="CK64">
        <f>(Actif!Y63/Actif!G63)</f>
        <v>0.27950771690741233</v>
      </c>
      <c r="CL64">
        <f>(Actif!Z63/Actif!H63)</f>
        <v>0.17649480572269893</v>
      </c>
      <c r="CM64">
        <f>(Actif!AA63/Actif!I63)</f>
        <v>0.25420122477707907</v>
      </c>
      <c r="CN64">
        <f>(Actif!AB63/Actif!J63)</f>
        <v>0.31617320135666382</v>
      </c>
      <c r="CO64">
        <f>(Actif!AC63/Actif!K63)</f>
        <v>0.2833729486914266</v>
      </c>
      <c r="CP64">
        <f t="shared" si="13"/>
        <v>-0.45920419652757732</v>
      </c>
      <c r="CQ64">
        <f t="shared" si="14"/>
        <v>0.60555970772675327</v>
      </c>
      <c r="CR64">
        <f>'Compte de résultat '!D63/Actif!C63</f>
        <v>3.4311419433570558</v>
      </c>
      <c r="CS64">
        <f>'Compte de résultat '!E63/Actif!D63</f>
        <v>3.2456965044880071</v>
      </c>
      <c r="CT64">
        <f>'Compte de résultat '!F63/Actif!E63</f>
        <v>2.2701743861333772</v>
      </c>
      <c r="CU64">
        <f>'Compte de résultat '!G63/Actif!F63</f>
        <v>2.9873727520968911</v>
      </c>
      <c r="CV64">
        <f>'Compte de résultat '!H63/Actif!G63</f>
        <v>4.2415448253496653</v>
      </c>
      <c r="CW64">
        <f>'Compte de résultat '!I63/Actif!H63</f>
        <v>3.4224115018187362</v>
      </c>
      <c r="CX64">
        <f>'Compte de résultat '!J63/Actif!I63</f>
        <v>5.4651457388438134</v>
      </c>
      <c r="CY64">
        <f>'Compte de résultat '!K63/Actif!J63</f>
        <v>5.5763397537181039</v>
      </c>
      <c r="CZ64">
        <f t="shared" si="15"/>
        <v>2.6287735691151344</v>
      </c>
      <c r="DA64">
        <f t="shared" si="16"/>
        <v>3.1663639878599779</v>
      </c>
      <c r="DB64">
        <f t="shared" si="17"/>
        <v>4.8212989981268839</v>
      </c>
      <c r="DD64">
        <f>LN(1+'Compte de résultat '!C63)</f>
        <v>19.384218900108312</v>
      </c>
      <c r="DE64">
        <f>LN(1+'Compte de résultat '!D63)</f>
        <v>19.513021568032837</v>
      </c>
      <c r="DF64">
        <f>LN(1+'Compte de résultat '!E63)</f>
        <v>19.457361857843665</v>
      </c>
      <c r="DG64">
        <f>LN(1+'Compte de résultat '!F63)</f>
        <v>19.19056138419819</v>
      </c>
      <c r="DH64">
        <f>LN(1+'Compte de résultat '!G63)</f>
        <v>19.330100814798367</v>
      </c>
      <c r="DI64">
        <f>LN(1+'Compte de résultat '!H63)</f>
        <v>19.483372613367898</v>
      </c>
      <c r="DJ64">
        <f>LN(1+'Compte de résultat '!I63)</f>
        <v>19.524754916008309</v>
      </c>
      <c r="DK64">
        <f>LN(1+'Compte de résultat '!J63)</f>
        <v>19.619065007433338</v>
      </c>
      <c r="DL64">
        <f>LN(1+'Compte de résultat '!K63)</f>
        <v>19.56705795394771</v>
      </c>
      <c r="DM64">
        <f t="shared" si="18"/>
        <v>19.260331099498281</v>
      </c>
      <c r="DN64">
        <f t="shared" si="19"/>
        <v>19.334678270788153</v>
      </c>
      <c r="DO64">
        <f t="shared" si="20"/>
        <v>19.570292625796451</v>
      </c>
      <c r="DQ64">
        <f>'Compte de résultat '!AM63/'Compte de résultat '!U63</f>
        <v>0.27046083275023236</v>
      </c>
      <c r="DR64">
        <f>'Compte de résultat '!AN63/'Compte de résultat '!V63</f>
        <v>0.31400520015066208</v>
      </c>
      <c r="DS64">
        <f>'Compte de résultat '!AO63/'Compte de résultat '!W63</f>
        <v>0.31795021118675793</v>
      </c>
      <c r="DT64">
        <f>'Compte de résultat '!AP63/'Compte de résultat '!X63</f>
        <v>0.68486526925059188</v>
      </c>
      <c r="DU64">
        <f>'Compte de résultat '!AQ63/'Compte de résultat '!Y63</f>
        <v>0.33641890424668697</v>
      </c>
      <c r="DV64">
        <f>'Compte de résultat '!AR63/'Compte de résultat '!Z63</f>
        <v>0.21683563977102788</v>
      </c>
      <c r="DW64">
        <f>'Compte de résultat '!AS63/'Compte de résultat '!AA63</f>
        <v>0.42020904500926548</v>
      </c>
      <c r="DX64">
        <f>'Compte de résultat '!AT63/'Compte de résultat '!AB63</f>
        <v>0.2863568736752603</v>
      </c>
      <c r="DY64">
        <f>'Compte de résultat '!AU63/'Compte de résultat '!AC63</f>
        <v>0.38708052336872018</v>
      </c>
      <c r="DZ64">
        <f t="shared" si="28"/>
        <v>-0.468029629479564</v>
      </c>
    </row>
    <row r="65" spans="2:130" x14ac:dyDescent="0.25">
      <c r="B65" t="str">
        <f>Actif!B64</f>
        <v>HEYSHAM PORT LIMITED</v>
      </c>
      <c r="C65">
        <f>('Passif '!U64+'Passif '!AD64+'Passif '!AV64)/Actif!C64</f>
        <v>0.92168922440528878</v>
      </c>
      <c r="D65">
        <f>('Passif '!V64+'Passif '!AE64+'Passif '!AW64)/Actif!D64</f>
        <v>0.95340954783038467</v>
      </c>
      <c r="E65">
        <f>('Passif '!W64+'Passif '!AF64+'Passif '!AX64)/Actif!E64</f>
        <v>0.87026754726123523</v>
      </c>
      <c r="F65">
        <f>('Passif '!X64+'Passif '!AG64+'Passif '!AY64)/Actif!F64</f>
        <v>0.86495599338078244</v>
      </c>
      <c r="G65">
        <f>('Passif '!Y64+'Passif '!AH64+'Passif '!AZ64)/Actif!G64</f>
        <v>0.82394887897699731</v>
      </c>
      <c r="H65">
        <f>('Passif '!Z64+'Passif '!AI64+'Passif '!BA64)/Actif!H64</f>
        <v>0.78249230213630683</v>
      </c>
      <c r="I65">
        <f>('Passif '!AA64+'Passif '!AJ64+'Passif '!BB64)/Actif!I64</f>
        <v>0.73072504663516624</v>
      </c>
      <c r="J65">
        <f>('Passif '!AB64+'Passif '!AK64+'Passif '!BC64)/Actif!J64</f>
        <v>0.69271236801842129</v>
      </c>
      <c r="K65">
        <f>('Passif '!AC64+'Passif '!AL64+'Passif '!BD64)/Actif!K64</f>
        <v>0.66261881301722414</v>
      </c>
      <c r="L65">
        <f t="shared" si="4"/>
        <v>-0.10086006929841335</v>
      </c>
      <c r="M65">
        <f>('Passif '!C64+'Passif '!L64)/Actif!C64</f>
        <v>5.7036871876670329E-2</v>
      </c>
      <c r="N65">
        <f>('Passif '!D64+'Passif '!M64)/Actif!D64</f>
        <v>1.9313991763444224E-2</v>
      </c>
      <c r="O65">
        <f>('Passif '!E64+'Passif '!N64)/Actif!E64</f>
        <v>0.10770174279164917</v>
      </c>
      <c r="P65">
        <f>('Passif '!F64+'Passif '!O64)/Actif!F64</f>
        <v>8.9582052540647203E-2</v>
      </c>
      <c r="Q65">
        <f>('Passif '!G64+'Passif '!P64)/Actif!G64</f>
        <v>0.1202691970178561</v>
      </c>
      <c r="R65">
        <f>('Passif '!H64+'Passif '!Q64)/Actif!H64</f>
        <v>0.16375648656973163</v>
      </c>
      <c r="S65">
        <f>('Passif '!I64+'Passif '!R64)/Actif!I64</f>
        <v>0.22539724695165594</v>
      </c>
      <c r="T65">
        <f>('Passif '!J64+'Passif '!S64)/Actif!J64</f>
        <v>0.28479398015760576</v>
      </c>
      <c r="U65">
        <f>('Passif '!K64+'Passif '!T64)/Actif!K64</f>
        <v>0.31632604926921792</v>
      </c>
      <c r="V65">
        <f t="shared" si="5"/>
        <v>5.6054743778082464E-2</v>
      </c>
      <c r="W65">
        <v>0.25712721065245436</v>
      </c>
      <c r="X65">
        <f>('Passif '!U64+'Passif '!AD64)/('Passif '!C64+'Passif '!L64)</f>
        <v>10.06725955850124</v>
      </c>
      <c r="Y65">
        <f>('Passif '!V64+'Passif '!AE64)/('Passif '!D64+'Passif '!M64)</f>
        <v>38.697701438667885</v>
      </c>
      <c r="Z65">
        <f>('Passif '!W64+'Passif '!AF64)/('Passif '!E64+'Passif '!N64)</f>
        <v>5.8336121451937162</v>
      </c>
      <c r="AA65">
        <f>('Passif '!X64+'Passif '!AG64)/('Passif '!F64+'Passif '!O64)</f>
        <v>6.5787347897719046</v>
      </c>
      <c r="AB65">
        <f>('Passif '!Y64+'Passif '!AH64)/('Passif '!G64+'Passif '!P64)</f>
        <v>4.5993321292507794</v>
      </c>
      <c r="AC65">
        <f>('Passif '!Z64+'Passif '!AI64)/('Passif '!H64+'Passif '!Q64)</f>
        <v>3.2205435957121229</v>
      </c>
      <c r="AD65">
        <f>('Passif '!AA64+'Passif '!AJ64)/('Passif '!I64+'Passif '!R64)</f>
        <v>2.1488151187480966</v>
      </c>
      <c r="AE65">
        <f>('Passif '!AB64+'Passif '!AK64)/('Passif '!J64+'Passif '!S64)</f>
        <v>1.769462781802619</v>
      </c>
      <c r="AF65">
        <f>('Passif '!AC64+'Passif '!AL64)/('Passif '!K64+'Passif '!T64)</f>
        <v>1.4038013397455567</v>
      </c>
      <c r="AG65">
        <f>('Passif '!C64+'Passif '!L64)</f>
        <v>2580347</v>
      </c>
      <c r="AH65">
        <f>('Passif '!D64+'Passif '!M64)</f>
        <v>695435</v>
      </c>
      <c r="AI65">
        <f>('Passif '!E64+'Passif '!N64)</f>
        <v>3756416</v>
      </c>
      <c r="AJ65">
        <f>('Passif '!F64+'Passif '!O64)</f>
        <v>2949249</v>
      </c>
      <c r="AK65">
        <f>('Passif '!G64+'Passif '!P64)</f>
        <v>4378991</v>
      </c>
      <c r="AL65">
        <f>('Passif '!H64+'Passif '!Q64)</f>
        <v>6373597</v>
      </c>
      <c r="AM65">
        <f>('Passif '!I64+'Passif '!R64)</f>
        <v>10116499</v>
      </c>
      <c r="AN65">
        <f>('Passif '!J64+'Passif '!S64)</f>
        <v>12529825</v>
      </c>
      <c r="AO65">
        <f>('Passif '!K64+'Passif '!T64)</f>
        <v>16067230</v>
      </c>
      <c r="AP65">
        <f t="shared" si="6"/>
        <v>1.52090460065172</v>
      </c>
      <c r="AQ65">
        <f>('Passif '!U64+'Passif '!AD64)</f>
        <v>25977023</v>
      </c>
      <c r="AR65">
        <f>('Passif '!V64+'Passif '!AE64)</f>
        <v>26911736</v>
      </c>
      <c r="AS65">
        <f>('Passif '!W64+'Passif '!AF64)</f>
        <v>21913474</v>
      </c>
      <c r="AT65">
        <f>('Passif '!X64+'Passif '!AG64)</f>
        <v>19402327</v>
      </c>
      <c r="AU65">
        <f>('Passif '!Y64+'Passif '!AH64)</f>
        <v>20140434</v>
      </c>
      <c r="AV65">
        <f>('Passif '!Z64+'Passif '!AI64)</f>
        <v>20526447</v>
      </c>
      <c r="AW65">
        <f>('Passif '!AA64+'Passif '!AJ64)</f>
        <v>21738486</v>
      </c>
      <c r="AX65">
        <f>('Passif '!AB64+'Passif '!AK64)</f>
        <v>22171059</v>
      </c>
      <c r="AY65">
        <f>('Passif '!AC64+'Passif '!AL64)</f>
        <v>22555199</v>
      </c>
      <c r="AZ65">
        <f t="shared" si="7"/>
        <v>9.883600410728656E-2</v>
      </c>
      <c r="BA65">
        <f>'Passif '!AV64</f>
        <v>15720180</v>
      </c>
      <c r="BB65">
        <f>'Passif '!AW64</f>
        <v>7417489</v>
      </c>
      <c r="BC65">
        <f>'Passif '!AX64</f>
        <v>8439674</v>
      </c>
      <c r="BD65">
        <f>'Passif '!AY64</f>
        <v>9074031</v>
      </c>
      <c r="BE65">
        <f>'Passif '!AZ64</f>
        <v>9859473</v>
      </c>
      <c r="BF65">
        <f>'Passif '!BA64</f>
        <v>9929083</v>
      </c>
      <c r="BG65">
        <f>'Passif '!BB64</f>
        <v>11058628</v>
      </c>
      <c r="BH65">
        <f>'Passif '!BC64</f>
        <v>8305585</v>
      </c>
      <c r="BI65">
        <f>'Passif '!BD64</f>
        <v>11101368</v>
      </c>
      <c r="BJ65">
        <f>(AQ65/Actif!C64)</f>
        <v>0.57420499358741994</v>
      </c>
      <c r="BK65">
        <f>(AR65/Actif!D64)</f>
        <v>0.74740708685065527</v>
      </c>
      <c r="BL65">
        <f>(AS65/Actif!E64)</f>
        <v>0.62829019480789439</v>
      </c>
      <c r="BM65">
        <f>(AT65/Actif!F64)</f>
        <v>0.58933656558833036</v>
      </c>
      <c r="BN65">
        <f>(AU65/Actif!G64)</f>
        <v>0.55315798200341759</v>
      </c>
      <c r="BO65">
        <f>(AV65/Actif!H64)</f>
        <v>0.5273849040784675</v>
      </c>
      <c r="BP65">
        <f>(AW65/Actif!I64)</f>
        <v>0.4843370119739166</v>
      </c>
      <c r="BQ65">
        <f>(AX65/Actif!J64)</f>
        <v>0.50393234837031697</v>
      </c>
      <c r="BR65">
        <f>(AY65/Actif!K64)</f>
        <v>0.44405893176054712</v>
      </c>
      <c r="BS65">
        <f t="shared" si="8"/>
        <v>-2.5773077924950094E-2</v>
      </c>
      <c r="BT65">
        <f t="shared" si="9"/>
        <v>-0.15799840244483496</v>
      </c>
      <c r="BV65">
        <f>('Compte de résultat '!V64/Actif!C64)</f>
        <v>0.10214513573734701</v>
      </c>
      <c r="BW65">
        <f>('Compte de résultat '!W64/Actif!D64)</f>
        <v>0.12671301680310479</v>
      </c>
      <c r="BX65">
        <f>('Compte de résultat '!X64/Actif!E64)</f>
        <v>7.8411059136216432E-2</v>
      </c>
      <c r="BY65">
        <f>('Compte de résultat '!Y64/Actif!F64)</f>
        <v>8.7808301480576098E-2</v>
      </c>
      <c r="BZ65">
        <f>('Compte de résultat '!Z64/Actif!G64)</f>
        <v>0.11096629096586966</v>
      </c>
      <c r="CA65">
        <f>('Compte de résultat '!AA64/Actif!H64)</f>
        <v>0.14160240946396599</v>
      </c>
      <c r="CB65">
        <f>('Compte de résultat '!AB64/Actif!I64)</f>
        <v>0.12105986735504944</v>
      </c>
      <c r="CC65">
        <f>('Compte de résultat '!AC64/Actif!J64)</f>
        <v>0.12071710352885354</v>
      </c>
      <c r="CD65">
        <f t="shared" si="10"/>
        <v>8.3109680308396272E-2</v>
      </c>
      <c r="CE65">
        <f t="shared" si="11"/>
        <v>9.2395217194220725E-2</v>
      </c>
      <c r="CF65">
        <f t="shared" si="12"/>
        <v>0.127793126782623</v>
      </c>
      <c r="CG65">
        <f>(Actif!U64/Actif!C64)</f>
        <v>0.38020354164162889</v>
      </c>
      <c r="CH65">
        <f>(Actif!V64/Actif!D64)</f>
        <v>0.63797466800574709</v>
      </c>
      <c r="CI65">
        <f>(Actif!W64/Actif!E64)</f>
        <v>0.69038005387357915</v>
      </c>
      <c r="CJ65">
        <f>(Actif!X64/Actif!F64)</f>
        <v>0.76912252842448525</v>
      </c>
      <c r="CK65">
        <f>(Actif!Y64/Actif!G64)</f>
        <v>0.7125702277838456</v>
      </c>
      <c r="CL65">
        <f>(Actif!Z64/Actif!H64)</f>
        <v>0.65298877824592605</v>
      </c>
      <c r="CM65">
        <f>(Actif!AA64/Actif!I64)</f>
        <v>0.59754305502253358</v>
      </c>
      <c r="CN65">
        <f>(Actif!AB64/Actif!J64)</f>
        <v>0.5803247978650472</v>
      </c>
      <c r="CO65">
        <f>(Actif!AC64/Actif!K64)</f>
        <v>0.49139734219834225</v>
      </c>
      <c r="CP65">
        <f t="shared" si="13"/>
        <v>-5.4160422824875099E-2</v>
      </c>
      <c r="CQ65">
        <f t="shared" si="14"/>
        <v>-0.24746433848626703</v>
      </c>
      <c r="CR65">
        <f>'Compte de résultat '!D64/Actif!C64</f>
        <v>0.18631818169861741</v>
      </c>
      <c r="CS65">
        <f>'Compte de résultat '!E64/Actif!D64</f>
        <v>0.35139461720533993</v>
      </c>
      <c r="CT65">
        <f>'Compte de résultat '!F64/Actif!E64</f>
        <v>0.30363427322993469</v>
      </c>
      <c r="CU65">
        <f>'Compte de résultat '!G64/Actif!F64</f>
        <v>0.33638227804115872</v>
      </c>
      <c r="CV65">
        <f>'Compte de résultat '!H64/Actif!G64</f>
        <v>0.3016653459182943</v>
      </c>
      <c r="CW65">
        <f>'Compte de résultat '!I64/Actif!H64</f>
        <v>0.3292456540637968</v>
      </c>
      <c r="CX65">
        <f>'Compte de résultat '!J64/Actif!I64</f>
        <v>0.28242918389433858</v>
      </c>
      <c r="CY65">
        <f>'Compte de résultat '!K64/Actif!J64</f>
        <v>0.28206648852664268</v>
      </c>
      <c r="CZ65">
        <f t="shared" si="15"/>
        <v>0.32000827563554668</v>
      </c>
      <c r="DA65">
        <f t="shared" si="16"/>
        <v>0.31389396572979589</v>
      </c>
      <c r="DB65">
        <f t="shared" si="17"/>
        <v>0.29791377549492598</v>
      </c>
      <c r="DD65">
        <f>LN(1+'Compte de résultat '!C64)</f>
        <v>15.958720480549809</v>
      </c>
      <c r="DE65">
        <f>LN(1+'Compte de résultat '!D64)</f>
        <v>15.947192495389544</v>
      </c>
      <c r="DF65">
        <f>LN(1+'Compte de résultat '!E64)</f>
        <v>16.353372969474901</v>
      </c>
      <c r="DG65">
        <f>LN(1+'Compte de résultat '!F64)</f>
        <v>16.175434126363989</v>
      </c>
      <c r="DH65">
        <f>LN(1+'Compte de résultat '!G64)</f>
        <v>16.220154461983242</v>
      </c>
      <c r="DI65">
        <f>LN(1+'Compte de résultat '!H64)</f>
        <v>16.21191471960876</v>
      </c>
      <c r="DJ65">
        <f>LN(1+'Compte de résultat '!I64)</f>
        <v>16.366098279055748</v>
      </c>
      <c r="DK65">
        <f>LN(1+'Compte de résultat '!J64)</f>
        <v>16.355241747447703</v>
      </c>
      <c r="DL65">
        <f>LN(1+'Compte de résultat '!K64)</f>
        <v>16.333999216712954</v>
      </c>
      <c r="DM65">
        <f t="shared" si="18"/>
        <v>16.197794294173615</v>
      </c>
      <c r="DN65">
        <f t="shared" si="19"/>
        <v>16.202501102651997</v>
      </c>
      <c r="DO65">
        <f t="shared" si="20"/>
        <v>16.351779747738803</v>
      </c>
      <c r="DQ65">
        <f>'Compte de résultat '!AM64/'Compte de résultat '!U64</f>
        <v>0.32320522630054771</v>
      </c>
      <c r="DR65">
        <f>'Compte de résultat '!AN64/'Compte de résultat '!V64</f>
        <v>0.34234796292785785</v>
      </c>
      <c r="DS65">
        <f>'Compte de résultat '!AO64/'Compte de résultat '!W64</f>
        <v>0.34233747504126</v>
      </c>
      <c r="DT65">
        <f>'Compte de résultat '!AP64/'Compte de résultat '!X64</f>
        <v>0.39204085684709433</v>
      </c>
      <c r="DU65">
        <f>'Compte de résultat '!AQ64/'Compte de résultat '!Y64</f>
        <v>0.18312588014679404</v>
      </c>
      <c r="DV65">
        <f>'Compte de résultat '!AR64/'Compte de résultat '!Z64</f>
        <v>0.11690497152048884</v>
      </c>
      <c r="DW65">
        <f>'Compte de résultat '!AS64/'Compte de résultat '!AA64</f>
        <v>9.6998657675256117E-2</v>
      </c>
      <c r="DX65">
        <f>'Compte de résultat '!AT64/'Compte de résultat '!AB64</f>
        <v>9.4979375275028546E-2</v>
      </c>
      <c r="DY65">
        <f>'Compte de résultat '!AU64/'Compte de résultat '!AC64</f>
        <v>0.10022722300277043</v>
      </c>
      <c r="DZ65">
        <f t="shared" si="28"/>
        <v>-0.27513588532660549</v>
      </c>
    </row>
    <row r="66" spans="2:130" x14ac:dyDescent="0.25">
      <c r="B66" t="str">
        <f>Actif!B65</f>
        <v>HOLLAND &amp; SHERRY LIMITED</v>
      </c>
      <c r="C66">
        <f>('Passif '!U65+'Passif '!AD65+'Passif '!AV65)/Actif!C65</f>
        <v>0.66869170355632512</v>
      </c>
      <c r="D66">
        <f>('Passif '!V65+'Passif '!AE65+'Passif '!AW65)/Actif!D65</f>
        <v>0.53734094691654333</v>
      </c>
      <c r="E66">
        <f>('Passif '!W65+'Passif '!AF65+'Passif '!AX65)/Actif!E65</f>
        <v>0.5635041940900406</v>
      </c>
      <c r="F66">
        <f>('Passif '!X65+'Passif '!AG65+'Passif '!AY65)/Actif!F65</f>
        <v>0.63177983413458705</v>
      </c>
      <c r="G66">
        <f>('Passif '!Y65+'Passif '!AH65+'Passif '!AZ65)/Actif!G65</f>
        <v>0.57690849346328787</v>
      </c>
      <c r="H66">
        <f>('Passif '!Z65+'Passif '!AI65+'Passif '!BA65)/Actif!H65</f>
        <v>0.53841211529681698</v>
      </c>
      <c r="I66">
        <f>('Passif '!AA65+'Passif '!AJ65+'Passif '!BB65)/Actif!I65</f>
        <v>0.5989490848124196</v>
      </c>
      <c r="J66">
        <f>('Passif '!AB65+'Passif '!AK65+'Passif '!BC65)/Actif!J65</f>
        <v>0.52295219210596455</v>
      </c>
      <c r="K66">
        <f>('Passif '!AC65+'Passif '!AL65+'Passif '!BD65)/Actif!K65</f>
        <v>0.38047955342600043</v>
      </c>
      <c r="L66">
        <f t="shared" si="4"/>
        <v>-4.4528646026748525E-2</v>
      </c>
      <c r="M66">
        <f>('Passif '!C65+'Passif '!L65)/Actif!C65</f>
        <v>0.24475188802796993</v>
      </c>
      <c r="N66">
        <f>('Passif '!D65+'Passif '!M65)/Actif!D65</f>
        <v>0.3584731645667259</v>
      </c>
      <c r="O66">
        <f>('Passif '!E65+'Passif '!N65)/Actif!E65</f>
        <v>0.33067138224135106</v>
      </c>
      <c r="P66">
        <f>('Passif '!F65+'Passif '!O65)/Actif!F65</f>
        <v>0.31131824113611734</v>
      </c>
      <c r="Q66">
        <f>('Passif '!G65+'Passif '!P65)/Actif!G65</f>
        <v>0.35890619021508785</v>
      </c>
      <c r="R66">
        <f>('Passif '!H65+'Passif '!Q65)/Actif!H65</f>
        <v>0.40523296565327838</v>
      </c>
      <c r="S66">
        <f>('Passif '!I65+'Passif '!R65)/Actif!I65</f>
        <v>0.35306400635722351</v>
      </c>
      <c r="T66">
        <f>('Passif '!J65+'Passif '!S65)/Actif!J65</f>
        <v>0.40262507846181994</v>
      </c>
      <c r="U66">
        <f>('Passif '!K65+'Passif '!T65)/Actif!K65</f>
        <v>0.5310395435970201</v>
      </c>
      <c r="V66">
        <f t="shared" si="5"/>
        <v>7.4561583411927312E-2</v>
      </c>
      <c r="W66">
        <v>0.22916449855381602</v>
      </c>
      <c r="X66">
        <f>('Passif '!U65+'Passif '!AD65)/('Passif '!C65+'Passif '!L65)</f>
        <v>0.29737030329521125</v>
      </c>
      <c r="Y66">
        <f>('Passif '!V65+'Passif '!AE65)/('Passif '!D65+'Passif '!M65)</f>
        <v>3.4807963376953494E-2</v>
      </c>
      <c r="Z66">
        <f>('Passif '!W65+'Passif '!AF65)/('Passif '!E65+'Passif '!N65)</f>
        <v>3.051337378221404E-2</v>
      </c>
      <c r="AA66">
        <f>('Passif '!X65+'Passif '!AG65)/('Passif '!F65+'Passif '!O65)</f>
        <v>0.27787284877205976</v>
      </c>
      <c r="AB66">
        <f>('Passif '!Y65+'Passif '!AH65)/('Passif '!G65+'Passif '!P65)</f>
        <v>0.1666079221618926</v>
      </c>
      <c r="AC66">
        <f>('Passif '!Z65+'Passif '!AI65)/('Passif '!H65+'Passif '!Q65)</f>
        <v>1.9972485799420774E-2</v>
      </c>
      <c r="AD66">
        <f>('Passif '!AA65+'Passif '!AJ65)/('Passif '!I65+'Passif '!R65)</f>
        <v>1.9613639640489743E-2</v>
      </c>
      <c r="AE66">
        <f>('Passif '!AB65+'Passif '!AK65)/('Passif '!J65+'Passif '!S65)</f>
        <v>1.4251600122642592E-2</v>
      </c>
      <c r="AF66">
        <f>('Passif '!AC65+'Passif '!AL65)/('Passif '!K65+'Passif '!T65)</f>
        <v>1.2683019793206752E-2</v>
      </c>
      <c r="AG66">
        <f>('Passif '!C65+'Passif '!L65)</f>
        <v>5939164</v>
      </c>
      <c r="AH66">
        <f>('Passif '!D65+'Passif '!M65)</f>
        <v>8699877</v>
      </c>
      <c r="AI66">
        <f>('Passif '!E65+'Passif '!N65)</f>
        <v>9410726</v>
      </c>
      <c r="AJ66">
        <f>('Passif '!F65+'Passif '!O65)</f>
        <v>7347141</v>
      </c>
      <c r="AK66">
        <f>('Passif '!G65+'Passif '!P65)</f>
        <v>9561178</v>
      </c>
      <c r="AL66">
        <f>('Passif '!H65+'Passif '!Q65)</f>
        <v>11077189</v>
      </c>
      <c r="AM66">
        <f>('Passif '!I65+'Passif '!R65)</f>
        <v>12123604</v>
      </c>
      <c r="AN66">
        <f>('Passif '!J65+'Passif '!S65)</f>
        <v>14014707</v>
      </c>
      <c r="AO66">
        <f>('Passif '!K65+'Passif '!T65)</f>
        <v>16476360</v>
      </c>
      <c r="AP66">
        <f t="shared" si="6"/>
        <v>0.48741345841440459</v>
      </c>
      <c r="AQ66">
        <f>('Passif '!U65+'Passif '!AD65)</f>
        <v>1766131</v>
      </c>
      <c r="AR66">
        <f>('Passif '!V65+'Passif '!AE65)</f>
        <v>302825</v>
      </c>
      <c r="AS66">
        <f>('Passif '!W65+'Passif '!AF65)</f>
        <v>287153</v>
      </c>
      <c r="AT66">
        <f>('Passif '!X65+'Passif '!AG65)</f>
        <v>2041571</v>
      </c>
      <c r="AU66">
        <f>('Passif '!Y65+'Passif '!AH65)</f>
        <v>1592968</v>
      </c>
      <c r="AV66">
        <f>('Passif '!Z65+'Passif '!AI65)</f>
        <v>221239</v>
      </c>
      <c r="AW66">
        <f>('Passif '!AA65+'Passif '!AJ65)</f>
        <v>237788</v>
      </c>
      <c r="AX66">
        <f>('Passif '!AB65+'Passif '!AK65)</f>
        <v>199732</v>
      </c>
      <c r="AY66">
        <f>('Passif '!AC65+'Passif '!AL65)</f>
        <v>208970</v>
      </c>
      <c r="AZ66">
        <f t="shared" si="7"/>
        <v>-5.5455864472357945E-2</v>
      </c>
      <c r="BA66">
        <f>'Passif '!AV65</f>
        <v>14460382</v>
      </c>
      <c r="BB66">
        <f>'Passif '!AW65</f>
        <v>12738040</v>
      </c>
      <c r="BC66">
        <f>'Passif '!AX65</f>
        <v>15749867</v>
      </c>
      <c r="BD66">
        <f>'Passif '!AY65</f>
        <v>12868495</v>
      </c>
      <c r="BE66">
        <f>'Passif '!AZ65</f>
        <v>13775741</v>
      </c>
      <c r="BF66">
        <f>'Passif '!BA65</f>
        <v>14496450</v>
      </c>
      <c r="BG66">
        <f>'Passif '!BB65</f>
        <v>20329082</v>
      </c>
      <c r="BH66">
        <f>'Passif '!BC65</f>
        <v>18003361</v>
      </c>
      <c r="BI66">
        <f>'Passif '!BD65</f>
        <v>11596023</v>
      </c>
      <c r="BJ66">
        <f>(AQ66/Actif!C65)</f>
        <v>7.2781943174952998E-2</v>
      </c>
      <c r="BK66">
        <f>(AR66/Actif!D65)</f>
        <v>1.2477720783859217E-2</v>
      </c>
      <c r="BL66">
        <f>(AS66/Actif!E65)</f>
        <v>1.0089899485411717E-2</v>
      </c>
      <c r="BM66">
        <f>(AT66/Actif!F65)</f>
        <v>8.6506886539199968E-2</v>
      </c>
      <c r="BN66">
        <f>(AU66/Actif!G65)</f>
        <v>5.9796614602776771E-2</v>
      </c>
      <c r="BO66">
        <f>(AV66/Actif!H65)</f>
        <v>8.0935096519672688E-3</v>
      </c>
      <c r="BP66">
        <f>(AW66/Actif!I65)</f>
        <v>6.9248701907181614E-3</v>
      </c>
      <c r="BQ66">
        <f>(AX66/Actif!J65)</f>
        <v>5.7380516175854568E-3</v>
      </c>
      <c r="BR66">
        <f>(AY66/Actif!K65)</f>
        <v>6.7351850424164856E-3</v>
      </c>
      <c r="BS66">
        <f t="shared" si="8"/>
        <v>-5.17031049508095E-2</v>
      </c>
      <c r="BT66">
        <f t="shared" si="9"/>
        <v>-0.16782887374707939</v>
      </c>
      <c r="BV66">
        <f>('Compte de résultat '!V65/Actif!C65)</f>
        <v>7.5982751217132077E-2</v>
      </c>
      <c r="BW66">
        <f>('Compte de résultat '!W65/Actif!D65)</f>
        <v>9.005751968663564E-2</v>
      </c>
      <c r="BX66">
        <f>('Compte de résultat '!X65/Actif!E65)</f>
        <v>8.3293419820361259E-2</v>
      </c>
      <c r="BY66">
        <f>('Compte de résultat '!Y65/Actif!F65)</f>
        <v>7.6596546336375387E-2</v>
      </c>
      <c r="BZ66">
        <f>('Compte de résultat '!Z65/Actif!G65)</f>
        <v>8.0104485891000027E-2</v>
      </c>
      <c r="CA66">
        <f>('Compte de résultat '!AA65/Actif!H65)</f>
        <v>5.1319243646324758E-2</v>
      </c>
      <c r="CB66">
        <f>('Compte de résultat '!AB65/Actif!I65)</f>
        <v>6.9032878514144913E-2</v>
      </c>
      <c r="CC66">
        <f>('Compte de résultat '!AC65/Actif!J65)</f>
        <v>9.3585009864448829E-2</v>
      </c>
      <c r="CD66">
        <f t="shared" si="10"/>
        <v>7.9944983078368323E-2</v>
      </c>
      <c r="CE66">
        <f t="shared" si="11"/>
        <v>7.9998150682578886E-2</v>
      </c>
      <c r="CF66">
        <f t="shared" si="12"/>
        <v>7.1312377341639491E-2</v>
      </c>
      <c r="CG66">
        <f>(Actif!U65/Actif!C65)</f>
        <v>2.015036639652255E-2</v>
      </c>
      <c r="CH66">
        <f>(Actif!V65/Actif!D65)</f>
        <v>1.819413005491392E-2</v>
      </c>
      <c r="CI66">
        <f>(Actif!W65/Actif!E65)</f>
        <v>1.2480880253101158E-2</v>
      </c>
      <c r="CJ66">
        <f>(Actif!X65/Actif!F65)</f>
        <v>1.2161559668099684E-2</v>
      </c>
      <c r="CK66">
        <f>(Actif!Y65/Actif!G65)</f>
        <v>9.8324801540133483E-3</v>
      </c>
      <c r="CL66">
        <f>(Actif!Z65/Actif!H65)</f>
        <v>8.5645844795898055E-3</v>
      </c>
      <c r="CM66">
        <f>(Actif!AA65/Actif!I65)</f>
        <v>9.7783344357479252E-3</v>
      </c>
      <c r="CN66">
        <f>(Actif!AB65/Actif!J65)</f>
        <v>9.5519374370463209E-3</v>
      </c>
      <c r="CO66">
        <f>(Actif!AC65/Actif!K65)</f>
        <v>1.0121986877331386E-2</v>
      </c>
      <c r="CP66">
        <f t="shared" si="13"/>
        <v>-0.31378361895093576</v>
      </c>
      <c r="CQ66">
        <f t="shared" si="14"/>
        <v>0.18184214324150971</v>
      </c>
      <c r="CR66">
        <f>'Compte de résultat '!D65/Actif!C65</f>
        <v>0.69896724066453308</v>
      </c>
      <c r="CS66">
        <f>'Compte de résultat '!E65/Actif!D65</f>
        <v>0.75685332092586599</v>
      </c>
      <c r="CT66">
        <f>'Compte de résultat '!F65/Actif!E65</f>
        <v>0.54886051737259445</v>
      </c>
      <c r="CU66">
        <f>'Compte de résultat '!G65/Actif!F65</f>
        <v>0.64154390375836579</v>
      </c>
      <c r="CV66">
        <f>'Compte de résultat '!H65/Actif!G65</f>
        <v>0.6811299677561018</v>
      </c>
      <c r="CW66">
        <f>'Compte de résultat '!I65/Actif!H65</f>
        <v>0.71921240473877057</v>
      </c>
      <c r="CX66">
        <f>'Compte de résultat '!J65/Actif!I65</f>
        <v>0.68837813306853246</v>
      </c>
      <c r="CY66">
        <f>'Compte de résultat '!K65/Actif!J65</f>
        <v>0.78078989193707682</v>
      </c>
      <c r="CZ66">
        <f t="shared" si="15"/>
        <v>0.59520221056548017</v>
      </c>
      <c r="DA66">
        <f t="shared" si="16"/>
        <v>0.62384479629568734</v>
      </c>
      <c r="DB66">
        <f t="shared" si="17"/>
        <v>0.72946014324812669</v>
      </c>
      <c r="DD66">
        <f>LN(1+'Compte de résultat '!C65)</f>
        <v>16.542386700409853</v>
      </c>
      <c r="DE66">
        <f>LN(1+'Compte de résultat '!D65)</f>
        <v>16.646437879295785</v>
      </c>
      <c r="DF66">
        <f>LN(1+'Compte de résultat '!E65)</f>
        <v>16.726135168587323</v>
      </c>
      <c r="DG66">
        <f>LN(1+'Compte de résultat '!F65)</f>
        <v>16.56407998775779</v>
      </c>
      <c r="DH66">
        <f>LN(1+'Compte de résultat '!G65)</f>
        <v>16.532883830527336</v>
      </c>
      <c r="DI66">
        <f>LN(1+'Compte de résultat '!H65)</f>
        <v>16.713913644890681</v>
      </c>
      <c r="DJ66">
        <f>LN(1+'Compte de résultat '!I65)</f>
        <v>16.794093163012842</v>
      </c>
      <c r="DK66">
        <f>LN(1+'Compte de résultat '!J65)</f>
        <v>16.978353833792362</v>
      </c>
      <c r="DL66">
        <f>LN(1+'Compte de résultat '!K65)</f>
        <v>17.117918159695758</v>
      </c>
      <c r="DM66">
        <f t="shared" si="18"/>
        <v>16.548481909142563</v>
      </c>
      <c r="DN66">
        <f t="shared" si="19"/>
        <v>16.603625821058603</v>
      </c>
      <c r="DO66">
        <f t="shared" si="20"/>
        <v>16.963455052166989</v>
      </c>
      <c r="DQ66">
        <f>'Compte de résultat '!AM65/'Compte de résultat '!U65</f>
        <v>6.8386729479074856E-2</v>
      </c>
      <c r="DR66">
        <f>'Compte de résultat '!AN65/'Compte de résultat '!V65</f>
        <v>4.0452825194896201E-2</v>
      </c>
      <c r="DS66">
        <f>'Compte de résultat '!AO65/'Compte de résultat '!W65</f>
        <v>5.1681232267690447E-2</v>
      </c>
      <c r="DT66">
        <f>'Compte de résultat '!AP65/'Compte de résultat '!X65</f>
        <v>0.90145814042274053</v>
      </c>
      <c r="DU66">
        <f>'Compte de résultat '!AQ65/'Compte de résultat '!Y65</f>
        <v>0</v>
      </c>
      <c r="DV66">
        <f>'Compte de résultat '!AR65/'Compte de résultat '!Z65</f>
        <v>2.5781584983821198E-2</v>
      </c>
      <c r="DW66">
        <f>'Compte de résultat '!AS65/'Compte de résultat '!AA65</f>
        <v>6.4736283084906934E-2</v>
      </c>
      <c r="DX66">
        <f>'Compte de résultat '!AT65/'Compte de résultat '!AB65</f>
        <v>3.3299739418655126E-2</v>
      </c>
      <c r="DY66">
        <f>'Compte de résultat '!AU65/'Compte de résultat '!AC65</f>
        <v>9.530817445567788E-3</v>
      </c>
      <c r="DZ66">
        <f t="shared" ref="DZ66:DZ69" si="29">DV66-DT66</f>
        <v>-0.87567655543891931</v>
      </c>
    </row>
    <row r="67" spans="2:130" x14ac:dyDescent="0.25">
      <c r="B67" t="str">
        <f>Actif!B66</f>
        <v>HOPPE (U.K.) LIMITED</v>
      </c>
      <c r="C67">
        <f>('Passif '!U66+'Passif '!AD66+'Passif '!AV66)/Actif!C66</f>
        <v>0.5112729635803922</v>
      </c>
      <c r="D67">
        <f>('Passif '!V66+'Passif '!AE66+'Passif '!AW66)/Actif!D66</f>
        <v>0.59989517479018117</v>
      </c>
      <c r="E67">
        <f>('Passif '!W66+'Passif '!AF66+'Passif '!AX66)/Actif!E66</f>
        <v>0.64781279927386493</v>
      </c>
      <c r="F67">
        <f>('Passif '!X66+'Passif '!AG66+'Passif '!AY66)/Actif!F66</f>
        <v>0.46571758756338727</v>
      </c>
      <c r="G67">
        <f>('Passif '!Y66+'Passif '!AH66+'Passif '!AZ66)/Actif!G66</f>
        <v>0.63064895655146347</v>
      </c>
      <c r="H67">
        <f>('Passif '!Z66+'Passif '!AI66+'Passif '!BA66)/Actif!H66</f>
        <v>0.30453794951772289</v>
      </c>
      <c r="I67">
        <f>('Passif '!AA66+'Passif '!AJ66+'Passif '!BB66)/Actif!I66</f>
        <v>0.35016949434472544</v>
      </c>
      <c r="J67">
        <f>('Passif '!AB66+'Passif '!AK66+'Passif '!BC66)/Actif!J66</f>
        <v>0.45938548434890208</v>
      </c>
      <c r="K67">
        <f>('Passif '!AC66+'Passif '!AL66+'Passif '!BD66)/Actif!K66</f>
        <v>0.48818124363200294</v>
      </c>
      <c r="L67">
        <f t="shared" si="4"/>
        <v>-0.52989822081459292</v>
      </c>
      <c r="M67">
        <f>('Passif '!C66+'Passif '!L66)/Actif!C66</f>
        <v>0.31524342196587735</v>
      </c>
      <c r="N67">
        <f>('Passif '!D66+'Passif '!M66)/Actif!D66</f>
        <v>0.27299728947774499</v>
      </c>
      <c r="O67">
        <f>('Passif '!E66+'Passif '!N66)/Actif!E66</f>
        <v>0.25948897718207392</v>
      </c>
      <c r="P67">
        <f>('Passif '!F66+'Passif '!O66)/Actif!F66</f>
        <v>0.30737940821618925</v>
      </c>
      <c r="Q67">
        <f>('Passif '!G66+'Passif '!P66)/Actif!G66</f>
        <v>0.32649537951434132</v>
      </c>
      <c r="R67">
        <f>('Passif '!H66+'Passif '!Q66)/Actif!H66</f>
        <v>0.36096224688683592</v>
      </c>
      <c r="S67">
        <f>('Passif '!I66+'Passif '!R66)/Actif!I66</f>
        <v>0.38021752222702215</v>
      </c>
      <c r="T67">
        <f>('Passif '!J66+'Passif '!S66)/Actif!J66</f>
        <v>0.41373307279979288</v>
      </c>
      <c r="U67">
        <f>('Passif '!K66+'Passif '!T66)/Actif!K66</f>
        <v>0.41273728641632768</v>
      </c>
      <c r="V67">
        <f t="shared" si="5"/>
        <v>0.101473269704762</v>
      </c>
      <c r="W67">
        <v>-0.41938647334952972</v>
      </c>
      <c r="X67">
        <f>('Passif '!U66+'Passif '!AD66)/('Passif '!C66+'Passif '!L66)</f>
        <v>2.8164659602773062E-2</v>
      </c>
      <c r="Y67">
        <f>('Passif '!V66+'Passif '!AE66)/('Passif '!D66+'Passif '!M66)</f>
        <v>3.3919927305707726E-2</v>
      </c>
      <c r="Z67">
        <f>('Passif '!W66+'Passif '!AF66)/('Passif '!E66+'Passif '!N66)</f>
        <v>3.377948185140512E-2</v>
      </c>
      <c r="AA67">
        <f>('Passif '!X66+'Passif '!AG66)/('Passif '!F66+'Passif '!O66)</f>
        <v>2.3314506877802087E-2</v>
      </c>
      <c r="AB67">
        <f>('Passif '!Y66+'Passif '!AH66)/('Passif '!G66+'Passif '!P66)</f>
        <v>3.0482127822405152E-2</v>
      </c>
      <c r="AC67">
        <f>('Passif '!Z66+'Passif '!AI66)/('Passif '!H66+'Passif '!Q66)</f>
        <v>4.7864162267819955E-2</v>
      </c>
      <c r="AD67">
        <f>('Passif '!AA66+'Passif '!AJ66)/('Passif '!I66+'Passif '!R66)</f>
        <v>3.1057708416380093E-2</v>
      </c>
      <c r="AE67">
        <f>('Passif '!AB66+'Passif '!AK66)/('Passif '!J66+'Passif '!S66)</f>
        <v>2.9765528961333772E-2</v>
      </c>
      <c r="AF67">
        <f>('Passif '!AC66+'Passif '!AL66)/('Passif '!K66+'Passif '!T66)</f>
        <v>4.6884342016392001E-2</v>
      </c>
      <c r="AG67">
        <f>('Passif '!C66+'Passif '!L66)</f>
        <v>4612376</v>
      </c>
      <c r="AH67">
        <f>('Passif '!D66+'Passif '!M66)</f>
        <v>4661714</v>
      </c>
      <c r="AI67">
        <f>('Passif '!E66+'Passif '!N66)</f>
        <v>4270551</v>
      </c>
      <c r="AJ67">
        <f>('Passif '!F66+'Passif '!O66)</f>
        <v>3324754</v>
      </c>
      <c r="AK67">
        <f>('Passif '!G66+'Passif '!P66)</f>
        <v>3614249</v>
      </c>
      <c r="AL67">
        <f>('Passif '!H66+'Passif '!Q66)</f>
        <v>3864081</v>
      </c>
      <c r="AM67">
        <f>('Passif '!I66+'Passif '!R66)</f>
        <v>3885863</v>
      </c>
      <c r="AN67">
        <f>('Passif '!J66+'Passif '!S66)</f>
        <v>3977890</v>
      </c>
      <c r="AO67">
        <f>('Passif '!K66+'Passif '!T66)</f>
        <v>4024158</v>
      </c>
      <c r="AP67">
        <f t="shared" si="6"/>
        <v>4.1426926609457723E-2</v>
      </c>
      <c r="AQ67">
        <f>('Passif '!U66+'Passif '!AD66)</f>
        <v>129906</v>
      </c>
      <c r="AR67">
        <f>('Passif '!V66+'Passif '!AE66)</f>
        <v>158125</v>
      </c>
      <c r="AS67">
        <f>('Passif '!W66+'Passif '!AF66)</f>
        <v>144257</v>
      </c>
      <c r="AT67">
        <f>('Passif '!X66+'Passif '!AG66)</f>
        <v>77515</v>
      </c>
      <c r="AU67">
        <f>('Passif '!Y66+'Passif '!AH66)</f>
        <v>110170</v>
      </c>
      <c r="AV67">
        <f>('Passif '!Z66+'Passif '!AI66)</f>
        <v>184951</v>
      </c>
      <c r="AW67">
        <f>('Passif '!AA66+'Passif '!AJ66)</f>
        <v>120686</v>
      </c>
      <c r="AX67">
        <f>('Passif '!AB66+'Passif '!AK66)</f>
        <v>118404</v>
      </c>
      <c r="AY67">
        <f>('Passif '!AC66+'Passif '!AL66)</f>
        <v>188670</v>
      </c>
      <c r="AZ67">
        <f t="shared" si="7"/>
        <v>2.010802861298398E-2</v>
      </c>
      <c r="BA67">
        <f>'Passif '!AV66</f>
        <v>7350609</v>
      </c>
      <c r="BB67">
        <f>'Passif '!AW66</f>
        <v>10085712</v>
      </c>
      <c r="BC67">
        <f>'Passif '!AX66</f>
        <v>10517150</v>
      </c>
      <c r="BD67">
        <f>'Passif '!AY66</f>
        <v>4959896</v>
      </c>
      <c r="BE67">
        <f>'Passif '!AZ66</f>
        <v>6871008</v>
      </c>
      <c r="BF67">
        <f>'Passif '!BA66</f>
        <v>3075111</v>
      </c>
      <c r="BG67">
        <f>'Passif '!BB66</f>
        <v>3458083</v>
      </c>
      <c r="BH67">
        <f>'Passif '!BC66</f>
        <v>4298417</v>
      </c>
      <c r="BI67">
        <f>'Passif '!BD66</f>
        <v>4571061</v>
      </c>
      <c r="BJ67">
        <f>(AQ67/Actif!C66)</f>
        <v>8.8787236716822877E-3</v>
      </c>
      <c r="BK67">
        <f>(AR67/Actif!D66)</f>
        <v>9.2600482137403604E-3</v>
      </c>
      <c r="BL67">
        <f>(AS67/Actif!E66)</f>
        <v>8.7654031953615427E-3</v>
      </c>
      <c r="BM67">
        <f>(AT67/Actif!F66)</f>
        <v>7.1663993269510794E-3</v>
      </c>
      <c r="BN67">
        <f>(AU67/Actif!G66)</f>
        <v>9.9522738917808325E-3</v>
      </c>
      <c r="BO67">
        <f>(AV67/Actif!H66)</f>
        <v>1.7277155557548406E-2</v>
      </c>
      <c r="BP67">
        <f>(AW67/Actif!I66)</f>
        <v>1.180868494012537E-2</v>
      </c>
      <c r="BQ67">
        <f>(AX67/Actif!J66)</f>
        <v>1.2314983760683849E-2</v>
      </c>
      <c r="BR67">
        <f>(AY67/Actif!K66)</f>
        <v>1.9350916099260651E-2</v>
      </c>
      <c r="BS67">
        <f t="shared" si="8"/>
        <v>7.3248816657675731E-3</v>
      </c>
      <c r="BT67">
        <f t="shared" si="9"/>
        <v>0.12002904846256462</v>
      </c>
      <c r="BV67">
        <f>('Compte de résultat '!V66/Actif!C66)</f>
        <v>0.11378402952001677</v>
      </c>
      <c r="BW67">
        <f>('Compte de résultat '!W66/Actif!D66)</f>
        <v>8.408071072663488E-2</v>
      </c>
      <c r="BX67">
        <f>('Compte de résultat '!X66/Actif!E66)</f>
        <v>4.3153586170183486E-2</v>
      </c>
      <c r="BY67">
        <f>('Compte de résultat '!Y66/Actif!F66)</f>
        <v>3.4817523309403735E-2</v>
      </c>
      <c r="BZ67">
        <f>('Compte de résultat '!Z66/Actif!G66)</f>
        <v>3.6799293792353853E-2</v>
      </c>
      <c r="CA67">
        <f>('Compte de résultat '!AA66/Actif!H66)</f>
        <v>6.5299261229273015E-2</v>
      </c>
      <c r="CB67">
        <f>('Compte de résultat '!AB66/Actif!I66)</f>
        <v>3.2415713928575098E-2</v>
      </c>
      <c r="CC67">
        <f>('Compte de résultat '!AC66/Actif!J66)</f>
        <v>3.1918756303545355E-2</v>
      </c>
      <c r="CD67">
        <f t="shared" si="10"/>
        <v>3.8985554739793607E-2</v>
      </c>
      <c r="CE67">
        <f t="shared" si="11"/>
        <v>3.8256801090647025E-2</v>
      </c>
      <c r="CF67">
        <f t="shared" si="12"/>
        <v>4.3211243820464484E-2</v>
      </c>
      <c r="CG67">
        <f>(Actif!U66/Actif!C66)</f>
        <v>0.21548282203519517</v>
      </c>
      <c r="CH67">
        <f>(Actif!V66/Actif!D66)</f>
        <v>0.18083338384268724</v>
      </c>
      <c r="CI67">
        <f>(Actif!W66/Actif!E66)</f>
        <v>0.17018111391232579</v>
      </c>
      <c r="CJ67">
        <f>(Actif!X66/Actif!F66)</f>
        <v>0.19678480462628681</v>
      </c>
      <c r="CK67">
        <f>(Actif!Y66/Actif!G66)</f>
        <v>0.20869295938727886</v>
      </c>
      <c r="CL67">
        <f>(Actif!Z66/Actif!H66)</f>
        <v>0.2143247816780002</v>
      </c>
      <c r="CM67">
        <f>(Actif!AA66/Actif!I66)</f>
        <v>0.21267394023838307</v>
      </c>
      <c r="CN67">
        <f>(Actif!AB66/Actif!J66)</f>
        <v>0.2171912197548132</v>
      </c>
      <c r="CO67">
        <f>(Actif!AC66/Actif!K66)</f>
        <v>0.24225353094987592</v>
      </c>
      <c r="CP67">
        <f t="shared" si="13"/>
        <v>0.25939228361389399</v>
      </c>
      <c r="CQ67">
        <f t="shared" si="14"/>
        <v>0.13031040579262385</v>
      </c>
      <c r="CR67">
        <f>'Compte de résultat '!D66/Actif!C66</f>
        <v>2.6061222636049903</v>
      </c>
      <c r="CS67">
        <f>'Compte de résultat '!E66/Actif!D66</f>
        <v>2.0777885043053002</v>
      </c>
      <c r="CT67">
        <f>'Compte de résultat '!F66/Actif!E66</f>
        <v>1.5965569101049895</v>
      </c>
      <c r="CU67">
        <f>'Compte de résultat '!G66/Actif!F66</f>
        <v>2.2892223418959086</v>
      </c>
      <c r="CV67">
        <f>'Compte de résultat '!H66/Actif!G66</f>
        <v>2.3111619038120903</v>
      </c>
      <c r="CW67">
        <f>'Compte de résultat '!I66/Actif!H66</f>
        <v>2.3128218781133394</v>
      </c>
      <c r="CX67">
        <f>'Compte de résultat '!J66/Actif!I66</f>
        <v>2.2796287317987436</v>
      </c>
      <c r="CY67">
        <f>'Compte de résultat '!K66/Actif!J66</f>
        <v>2.4022265445707784</v>
      </c>
      <c r="CZ67">
        <f t="shared" si="15"/>
        <v>1.9428896260004489</v>
      </c>
      <c r="DA67">
        <f t="shared" si="16"/>
        <v>2.0656470519376628</v>
      </c>
      <c r="DB67">
        <f t="shared" si="17"/>
        <v>2.331559051494287</v>
      </c>
      <c r="DD67">
        <f>LN(1+'Compte de résultat '!C66)</f>
        <v>17.39797163152301</v>
      </c>
      <c r="DE67">
        <f>LN(1+'Compte de résultat '!D66)</f>
        <v>17.456527273966252</v>
      </c>
      <c r="DF67">
        <f>LN(1+'Compte de résultat '!E66)</f>
        <v>17.38449129932954</v>
      </c>
      <c r="DG67">
        <f>LN(1+'Compte de résultat '!F66)</f>
        <v>17.084143888500027</v>
      </c>
      <c r="DH67">
        <f>LN(1+'Compte de résultat '!G66)</f>
        <v>17.02479089301578</v>
      </c>
      <c r="DI67">
        <f>LN(1+'Compte de résultat '!H66)</f>
        <v>17.057484554245111</v>
      </c>
      <c r="DJ67">
        <f>LN(1+'Compte de résultat '!I66)</f>
        <v>17.024684753850433</v>
      </c>
      <c r="DK67">
        <f>LN(1+'Compte de résultat '!J66)</f>
        <v>16.963880052358316</v>
      </c>
      <c r="DL67">
        <f>LN(1+'Compte de résultat '!K66)</f>
        <v>16.955192428199485</v>
      </c>
      <c r="DM67">
        <f t="shared" si="18"/>
        <v>17.054467390757903</v>
      </c>
      <c r="DN67">
        <f t="shared" si="19"/>
        <v>17.055473111920307</v>
      </c>
      <c r="DO67">
        <f t="shared" si="20"/>
        <v>16.981252411469413</v>
      </c>
      <c r="DQ67">
        <f>'Compte de résultat '!AM66/'Compte de résultat '!U66</f>
        <v>0.15812736566760396</v>
      </c>
      <c r="DR67">
        <f>'Compte de résultat '!AN66/'Compte de résultat '!V66</f>
        <v>0.17383492952873392</v>
      </c>
      <c r="DS67">
        <f>'Compte de résultat '!AO66/'Compte de résultat '!W66</f>
        <v>0.26350672741937059</v>
      </c>
      <c r="DT67">
        <f>'Compte de résultat '!AP66/'Compte de résultat '!X66</f>
        <v>0.69321545137862184</v>
      </c>
      <c r="DU67">
        <f>'Compte de résultat '!AQ66/'Compte de résultat '!Y66</f>
        <v>0.29552153201523096</v>
      </c>
      <c r="DV67">
        <f>'Compte de résultat '!AR66/'Compte de résultat '!Z66</f>
        <v>0.12068872403415144</v>
      </c>
      <c r="DW67">
        <f>'Compte de résultat '!AS66/'Compte de résultat '!AA66</f>
        <v>0.10256428596974357</v>
      </c>
      <c r="DX67">
        <f>'Compte de résultat '!AT66/'Compte de résultat '!AB66</f>
        <v>0.16245487364620939</v>
      </c>
      <c r="DY67">
        <f>'Compte de résultat '!AU66/'Compte de résultat '!AC66</f>
        <v>0.2412451488658692</v>
      </c>
      <c r="DZ67">
        <f t="shared" si="29"/>
        <v>-0.57252672734447041</v>
      </c>
    </row>
    <row r="68" spans="2:130" x14ac:dyDescent="0.25">
      <c r="B68" t="str">
        <f>Actif!B67</f>
        <v>IMMUNODIAGNOSTIC SYSTEMS LIMITED</v>
      </c>
      <c r="C68">
        <f>('Passif '!U67+'Passif '!AD67+'Passif '!AV67)/Actif!C67</f>
        <v>0.33110468085997069</v>
      </c>
      <c r="D68">
        <f>('Passif '!V67+'Passif '!AE67+'Passif '!AW67)/Actif!D67</f>
        <v>0.20387353525897409</v>
      </c>
      <c r="E68">
        <f>('Passif '!W67+'Passif '!AF67+'Passif '!AX67)/Actif!E67</f>
        <v>0.68912478231429664</v>
      </c>
      <c r="F68">
        <f>('Passif '!X67+'Passif '!AG67+'Passif '!AY67)/Actif!F67</f>
        <v>0.70854741009536337</v>
      </c>
      <c r="G68">
        <f>('Passif '!Y67+'Passif '!AH67+'Passif '!AZ67)/Actif!G67</f>
        <v>0.51911857568209663</v>
      </c>
      <c r="H68">
        <f>('Passif '!Z67+'Passif '!AI67+'Passif '!BA67)/Actif!H67</f>
        <v>0.28890101341456031</v>
      </c>
      <c r="I68">
        <f>('Passif '!AA67+'Passif '!AJ67+'Passif '!BB67)/Actif!I67</f>
        <v>0.11500227692357334</v>
      </c>
      <c r="J68">
        <f>('Passif '!AB67+'Passif '!AK67+'Passif '!BC67)/Actif!J67</f>
        <v>3.2319176372671309E-2</v>
      </c>
      <c r="K68">
        <f>('Passif '!AC67+'Passif '!AL67+'Passif '!BD67)/Actif!K67</f>
        <v>1.8319117348058873E-2</v>
      </c>
      <c r="L68">
        <f t="shared" si="4"/>
        <v>-0.58077111601713072</v>
      </c>
      <c r="M68">
        <f>('Passif '!C67+'Passif '!L67)/Actif!C67</f>
        <v>0.46661082647253338</v>
      </c>
      <c r="N68">
        <f>('Passif '!D67+'Passif '!M67)/Actif!D67</f>
        <v>0.58427233245152954</v>
      </c>
      <c r="O68">
        <f>('Passif '!E67+'Passif '!N67)/Actif!E67</f>
        <v>0.24459106757787469</v>
      </c>
      <c r="P68">
        <f>('Passif '!F67+'Passif '!O67)/Actif!F67</f>
        <v>0.2069530880134097</v>
      </c>
      <c r="Q68">
        <f>('Passif '!G67+'Passif '!P67)/Actif!G67</f>
        <v>0.4077514994786291</v>
      </c>
      <c r="R68">
        <f>('Passif '!H67+'Passif '!Q67)/Actif!H67</f>
        <v>0.60372646333353852</v>
      </c>
      <c r="S68">
        <f>('Passif '!I67+'Passif '!R67)/Actif!I67</f>
        <v>0.80171176115705545</v>
      </c>
      <c r="T68">
        <f>('Passif '!J67+'Passif '!S67)/Actif!J67</f>
        <v>0.90496521549936537</v>
      </c>
      <c r="U68">
        <f>('Passif '!K67+'Passif '!T67)/Actif!K67</f>
        <v>0.93737939679426396</v>
      </c>
      <c r="V68">
        <f t="shared" si="5"/>
        <v>0.35913539575566383</v>
      </c>
      <c r="W68">
        <v>0.23838245291265092</v>
      </c>
      <c r="X68">
        <f>('Passif '!U67+'Passif '!AD67)/('Passif '!C67+'Passif '!L67)</f>
        <v>0.21245309679658958</v>
      </c>
      <c r="Y68">
        <f>('Passif '!V67+'Passif '!AE67)/('Passif '!D67+'Passif '!M67)</f>
        <v>3.657561654810005E-2</v>
      </c>
      <c r="Z68">
        <f>('Passif '!W67+'Passif '!AF67)/('Passif '!E67+'Passif '!N67)</f>
        <v>2.210699386548852</v>
      </c>
      <c r="AA68">
        <f>('Passif '!X67+'Passif '!AG67)/('Passif '!F67+'Passif '!O67)</f>
        <v>3.0111274576586244</v>
      </c>
      <c r="AB68">
        <f>('Passif '!Y67+'Passif '!AH67)/('Passif '!G67+'Passif '!P67)</f>
        <v>1.0573224610087151</v>
      </c>
      <c r="AC68">
        <f>('Passif '!Z67+'Passif '!AI67)/('Passif '!H67+'Passif '!Q67)</f>
        <v>0.39488326011283947</v>
      </c>
      <c r="AD68">
        <f>('Passif '!AA67+'Passif '!AJ67)/('Passif '!I67+'Passif '!R67)</f>
        <v>2.5337612404175746E-3</v>
      </c>
      <c r="AE68">
        <f>('Passif '!AB67+'Passif '!AK67)/('Passif '!J67+'Passif '!S67)</f>
        <v>1.8590839736786886E-2</v>
      </c>
      <c r="AF68">
        <f>('Passif '!AC67+'Passif '!AL67)/('Passif '!K67+'Passif '!T67)</f>
        <v>1.6976955113089769E-2</v>
      </c>
      <c r="AG68">
        <f>('Passif '!C67+'Passif '!L67)</f>
        <v>3923506</v>
      </c>
      <c r="AH68">
        <f>('Passif '!D67+'Passif '!M67)</f>
        <v>5926626</v>
      </c>
      <c r="AI68">
        <f>('Passif '!E67+'Passif '!N67)</f>
        <v>5359840</v>
      </c>
      <c r="AJ68">
        <f>('Passif '!F67+'Passif '!O67)</f>
        <v>5035382</v>
      </c>
      <c r="AK68">
        <f>('Passif '!G67+'Passif '!P67)</f>
        <v>12333333</v>
      </c>
      <c r="AL68">
        <f>('Passif '!H67+'Passif '!Q67)</f>
        <v>23819151</v>
      </c>
      <c r="AM68">
        <f>('Passif '!I67+'Passif '!R67)</f>
        <v>35479665</v>
      </c>
      <c r="AN68">
        <f>('Passif '!J67+'Passif '!S67)</f>
        <v>37796141</v>
      </c>
      <c r="AO68">
        <f>('Passif '!K67+'Passif '!T67)</f>
        <v>40455959</v>
      </c>
      <c r="AP68">
        <f t="shared" si="6"/>
        <v>0.69846351786425975</v>
      </c>
      <c r="AQ68">
        <f>('Passif '!U67+'Passif '!AD67)</f>
        <v>833561</v>
      </c>
      <c r="AR68">
        <f>('Passif '!V67+'Passif '!AE67)</f>
        <v>216770</v>
      </c>
      <c r="AS68">
        <f>('Passif '!W67+'Passif '!AF67)</f>
        <v>11848995</v>
      </c>
      <c r="AT68">
        <f>('Passif '!X67+'Passif '!AG67)</f>
        <v>15162177</v>
      </c>
      <c r="AU68">
        <f>('Passif '!Y67+'Passif '!AH67)</f>
        <v>13040310</v>
      </c>
      <c r="AV68">
        <f>('Passif '!Z67+'Passif '!AI67)</f>
        <v>9405784</v>
      </c>
      <c r="AW68">
        <f>('Passif '!AA67+'Passif '!AJ67)</f>
        <v>89897</v>
      </c>
      <c r="AX68">
        <f>('Passif '!AB67+'Passif '!AK67)</f>
        <v>702662</v>
      </c>
      <c r="AY68">
        <f>('Passif '!AC67+'Passif '!AL67)</f>
        <v>686819</v>
      </c>
      <c r="AZ68">
        <f t="shared" si="7"/>
        <v>-0.92697908010645369</v>
      </c>
      <c r="BA68">
        <f>'Passif '!AV67</f>
        <v>1950539</v>
      </c>
      <c r="BB68">
        <f>'Passif '!AW67</f>
        <v>1851242</v>
      </c>
      <c r="BC68">
        <f>'Passif '!AX67</f>
        <v>3252123</v>
      </c>
      <c r="BD68">
        <f>'Passif '!AY67</f>
        <v>2077512</v>
      </c>
      <c r="BE68">
        <f>'Passif '!AZ67</f>
        <v>2661563</v>
      </c>
      <c r="BF68">
        <f>'Passif '!BA67</f>
        <v>1992386</v>
      </c>
      <c r="BG68">
        <f>'Passif '!BB67</f>
        <v>4999516</v>
      </c>
      <c r="BH68">
        <f>'Passif '!BC67</f>
        <v>647158</v>
      </c>
      <c r="BI68">
        <f>'Passif '!BD67</f>
        <v>103808</v>
      </c>
      <c r="BJ68">
        <f>(AQ68/Actif!C67)</f>
        <v>9.9132915082905795E-2</v>
      </c>
      <c r="BK68">
        <f>(AR68/Actif!D67)</f>
        <v>2.1370120791411176E-2</v>
      </c>
      <c r="BL68">
        <f>(AS68/Actif!E67)</f>
        <v>0.54071732304973641</v>
      </c>
      <c r="BM68">
        <f>(AT68/Actif!F67)</f>
        <v>0.62316212576441998</v>
      </c>
      <c r="BN68">
        <f>(AU68/Actif!G67)</f>
        <v>0.43112481890873794</v>
      </c>
      <c r="BO68">
        <f>(AV68/Actif!H67)</f>
        <v>0.23840147405754231</v>
      </c>
      <c r="BP68">
        <f>(AW68/Actif!I67)</f>
        <v>2.0313461864066591E-3</v>
      </c>
      <c r="BQ68">
        <f>(AX68/Actif!J67)</f>
        <v>1.682406328871551E-2</v>
      </c>
      <c r="BR68">
        <f>(AY68/Actif!K67)</f>
        <v>1.5913847943311382E-2</v>
      </c>
      <c r="BS68">
        <f t="shared" si="8"/>
        <v>-0.19272334485119563</v>
      </c>
      <c r="BT68">
        <f t="shared" si="9"/>
        <v>-0.93324769485498105</v>
      </c>
      <c r="BV68">
        <f>('Compte de résultat '!V67/Actif!C67)</f>
        <v>0.40893229830366085</v>
      </c>
      <c r="BW68">
        <f>('Compte de résultat '!W67/Actif!D67)</f>
        <v>0.32841893836134345</v>
      </c>
      <c r="BX68">
        <f>('Compte de résultat '!X67/Actif!E67)</f>
        <v>0.2640581771744635</v>
      </c>
      <c r="BY68">
        <f>('Compte de résultat '!Y67/Actif!F67)</f>
        <v>0.34308994140034593</v>
      </c>
      <c r="BZ68">
        <f>('Compte de résultat '!Z67/Actif!G67)</f>
        <v>0.51344260853408485</v>
      </c>
      <c r="CA68">
        <f>('Compte de résultat '!AA67/Actif!H67)</f>
        <v>0.39103357700554586</v>
      </c>
      <c r="CB68">
        <f>('Compte de résultat '!AB67/Actif!I67)</f>
        <v>0.29815230131974796</v>
      </c>
      <c r="CC68">
        <f>('Compte de résultat '!AC67/Actif!J67)</f>
        <v>0.15277135464881286</v>
      </c>
      <c r="CD68">
        <f t="shared" si="10"/>
        <v>0.30357405928740472</v>
      </c>
      <c r="CE68">
        <f t="shared" si="11"/>
        <v>0.37353024236963145</v>
      </c>
      <c r="CF68">
        <f t="shared" si="12"/>
        <v>0.28065241099136889</v>
      </c>
      <c r="CG68">
        <f>(Actif!U67/Actif!C67)</f>
        <v>0.12273933138522967</v>
      </c>
      <c r="CH68">
        <f>(Actif!V67/Actif!D67)</f>
        <v>0.15413016007528688</v>
      </c>
      <c r="CI68">
        <f>(Actif!W67/Actif!E67)</f>
        <v>7.1621231759053813E-2</v>
      </c>
      <c r="CJ68">
        <f>(Actif!X67/Actif!F67)</f>
        <v>6.8777685581839915E-2</v>
      </c>
      <c r="CK68">
        <f>(Actif!Y67/Actif!G67)</f>
        <v>5.9641030998592262E-2</v>
      </c>
      <c r="CL68">
        <f>(Actif!Z67/Actif!H67)</f>
        <v>5.6069127166966076E-2</v>
      </c>
      <c r="CM68">
        <f>(Actif!AA67/Actif!I67)</f>
        <v>6.3188973313208399E-2</v>
      </c>
      <c r="CN68">
        <f>(Actif!AB67/Actif!J67)</f>
        <v>4.5326027491196817E-2</v>
      </c>
      <c r="CO68">
        <f>(Actif!AC67/Actif!K67)</f>
        <v>3.8204458789475787E-2</v>
      </c>
      <c r="CP68">
        <f t="shared" si="13"/>
        <v>-0.21714377441046673</v>
      </c>
      <c r="CQ68">
        <f t="shared" si="14"/>
        <v>-0.31861862811403835</v>
      </c>
      <c r="CR68">
        <f>'Compte de résultat '!D67/Actif!C67</f>
        <v>1.4347498055246115</v>
      </c>
      <c r="CS68">
        <f>'Compte de résultat '!E67/Actif!D67</f>
        <v>1.3269414553134085</v>
      </c>
      <c r="CT68">
        <f>'Compte de résultat '!F67/Actif!E67</f>
        <v>0.78307757136088962</v>
      </c>
      <c r="CU68">
        <f>'Compte de résultat '!G67/Actif!F67</f>
        <v>1.1357953553221809</v>
      </c>
      <c r="CV68">
        <f>'Compte de résultat '!H67/Actif!G67</f>
        <v>1.3457506121231797</v>
      </c>
      <c r="CW68">
        <f>'Compte de résultat '!I67/Actif!H67</f>
        <v>1.0688939306548553</v>
      </c>
      <c r="CX68">
        <f>'Compte de résultat '!J67/Actif!I67</f>
        <v>0.90462393883758241</v>
      </c>
      <c r="CY68">
        <f>'Compte de résultat '!K67/Actif!J67</f>
        <v>0.96882349477845209</v>
      </c>
      <c r="CZ68">
        <f t="shared" si="15"/>
        <v>0.95943646334153532</v>
      </c>
      <c r="DA68">
        <f t="shared" si="16"/>
        <v>1.0882078462687501</v>
      </c>
      <c r="DB68">
        <f t="shared" si="17"/>
        <v>0.98078045475696329</v>
      </c>
      <c r="DD68">
        <f>LN(1+'Compte de résultat '!C67)</f>
        <v>16.090335889472072</v>
      </c>
      <c r="DE68">
        <f>LN(1+'Compte de résultat '!D67)</f>
        <v>16.305746481910838</v>
      </c>
      <c r="DF68">
        <f>LN(1+'Compte de résultat '!E67)</f>
        <v>16.415230430469084</v>
      </c>
      <c r="DG68">
        <f>LN(1+'Compte de résultat '!F67)</f>
        <v>16.65808879654216</v>
      </c>
      <c r="DH68">
        <f>LN(1+'Compte de résultat '!G67)</f>
        <v>17.134596284823722</v>
      </c>
      <c r="DI68">
        <f>LN(1+'Compte de résultat '!H67)</f>
        <v>17.521865472837352</v>
      </c>
      <c r="DJ68">
        <f>LN(1+'Compte de résultat '!I67)</f>
        <v>17.557258965712492</v>
      </c>
      <c r="DK68">
        <f>LN(1+'Compte de résultat '!J67)</f>
        <v>17.505240475331796</v>
      </c>
      <c r="DL68">
        <f>LN(1+'Compte de résultat '!K67)</f>
        <v>17.515903526463728</v>
      </c>
      <c r="DM68">
        <f t="shared" si="18"/>
        <v>16.896342540682941</v>
      </c>
      <c r="DN68">
        <f t="shared" si="19"/>
        <v>17.104850184734413</v>
      </c>
      <c r="DO68">
        <f t="shared" si="20"/>
        <v>17.526134322502671</v>
      </c>
      <c r="DQ68">
        <f>'Compte de résultat '!AM67/'Compte de résultat '!U67</f>
        <v>5.2469144569586276E-2</v>
      </c>
      <c r="DR68">
        <f>'Compte de résultat '!AN67/'Compte de résultat '!V67</f>
        <v>1.3935376172562864E-2</v>
      </c>
      <c r="DS68">
        <f>'Compte de résultat '!AO67/'Compte de résultat '!W67</f>
        <v>0.81728944203117593</v>
      </c>
      <c r="DT68">
        <f>'Compte de résultat '!AP67/'Compte de résultat '!X67</f>
        <v>0.45828673006094256</v>
      </c>
      <c r="DU68">
        <f>'Compte de résultat '!AQ67/'Compte de résultat '!Y67</f>
        <v>8.4287085402358394E-2</v>
      </c>
      <c r="DV68">
        <f>'Compte de résultat '!AR67/'Compte de résultat '!Z67</f>
        <v>4.645905513975971E-2</v>
      </c>
      <c r="DW68">
        <f>'Compte de résultat '!AS67/'Compte de résultat '!AA67</f>
        <v>2.7581366509066636E-2</v>
      </c>
      <c r="DX68">
        <f>'Compte de résultat '!AT67/'Compte de résultat '!AB67</f>
        <v>2.1480599365032785E-3</v>
      </c>
      <c r="DY68">
        <f>'Compte de résultat '!AU67/'Compte de résultat '!AC67</f>
        <v>9.648084700027787E-3</v>
      </c>
      <c r="DZ68">
        <f t="shared" si="29"/>
        <v>-0.41182767492118283</v>
      </c>
    </row>
    <row r="69" spans="2:130" x14ac:dyDescent="0.25">
      <c r="B69" t="str">
        <f>Actif!B68</f>
        <v>IMPERIAL TOBACCO LIMITED</v>
      </c>
      <c r="C69">
        <f>('Passif '!U68+'Passif '!AD68+'Passif '!AV68)/Actif!C68</f>
        <v>0.67994526380317499</v>
      </c>
      <c r="D69">
        <f>('Passif '!V68+'Passif '!AE68+'Passif '!AW68)/Actif!D68</f>
        <v>0.74269444025657405</v>
      </c>
      <c r="E69">
        <f>('Passif '!W68+'Passif '!AF68+'Passif '!AX68)/Actif!E68</f>
        <v>0.70513900589755019</v>
      </c>
      <c r="F69">
        <f>('Passif '!X68+'Passif '!AG68+'Passif '!AY68)/Actif!F68</f>
        <v>0.7510229007607685</v>
      </c>
      <c r="G69">
        <f>('Passif '!Y68+'Passif '!AH68+'Passif '!AZ68)/Actif!G68</f>
        <v>0.77507023678637477</v>
      </c>
      <c r="H69">
        <f>('Passif '!Z68+'Passif '!AI68+'Passif '!BA68)/Actif!H68</f>
        <v>0.27021740347272805</v>
      </c>
      <c r="I69">
        <f>('Passif '!AA68+'Passif '!AJ68+'Passif '!BB68)/Actif!I68</f>
        <v>0.34193821413089187</v>
      </c>
      <c r="J69">
        <f>('Passif '!AB68+'Passif '!AK68+'Passif '!BC68)/Actif!J68</f>
        <v>0.29229629629787374</v>
      </c>
      <c r="K69">
        <f>('Passif '!AC68+'Passif '!AL68+'Passif '!BD68)/Actif!K68</f>
        <v>0.27164357027588543</v>
      </c>
      <c r="L69">
        <f t="shared" ref="L69:L130" si="30">(H69-E69)/E69</f>
        <v>-0.61678846126406461</v>
      </c>
      <c r="M69">
        <f>('Passif '!C68+'Passif '!L68)/Actif!C68</f>
        <v>0.15204500537037086</v>
      </c>
      <c r="N69">
        <f>('Passif '!D68+'Passif '!M68)/Actif!D68</f>
        <v>0.15330436084326801</v>
      </c>
      <c r="O69">
        <f>('Passif '!E68+'Passif '!N68)/Actif!E68</f>
        <v>0.19769727604751319</v>
      </c>
      <c r="P69">
        <f>('Passif '!F68+'Passif '!O68)/Actif!F68</f>
        <v>0.1899847328271897</v>
      </c>
      <c r="Q69">
        <f>('Passif '!G68+'Passif '!P68)/Actif!G68</f>
        <v>0.1679949544422609</v>
      </c>
      <c r="R69">
        <f>('Passif '!H68+'Passif '!Q68)/Actif!H68</f>
        <v>0.65031017714656403</v>
      </c>
      <c r="S69">
        <f>('Passif '!I68+'Passif '!R68)/Actif!I68</f>
        <v>0.60066652562003153</v>
      </c>
      <c r="T69">
        <f>('Passif '!J68+'Passif '!S68)/Actif!J68</f>
        <v>0.65738271603308229</v>
      </c>
      <c r="U69">
        <f>('Passif '!K68+'Passif '!T68)/Actif!K68</f>
        <v>0.69643123232389681</v>
      </c>
      <c r="V69">
        <f t="shared" ref="V69:V130" si="31">(R69-O69)</f>
        <v>0.45261290109905084</v>
      </c>
      <c r="W69">
        <v>1.136226215653849E-2</v>
      </c>
      <c r="X69">
        <f>('Passif '!U68+'Passif '!AD68)/('Passif '!C68+'Passif '!L68)</f>
        <v>2.0999999858192415E-2</v>
      </c>
      <c r="Y69">
        <f>('Passif '!V68+'Passif '!AE68)/('Passif '!D68+'Passif '!M68)</f>
        <v>2.7370479280445229E-2</v>
      </c>
      <c r="Z69">
        <f>('Passif '!W68+'Passif '!AF68)/('Passif '!E68+'Passif '!N68)</f>
        <v>1.2073863840229912E-2</v>
      </c>
      <c r="AA69">
        <f>('Passif '!X68+'Passif '!AG68)/('Passif '!F68+'Passif '!O68)</f>
        <v>1.3500482282012342E-2</v>
      </c>
      <c r="AB69">
        <f>('Passif '!Y68+'Passif '!AH68)/('Passif '!G68+'Passif '!P68)</f>
        <v>9.8976108594696459E-3</v>
      </c>
      <c r="AC69">
        <f>('Passif '!Z68+'Passif '!AI68)/('Passif '!H68+'Passif '!Q68)</f>
        <v>1.6328635487744072E-3</v>
      </c>
      <c r="AD69">
        <f>('Passif '!AA68+'Passif '!AJ68)/('Passif '!I68+'Passif '!R68)</f>
        <v>8.1902245794372823E-3</v>
      </c>
      <c r="AE69">
        <f>('Passif '!AB68+'Passif '!AK68)/('Passif '!J68+'Passif '!S68)</f>
        <v>1.1643629815979739E-2</v>
      </c>
      <c r="AF69">
        <f>('Passif '!AC68+'Passif '!AL68)/('Passif '!K68+'Passif '!T68)</f>
        <v>7.488633344488526E-3</v>
      </c>
      <c r="AG69">
        <f>('Passif '!C68+'Passif '!L68)</f>
        <v>1466776248</v>
      </c>
      <c r="AH69">
        <f>('Passif '!D68+'Passif '!M68)</f>
        <v>1510387764</v>
      </c>
      <c r="AI69">
        <f>('Passif '!E68+'Passif '!N68)</f>
        <v>2017114349</v>
      </c>
      <c r="AJ69">
        <f>('Passif '!F68+'Passif '!O68)</f>
        <v>3914689853</v>
      </c>
      <c r="AK69">
        <f>('Passif '!G68+'Passif '!P68)</f>
        <v>3224139184</v>
      </c>
      <c r="AL69">
        <f>('Passif '!H68+'Passif '!Q68)</f>
        <v>13567932248</v>
      </c>
      <c r="AM69">
        <f>('Passif '!I68+'Passif '!R68)</f>
        <v>13114213775</v>
      </c>
      <c r="AN69">
        <f>('Passif '!J68+'Passif '!S68)</f>
        <v>16669341955</v>
      </c>
      <c r="AO69">
        <f>('Passif '!K68+'Passif '!T68)</f>
        <v>22360633015</v>
      </c>
      <c r="AP69">
        <f t="shared" ref="AP69:AP130" si="32">(AO69-AL69)/AL69</f>
        <v>0.64805016757775302</v>
      </c>
      <c r="AQ69">
        <f>('Passif '!U68+'Passif '!AD68)</f>
        <v>30802301</v>
      </c>
      <c r="AR69">
        <f>('Passif '!V68+'Passif '!AE68)</f>
        <v>41340037</v>
      </c>
      <c r="AS69">
        <f>('Passif '!W68+'Passif '!AF68)</f>
        <v>24354364</v>
      </c>
      <c r="AT69">
        <f>('Passif '!X68+'Passif '!AG68)</f>
        <v>52850201</v>
      </c>
      <c r="AU69">
        <f>('Passif '!Y68+'Passif '!AH68)</f>
        <v>31911275</v>
      </c>
      <c r="AV69">
        <f>('Passif '!Z68+'Passif '!AI68)</f>
        <v>22154582</v>
      </c>
      <c r="AW69">
        <f>('Passif '!AA68+'Passif '!AJ68)</f>
        <v>107408356</v>
      </c>
      <c r="AX69">
        <f>('Passif '!AB68+'Passif '!AK68)</f>
        <v>194091647</v>
      </c>
      <c r="AY69">
        <f>('Passif '!AC68+'Passif '!AL68)</f>
        <v>167450582</v>
      </c>
      <c r="AZ69">
        <f t="shared" ref="AZ69:AZ130" si="33">(AY69-AV69)/AV69</f>
        <v>6.5582821648361502</v>
      </c>
      <c r="BA69">
        <f>'Passif '!AV68</f>
        <v>6528621078</v>
      </c>
      <c r="BB69">
        <f>'Passif '!AW68</f>
        <v>7275846433</v>
      </c>
      <c r="BC69">
        <f>'Passif '!AX68</f>
        <v>7170211162</v>
      </c>
      <c r="BD69">
        <f>'Passif '!AY68</f>
        <v>15422191847</v>
      </c>
      <c r="BE69">
        <f>'Passif '!AZ68</f>
        <v>14843144521</v>
      </c>
      <c r="BF69">
        <f>'Passif '!BA68</f>
        <v>5615603447</v>
      </c>
      <c r="BG69">
        <f>'Passif '!BB68</f>
        <v>7358049842</v>
      </c>
      <c r="BH69">
        <f>'Passif '!BC68</f>
        <v>7217704855</v>
      </c>
      <c r="BI69">
        <f>'Passif '!BD68</f>
        <v>8554332566</v>
      </c>
      <c r="BJ69">
        <f>(AQ69/Actif!C68)</f>
        <v>3.1929450912166531E-3</v>
      </c>
      <c r="BK69">
        <f>(AR69/Actif!D68)</f>
        <v>4.1960138320625666E-3</v>
      </c>
      <c r="BL69">
        <f>(AS69/Actif!E68)</f>
        <v>2.386969992582021E-3</v>
      </c>
      <c r="BM69">
        <f>(AT69/Actif!F68)</f>
        <v>2.5648855193863228E-3</v>
      </c>
      <c r="BN69">
        <f>(AU69/Actif!G68)</f>
        <v>1.6627486854238298E-3</v>
      </c>
      <c r="BO69">
        <f>(AV69/Actif!H68)</f>
        <v>1.0618677836596519E-3</v>
      </c>
      <c r="BP69">
        <f>(AW69/Actif!I68)</f>
        <v>4.9195937421783768E-3</v>
      </c>
      <c r="BQ69">
        <f>(AX69/Actif!J68)</f>
        <v>7.6543209929125387E-3</v>
      </c>
      <c r="BR69">
        <f>(AY69/Actif!K68)</f>
        <v>5.2153181485239692E-3</v>
      </c>
      <c r="BS69">
        <f t="shared" ref="BS69:BS130" si="34">(BO69-BN69)</f>
        <v>-6.008809017641779E-4</v>
      </c>
      <c r="BT69">
        <f t="shared" ref="BT69:BT130" si="35">(BR69-BO69)/BO69</f>
        <v>3.9114571783595746</v>
      </c>
      <c r="BV69">
        <f>('Compte de résultat '!V68/Actif!C68)</f>
        <v>6.5197465511766847E-2</v>
      </c>
      <c r="BW69">
        <f>('Compte de résultat '!W68/Actif!D68)</f>
        <v>7.1105430954925247E-2</v>
      </c>
      <c r="BX69">
        <f>('Compte de résultat '!X68/Actif!E68)</f>
        <v>6.9064606723441738E-2</v>
      </c>
      <c r="BY69">
        <f>('Compte de résultat '!Y68/Actif!F68)</f>
        <v>3.0012613782867615E-2</v>
      </c>
      <c r="BZ69">
        <f>('Compte de résultat '!Z68/Actif!G68)</f>
        <v>3.4327395840408295E-2</v>
      </c>
      <c r="CA69">
        <f>('Compte de résultat '!AA68/Actif!H68)</f>
        <v>3.0279544022464317E-2</v>
      </c>
      <c r="CB69">
        <f>('Compte de résultat '!AB68/Actif!I68)</f>
        <v>3.6247945526215249E-2</v>
      </c>
      <c r="CC69">
        <f>('Compte de résultat '!AC68/Actif!J68)</f>
        <v>2.7216624604323243E-2</v>
      </c>
      <c r="CD69">
        <f t="shared" ref="CD69:CD130" si="36">AVERAGE(BX69:BY69)</f>
        <v>4.9538610253154675E-2</v>
      </c>
      <c r="CE69">
        <f t="shared" ref="CE69:CE130" si="37">AVERAGE(BX69:BZ69)</f>
        <v>4.4468205448905875E-2</v>
      </c>
      <c r="CF69">
        <f t="shared" ref="CF69:CF130" si="38">AVERAGE(CA69:CC69)</f>
        <v>3.1248038051000935E-2</v>
      </c>
      <c r="CG69">
        <f>(Actif!U68/Actif!C68)</f>
        <v>2.1742435719865116E-2</v>
      </c>
      <c r="CH69">
        <f>(Actif!V68/Actif!D68)</f>
        <v>2.1879214742219093E-2</v>
      </c>
      <c r="CI69">
        <f>(Actif!W68/Actif!E68)</f>
        <v>2.0640269630295867E-2</v>
      </c>
      <c r="CJ69">
        <f>(Actif!X68/Actif!F68)</f>
        <v>7.8778626008227451E-3</v>
      </c>
      <c r="CK69">
        <f>(Actif!Y68/Actif!G68)</f>
        <v>7.5683733950327407E-3</v>
      </c>
      <c r="CL69">
        <f>(Actif!Z68/Actif!H68)</f>
        <v>6.6506454889668975E-3</v>
      </c>
      <c r="CM69">
        <f>(Actif!AA68/Actif!I68)</f>
        <v>6.1891663015974669E-3</v>
      </c>
      <c r="CN69">
        <f>(Actif!AB68/Actif!J68)</f>
        <v>6.3703703561731823E-3</v>
      </c>
      <c r="CO69">
        <f>(Actif!AC68/Actif!K68)</f>
        <v>5.3270749424108102E-3</v>
      </c>
      <c r="CP69">
        <f t="shared" ref="CP69:CP130" si="39">(CL69-CI69)/CI69</f>
        <v>-0.67778301310535904</v>
      </c>
      <c r="CQ69">
        <f t="shared" ref="CQ69:CQ130" si="40">(CO69-CL69)/CL69</f>
        <v>-0.19901384741553696</v>
      </c>
      <c r="CR69">
        <f>'Compte de résultat '!D68/Actif!C68</f>
        <v>0.7127337961750293</v>
      </c>
      <c r="CS69">
        <f>'Compte de résultat '!E68/Actif!D68</f>
        <v>0.69913070005718836</v>
      </c>
      <c r="CT69">
        <f>'Compte de résultat '!F68/Actif!E68</f>
        <v>0.58371925592311569</v>
      </c>
      <c r="CU69">
        <f>'Compte de résultat '!G68/Actif!F68</f>
        <v>0.26007371708318844</v>
      </c>
      <c r="CV69">
        <f>'Compte de résultat '!H68/Actif!G68</f>
        <v>0.3120451416878513</v>
      </c>
      <c r="CW69">
        <f>'Compte de résultat '!I68/Actif!H68</f>
        <v>0.27993355421434896</v>
      </c>
      <c r="CX69">
        <f>'Compte de résultat '!J68/Actif!I68</f>
        <v>0.31086054529436324</v>
      </c>
      <c r="CY69">
        <f>'Compte de résultat '!K68/Actif!J68</f>
        <v>0.23702519697680147</v>
      </c>
      <c r="CZ69">
        <f t="shared" ref="CZ69:CZ130" si="41">AVERAGE(CT69:CU69)</f>
        <v>0.42189648650315204</v>
      </c>
      <c r="DA69">
        <f t="shared" ref="DA69:DA130" si="42">AVERAGE(CT69:CV69)</f>
        <v>0.38527937156471848</v>
      </c>
      <c r="DB69">
        <f t="shared" ref="DB69:DB130" si="43">AVERAGE(CW69:CY69)</f>
        <v>0.27593976549517124</v>
      </c>
      <c r="DD69">
        <f>LN(1+'Compte de résultat '!C68)</f>
        <v>22.633258291699335</v>
      </c>
      <c r="DE69">
        <f>LN(1+'Compte de résultat '!D68)</f>
        <v>22.651264229419358</v>
      </c>
      <c r="DF69">
        <f>LN(1+'Compte de résultat '!E68)</f>
        <v>22.653044726602019</v>
      </c>
      <c r="DG69">
        <f>LN(1+'Compte de résultat '!F68)</f>
        <v>22.507616976305751</v>
      </c>
      <c r="DH69">
        <f>LN(1+'Compte de résultat '!G68)</f>
        <v>22.402023345940346</v>
      </c>
      <c r="DI69">
        <f>LN(1+'Compte de résultat '!H68)</f>
        <v>22.513145748411919</v>
      </c>
      <c r="DJ69">
        <f>LN(1+'Compte de résultat '!I68)</f>
        <v>22.488077746592705</v>
      </c>
      <c r="DK69">
        <f>LN(1+'Compte de résultat '!J68)</f>
        <v>22.638266989601004</v>
      </c>
      <c r="DL69">
        <f>LN(1+'Compte de résultat '!K68)</f>
        <v>22.516737140649418</v>
      </c>
      <c r="DM69">
        <f t="shared" ref="DM69:DM130" si="44">AVERAGE(DG69:DH69)</f>
        <v>22.454820161123049</v>
      </c>
      <c r="DN69">
        <f t="shared" ref="DN69:DN130" si="45">AVERAGE(DG69:DI69)</f>
        <v>22.474262023552672</v>
      </c>
      <c r="DO69">
        <f t="shared" ref="DO69:DO130" si="46">AVERAGE(DJ69:DL69)</f>
        <v>22.547693958947708</v>
      </c>
      <c r="DQ69">
        <f>'Compte de résultat '!AM68/'Compte de résultat '!U68</f>
        <v>0.42821158696232287</v>
      </c>
      <c r="DR69">
        <f>'Compte de résultat '!AN68/'Compte de résultat '!V68</f>
        <v>0.42957746441924199</v>
      </c>
      <c r="DS69">
        <f>'Compte de résultat '!AO68/'Compte de résultat '!W68</f>
        <v>0.47443762891237545</v>
      </c>
      <c r="DT69">
        <f>'Compte de résultat '!AP68/'Compte de résultat '!X68</f>
        <v>0.84821428466262727</v>
      </c>
      <c r="DU69">
        <f>'Compte de résultat '!AQ68/'Compte de résultat '!Y68</f>
        <v>0.72775800632331011</v>
      </c>
      <c r="DV69">
        <f>'Compte de résultat '!AR68/'Compte de résultat '!Z68</f>
        <v>0.83362831842825158</v>
      </c>
      <c r="DW69">
        <f>'Compte de résultat '!AS68/'Compte de résultat '!AA68</f>
        <v>0.7605118830676233</v>
      </c>
      <c r="DX69">
        <f>'Compte de résultat '!AT68/'Compte de résultat '!AB68</f>
        <v>0.53322784727353134</v>
      </c>
      <c r="DY69">
        <f>'Compte de résultat '!AU68/'Compte de résultat '!AC68</f>
        <v>0.35701906418505336</v>
      </c>
      <c r="DZ69">
        <f t="shared" si="29"/>
        <v>-1.4585966234375691E-2</v>
      </c>
    </row>
    <row r="70" spans="2:130" x14ac:dyDescent="0.25">
      <c r="B70" t="str">
        <f>Actif!B69</f>
        <v>INGRAM MICRO (UK) LIMITED</v>
      </c>
      <c r="C70">
        <f>('Passif '!U69+'Passif '!AD69+'Passif '!AV69)/Actif!C69</f>
        <v>0.39169774873945212</v>
      </c>
      <c r="D70">
        <f>('Passif '!V69+'Passif '!AE69+'Passif '!AW69)/Actif!D69</f>
        <v>0.35265079923129039</v>
      </c>
      <c r="E70">
        <f>('Passif '!W69+'Passif '!AF69+'Passif '!AX69)/Actif!E69</f>
        <v>0.35533968920992887</v>
      </c>
      <c r="F70">
        <f>('Passif '!X69+'Passif '!AG69+'Passif '!AY69)/Actif!F69</f>
        <v>0.30526948267463294</v>
      </c>
      <c r="G70">
        <f>('Passif '!Y69+'Passif '!AH69+'Passif '!AZ69)/Actif!G69</f>
        <v>0.38812940736532231</v>
      </c>
      <c r="H70">
        <f>('Passif '!Z69+'Passif '!AI69+'Passif '!BA69)/Actif!H69</f>
        <v>0.44929115007136772</v>
      </c>
      <c r="I70">
        <f>('Passif '!AA69+'Passif '!AJ69+'Passif '!BB69)/Actif!I69</f>
        <v>0.4677374781702387</v>
      </c>
      <c r="J70">
        <f>('Passif '!AB69+'Passif '!AK69+'Passif '!BC69)/Actif!J69</f>
        <v>0.34730078219547389</v>
      </c>
      <c r="K70">
        <f>('Passif '!AC69+'Passif '!AL69+'Passif '!BD69)/Actif!K69</f>
        <v>0.43858503433023249</v>
      </c>
      <c r="L70">
        <f t="shared" si="30"/>
        <v>0.26439900668099553</v>
      </c>
      <c r="M70">
        <f>('Passif '!C69+'Passif '!L69)/Actif!C69</f>
        <v>2.8321862509060923E-3</v>
      </c>
      <c r="N70">
        <f>('Passif '!D69+'Passif '!M69)/Actif!D69</f>
        <v>2.9302663060577834E-2</v>
      </c>
      <c r="O70">
        <f>('Passif '!E69+'Passif '!N69)/Actif!E69</f>
        <v>6.3322954732625378E-2</v>
      </c>
      <c r="P70">
        <f>('Passif '!F69+'Passif '!O69)/Actif!F69</f>
        <v>9.7772445403429303E-2</v>
      </c>
      <c r="Q70">
        <f>('Passif '!G69+'Passif '!P69)/Actif!G69</f>
        <v>9.5790736892179637E-2</v>
      </c>
      <c r="R70">
        <f>('Passif '!H69+'Passif '!Q69)/Actif!H69</f>
        <v>8.4770675744851698E-2</v>
      </c>
      <c r="S70">
        <f>('Passif '!I69+'Passif '!R69)/Actif!I69</f>
        <v>0.1229360991810492</v>
      </c>
      <c r="T70">
        <f>('Passif '!J69+'Passif '!S69)/Actif!J69</f>
        <v>0.13045571680618903</v>
      </c>
      <c r="U70">
        <f>('Passif '!K69+'Passif '!T69)/Actif!K69</f>
        <v>0.14837034142908939</v>
      </c>
      <c r="V70">
        <f t="shared" si="31"/>
        <v>2.144772101222632E-2</v>
      </c>
      <c r="W70">
        <v>0.86692996113943477</v>
      </c>
      <c r="X70">
        <f>('Passif '!U69+'Passif '!AD69)/('Passif '!C69+'Passif '!L69)</f>
        <v>58.139506121205244</v>
      </c>
      <c r="Y70">
        <f>('Passif '!V69+'Passif '!AE69)/('Passif '!D69+'Passif '!M69)</f>
        <v>4.8971595461222286</v>
      </c>
      <c r="Z70">
        <f>('Passif '!W69+'Passif '!AF69)/('Passif '!E69+'Passif '!N69)</f>
        <v>2.0618556013791207</v>
      </c>
      <c r="AA70">
        <f>('Passif '!X69+'Passif '!AG69)/('Passif '!F69+'Passif '!O69)</f>
        <v>1.6826518035957463</v>
      </c>
      <c r="AB70">
        <f>('Passif '!Y69+'Passif '!AH69)/('Passif '!G69+'Passif '!P69)</f>
        <v>0</v>
      </c>
      <c r="AC70">
        <f>('Passif '!Z69+'Passif '!AI69)/('Passif '!H69+'Passif '!Q69)</f>
        <v>0</v>
      </c>
      <c r="AD70">
        <f>('Passif '!AA69+'Passif '!AJ69)/('Passif '!I69+'Passif '!R69)</f>
        <v>0</v>
      </c>
      <c r="AE70">
        <f>('Passif '!AB69+'Passif '!AK69)/('Passif '!J69+'Passif '!S69)</f>
        <v>0</v>
      </c>
      <c r="AF70">
        <f>('Passif '!AC69+'Passif '!AL69)/('Passif '!K69+'Passif '!T69)</f>
        <v>0</v>
      </c>
      <c r="AG70">
        <f>('Passif '!C69+'Passif '!L69)</f>
        <v>502107</v>
      </c>
      <c r="AH70">
        <f>('Passif '!D69+'Passif '!M69)</f>
        <v>6092301</v>
      </c>
      <c r="AI70">
        <f>('Passif '!E69+'Passif '!N69)</f>
        <v>13200874</v>
      </c>
      <c r="AJ70">
        <f>('Passif '!F69+'Passif '!O69)</f>
        <v>12450545</v>
      </c>
      <c r="AK70">
        <f>('Passif '!G69+'Passif '!P69)</f>
        <v>16739087</v>
      </c>
      <c r="AL70">
        <f>('Passif '!H69+'Passif '!Q69)</f>
        <v>21131292</v>
      </c>
      <c r="AM70">
        <f>('Passif '!I69+'Passif '!R69)</f>
        <v>25516207</v>
      </c>
      <c r="AN70">
        <f>('Passif '!J69+'Passif '!S69)</f>
        <v>28190873</v>
      </c>
      <c r="AO70">
        <f>('Passif '!K69+'Passif '!T69)</f>
        <v>33636945</v>
      </c>
      <c r="AP70">
        <f t="shared" si="32"/>
        <v>0.59180730643445745</v>
      </c>
      <c r="AQ70">
        <f>('Passif '!U69+'Passif '!AD69)</f>
        <v>29192253</v>
      </c>
      <c r="AR70">
        <f>('Passif '!V69+'Passif '!AE69)</f>
        <v>29834970</v>
      </c>
      <c r="AS70">
        <f>('Passif '!W69+'Passif '!AF69)</f>
        <v>27218296</v>
      </c>
      <c r="AT70">
        <f>('Passif '!X69+'Passif '!AG69)</f>
        <v>20949932</v>
      </c>
      <c r="AU70">
        <f>('Passif '!Y69+'Passif '!AH69)</f>
        <v>0</v>
      </c>
      <c r="AV70">
        <f>('Passif '!Z69+'Passif '!AI69)</f>
        <v>0</v>
      </c>
      <c r="AW70">
        <f>('Passif '!AA69+'Passif '!AJ69)</f>
        <v>0</v>
      </c>
      <c r="AX70">
        <f>('Passif '!AB69+'Passif '!AK69)</f>
        <v>0</v>
      </c>
      <c r="AY70">
        <f>('Passif '!AC69+'Passif '!AL69)</f>
        <v>0</v>
      </c>
      <c r="AZ70" t="e">
        <f t="shared" si="33"/>
        <v>#DIV/0!</v>
      </c>
      <c r="BA70">
        <f>'Passif '!AV69</f>
        <v>40250278</v>
      </c>
      <c r="BB70">
        <f>'Passif '!AW69</f>
        <v>43484469</v>
      </c>
      <c r="BC70">
        <f>'Passif '!AX69</f>
        <v>46859019</v>
      </c>
      <c r="BD70">
        <f>'Passif '!AY69</f>
        <v>17923714</v>
      </c>
      <c r="BE70">
        <f>'Passif '!AZ69</f>
        <v>67824219</v>
      </c>
      <c r="BF70">
        <f>'Passif '!BA69</f>
        <v>111997485</v>
      </c>
      <c r="BG70">
        <f>'Passif '!BB69</f>
        <v>97082032</v>
      </c>
      <c r="BH70">
        <f>'Passif '!BC69</f>
        <v>75050082</v>
      </c>
      <c r="BI70">
        <f>'Passif '!BD69</f>
        <v>99431332</v>
      </c>
      <c r="BJ70">
        <f>(AQ70/Actif!C69)</f>
        <v>0.16466190987094809</v>
      </c>
      <c r="BK70">
        <f>(AR70/Actif!D69)</f>
        <v>0.14349981613391194</v>
      </c>
      <c r="BL70">
        <f>(AS70/Actif!E69)</f>
        <v>0.13056278891134013</v>
      </c>
      <c r="BM70">
        <f>(AT70/Actif!F69)</f>
        <v>0.16451698160004694</v>
      </c>
      <c r="BN70">
        <f>(AU70/Actif!G69)</f>
        <v>0</v>
      </c>
      <c r="BO70">
        <f>(AV70/Actif!H69)</f>
        <v>0</v>
      </c>
      <c r="BP70">
        <f>(AW70/Actif!I69)</f>
        <v>0</v>
      </c>
      <c r="BQ70">
        <f>(AX70/Actif!J69)</f>
        <v>0</v>
      </c>
      <c r="BR70">
        <f>(AY70/Actif!K69)</f>
        <v>0</v>
      </c>
      <c r="BS70">
        <f t="shared" si="34"/>
        <v>0</v>
      </c>
      <c r="BT70" t="e">
        <f t="shared" si="35"/>
        <v>#DIV/0!</v>
      </c>
      <c r="BV70">
        <f>('Compte de résultat '!V69/Actif!C69)</f>
        <v>5.5459051732282764E-2</v>
      </c>
      <c r="BW70">
        <f>('Compte de résultat '!W69/Actif!D69)</f>
        <v>6.5764735626634416E-2</v>
      </c>
      <c r="BX70">
        <f>('Compte de résultat '!X69/Actif!E69)</f>
        <v>3.1057737765010307E-2</v>
      </c>
      <c r="BY70">
        <f>('Compte de résultat '!Y69/Actif!F69)</f>
        <v>4.3539980630438027E-2</v>
      </c>
      <c r="BZ70">
        <f>('Compte de résultat '!Z69/Actif!G69)</f>
        <v>4.9235662105691608E-2</v>
      </c>
      <c r="CA70">
        <f>('Compte de résultat '!AA69/Actif!H69)</f>
        <v>3.9656964120066689E-2</v>
      </c>
      <c r="CB70">
        <f>('Compte de résultat '!AB69/Actif!I69)</f>
        <v>3.7950329969405415E-2</v>
      </c>
      <c r="CC70">
        <f>('Compte de résultat '!AC69/Actif!J69)</f>
        <v>4.9218816116648953E-2</v>
      </c>
      <c r="CD70">
        <f t="shared" si="36"/>
        <v>3.7298859197724167E-2</v>
      </c>
      <c r="CE70">
        <f t="shared" si="37"/>
        <v>4.1277793500379981E-2</v>
      </c>
      <c r="CF70">
        <f t="shared" si="38"/>
        <v>4.2275370068707019E-2</v>
      </c>
      <c r="CG70">
        <f>(Actif!U69/Actif!C69)</f>
        <v>7.1545577679818055E-3</v>
      </c>
      <c r="CH70">
        <f>(Actif!V69/Actif!D69)</f>
        <v>4.1686702430791213E-3</v>
      </c>
      <c r="CI70">
        <f>(Actif!W69/Actif!E69)</f>
        <v>3.0551686542002418E-3</v>
      </c>
      <c r="CJ70">
        <f>(Actif!X69/Actif!F69)</f>
        <v>3.3726012168296565E-3</v>
      </c>
      <c r="CK70">
        <f>(Actif!Y69/Actif!G69)</f>
        <v>2.6247578448051171E-3</v>
      </c>
      <c r="CL70">
        <f>(Actif!Z69/Actif!H69)</f>
        <v>3.183832825599532E-3</v>
      </c>
      <c r="CM70">
        <f>(Actif!AA69/Actif!I69)</f>
        <v>2.9821542663334443E-3</v>
      </c>
      <c r="CN70">
        <f>(Actif!AB69/Actif!J69)</f>
        <v>2.5846507826656367E-3</v>
      </c>
      <c r="CO70">
        <f>(Actif!AC69/Actif!K69)</f>
        <v>2.370215338132556E-3</v>
      </c>
      <c r="CP70">
        <f t="shared" si="39"/>
        <v>4.2113606796273899E-2</v>
      </c>
      <c r="CQ70">
        <f t="shared" si="40"/>
        <v>-0.25554654783539638</v>
      </c>
      <c r="CR70">
        <f>'Compte de résultat '!D69/Actif!C69</f>
        <v>5.0777555939129098</v>
      </c>
      <c r="CS70">
        <f>'Compte de résultat '!E69/Actif!D69</f>
        <v>5.0576466492278263</v>
      </c>
      <c r="CT70">
        <f>'Compte de résultat '!F69/Actif!E69</f>
        <v>3.3060338055513911</v>
      </c>
      <c r="CU70">
        <f>'Compte de résultat '!G69/Actif!F69</f>
        <v>5.7247133751499426</v>
      </c>
      <c r="CV70">
        <f>'Compte de résultat '!H69/Actif!G69</f>
        <v>5.9407552450606627</v>
      </c>
      <c r="CW70">
        <f>'Compte de résultat '!I69/Actif!H69</f>
        <v>4.3590498145298522</v>
      </c>
      <c r="CX70">
        <f>'Compte de résultat '!J69/Actif!I69</f>
        <v>5.4631937792680008</v>
      </c>
      <c r="CY70">
        <f>'Compte de résultat '!K69/Actif!J69</f>
        <v>5.3520309812875935</v>
      </c>
      <c r="CZ70">
        <f t="shared" si="41"/>
        <v>4.5153735903506664</v>
      </c>
      <c r="DA70">
        <f t="shared" si="42"/>
        <v>4.9905008085873321</v>
      </c>
      <c r="DB70">
        <f t="shared" si="43"/>
        <v>5.058091525028483</v>
      </c>
      <c r="DD70">
        <f>LN(1+'Compte de résultat '!C69)</f>
        <v>20.529207411386363</v>
      </c>
      <c r="DE70">
        <f>LN(1+'Compte de résultat '!D69)</f>
        <v>20.618144214973437</v>
      </c>
      <c r="DF70">
        <f>LN(1+'Compte de résultat '!E69)</f>
        <v>20.773514565464943</v>
      </c>
      <c r="DG70">
        <f>LN(1+'Compte de résultat '!F69)</f>
        <v>20.351050205359126</v>
      </c>
      <c r="DH70">
        <f>LN(1+'Compte de résultat '!G69)</f>
        <v>20.407179925080005</v>
      </c>
      <c r="DI70">
        <f>LN(1+'Compte de résultat '!H69)</f>
        <v>20.760682644231711</v>
      </c>
      <c r="DJ70">
        <f>LN(1+'Compte de résultat '!I69)</f>
        <v>20.806325235981426</v>
      </c>
      <c r="DK70">
        <f>LN(1+'Compte de résultat '!J69)</f>
        <v>20.84894851521269</v>
      </c>
      <c r="DL70">
        <f>LN(1+'Compte de résultat '!K69)</f>
        <v>20.868706388068937</v>
      </c>
      <c r="DM70">
        <f t="shared" si="44"/>
        <v>20.379115065219565</v>
      </c>
      <c r="DN70">
        <f t="shared" si="45"/>
        <v>20.506304258223611</v>
      </c>
      <c r="DO70">
        <f t="shared" si="46"/>
        <v>20.841326713087685</v>
      </c>
      <c r="DQ70">
        <f>'Compte de résultat '!AM69/'Compte de résultat '!U69</f>
        <v>0.26407801264194131</v>
      </c>
      <c r="DR70">
        <f>'Compte de résultat '!AN69/'Compte de résultat '!V69</f>
        <v>0.24533452317578905</v>
      </c>
      <c r="DS70">
        <f>'Compte de résultat '!AO69/'Compte de résultat '!W69</f>
        <v>0.1909027872296217</v>
      </c>
      <c r="DT70">
        <f>'Compte de résultat '!AP69/'Compte de résultat '!X69</f>
        <v>0.40446524992524607</v>
      </c>
      <c r="DU70">
        <f>'Compte de résultat '!AQ69/'Compte de résultat '!Y69</f>
        <v>0.11557171098919987</v>
      </c>
      <c r="DV70">
        <f>'Compte de résultat '!AR69/'Compte de résultat '!Z69</f>
        <v>0.36993196575216286</v>
      </c>
      <c r="DW70">
        <f>'Compte de résultat '!AS69/'Compte de résultat '!AA69</f>
        <v>0.3500544432224561</v>
      </c>
      <c r="DX70">
        <f>'Compte de résultat '!AT69/'Compte de résultat '!AB69</f>
        <v>0.47631335595830004</v>
      </c>
      <c r="DY70">
        <f>'Compte de résultat '!AU69/'Compte de résultat '!AC69</f>
        <v>0.26552147587659486</v>
      </c>
      <c r="DZ70">
        <f t="shared" ref="DZ70:DZ72" si="47">DV70-DT70</f>
        <v>-3.4533284173083212E-2</v>
      </c>
    </row>
    <row r="71" spans="2:130" x14ac:dyDescent="0.25">
      <c r="B71" t="str">
        <f>Actif!B70</f>
        <v>INNOSPEC WIDNES LIMITED</v>
      </c>
      <c r="C71">
        <f>('Passif '!U70+'Passif '!AD70+'Passif '!AV70)/Actif!C70</f>
        <v>0.24318767366547667</v>
      </c>
      <c r="D71">
        <f>('Passif '!V70+'Passif '!AE70+'Passif '!AW70)/Actif!D70</f>
        <v>0.25475091288984725</v>
      </c>
      <c r="E71">
        <f>('Passif '!W70+'Passif '!AF70+'Passif '!AX70)/Actif!E70</f>
        <v>0.38554134458971023</v>
      </c>
      <c r="F71">
        <f>('Passif '!X70+'Passif '!AG70+'Passif '!AY70)/Actif!F70</f>
        <v>0.23414197017218205</v>
      </c>
      <c r="G71">
        <f>('Passif '!Y70+'Passif '!AH70+'Passif '!AZ70)/Actif!G70</f>
        <v>7.6423916636176259E-2</v>
      </c>
      <c r="H71">
        <f>('Passif '!Z70+'Passif '!AI70+'Passif '!BA70)/Actif!H70</f>
        <v>0.12021497436847871</v>
      </c>
      <c r="I71">
        <f>('Passif '!AA70+'Passif '!AJ70+'Passif '!BB70)/Actif!I70</f>
        <v>7.6035013587935421E-2</v>
      </c>
      <c r="J71">
        <f>('Passif '!AB70+'Passif '!AK70+'Passif '!BC70)/Actif!J70</f>
        <v>8.4359656510970743E-2</v>
      </c>
      <c r="K71">
        <f>('Passif '!AC70+'Passif '!AL70+'Passif '!BD70)/Actif!K70</f>
        <v>7.8359906690454298E-2</v>
      </c>
      <c r="L71">
        <f t="shared" si="30"/>
        <v>-0.68819174375082792</v>
      </c>
      <c r="M71">
        <f>('Passif '!C70+'Passif '!L70)/Actif!C70</f>
        <v>0.4476905322521687</v>
      </c>
      <c r="N71">
        <f>('Passif '!D70+'Passif '!M70)/Actif!D70</f>
        <v>0.44882239177139976</v>
      </c>
      <c r="O71">
        <f>('Passif '!E70+'Passif '!N70)/Actif!E70</f>
        <v>0.42986116751003722</v>
      </c>
      <c r="P71">
        <f>('Passif '!F70+'Passif '!O70)/Actif!F70</f>
        <v>0.44259450378187731</v>
      </c>
      <c r="Q71">
        <f>('Passif '!G70+'Passif '!P70)/Actif!G70</f>
        <v>0.59395100894601183</v>
      </c>
      <c r="R71">
        <f>('Passif '!H70+'Passif '!Q70)/Actif!H70</f>
        <v>0.63579991683943515</v>
      </c>
      <c r="S71">
        <f>('Passif '!I70+'Passif '!R70)/Actif!I70</f>
        <v>0.70548073999693217</v>
      </c>
      <c r="T71">
        <f>('Passif '!J70+'Passif '!S70)/Actif!J70</f>
        <v>0.74714318042551175</v>
      </c>
      <c r="U71">
        <f>('Passif '!K70+'Passif '!T70)/Actif!K70</f>
        <v>0.77101637640663778</v>
      </c>
      <c r="V71">
        <f t="shared" si="31"/>
        <v>0.20593874932939793</v>
      </c>
      <c r="W71">
        <v>-0.93194082188523319</v>
      </c>
      <c r="X71">
        <f>('Passif '!U70+'Passif '!AD70)/('Passif '!C70+'Passif '!L70)</f>
        <v>7.6631375562798476E-2</v>
      </c>
      <c r="Y71">
        <f>('Passif '!V70+'Passif '!AE70)/('Passif '!D70+'Passif '!M70)</f>
        <v>5.2967191545536418E-2</v>
      </c>
      <c r="Z71">
        <f>('Passif '!W70+'Passif '!AF70)/('Passif '!E70+'Passif '!N70)</f>
        <v>6.4280077396575611E-2</v>
      </c>
      <c r="AA71">
        <f>('Passif '!X70+'Passif '!AG70)/('Passif '!F70+'Passif '!O70)</f>
        <v>4.476602532124415E-2</v>
      </c>
      <c r="AB71">
        <f>('Passif '!Y70+'Passif '!AH70)/('Passif '!G70+'Passif '!P70)</f>
        <v>7.0822358413335923E-2</v>
      </c>
      <c r="AC71">
        <f>('Passif '!Z70+'Passif '!AI70)/('Passif '!H70+'Passif '!Q70)</f>
        <v>2.061120876184943E-2</v>
      </c>
      <c r="AD71">
        <f>('Passif '!AA70+'Passif '!AJ70)/('Passif '!I70+'Passif '!R70)</f>
        <v>2.5074735486574854E-3</v>
      </c>
      <c r="AE71">
        <f>('Passif '!AB70+'Passif '!AK70)/('Passif '!J70+'Passif '!S70)</f>
        <v>8.258469205176474E-3</v>
      </c>
      <c r="AF71">
        <f>('Passif '!AC70+'Passif '!AL70)/('Passif '!K70+'Passif '!T70)</f>
        <v>6.3308892303273996E-3</v>
      </c>
      <c r="AG71">
        <f>('Passif '!C70+'Passif '!L70)</f>
        <v>7314119</v>
      </c>
      <c r="AH71">
        <f>('Passif '!D70+'Passif '!M70)</f>
        <v>9125026</v>
      </c>
      <c r="AI71">
        <f>('Passif '!E70+'Passif '!N70)</f>
        <v>8553350</v>
      </c>
      <c r="AJ71">
        <f>('Passif '!F70+'Passif '!O70)</f>
        <v>6154042</v>
      </c>
      <c r="AK71">
        <f>('Passif '!G70+'Passif '!P70)</f>
        <v>11524002</v>
      </c>
      <c r="AL71">
        <f>('Passif '!H70+'Passif '!Q70)</f>
        <v>18003505</v>
      </c>
      <c r="AM71">
        <f>('Passif '!I70+'Passif '!R70)</f>
        <v>27162799</v>
      </c>
      <c r="AN71">
        <f>('Passif '!J70+'Passif '!S70)</f>
        <v>36205257</v>
      </c>
      <c r="AO71">
        <f>('Passif '!K70+'Passif '!T70)</f>
        <v>42438746</v>
      </c>
      <c r="AP71">
        <f t="shared" si="32"/>
        <v>1.3572491023275746</v>
      </c>
      <c r="AQ71">
        <f>('Passif '!U70+'Passif '!AD70)</f>
        <v>560491</v>
      </c>
      <c r="AR71">
        <f>('Passif '!V70+'Passif '!AE70)</f>
        <v>483327</v>
      </c>
      <c r="AS71">
        <f>('Passif '!W70+'Passif '!AF70)</f>
        <v>549810</v>
      </c>
      <c r="AT71">
        <f>('Passif '!X70+'Passif '!AG70)</f>
        <v>275492</v>
      </c>
      <c r="AU71">
        <f>('Passif '!Y70+'Passif '!AH70)</f>
        <v>816157</v>
      </c>
      <c r="AV71">
        <f>('Passif '!Z70+'Passif '!AI70)</f>
        <v>371074</v>
      </c>
      <c r="AW71">
        <f>('Passif '!AA70+'Passif '!AJ70)</f>
        <v>68110</v>
      </c>
      <c r="AX71">
        <f>('Passif '!AB70+'Passif '!AK70)</f>
        <v>299000</v>
      </c>
      <c r="AY71">
        <f>('Passif '!AC70+'Passif '!AL70)</f>
        <v>268675</v>
      </c>
      <c r="AZ71">
        <f t="shared" si="33"/>
        <v>-0.27595304440623702</v>
      </c>
      <c r="BA71">
        <f>'Passif '!AV70</f>
        <v>3412574</v>
      </c>
      <c r="BB71">
        <f>'Passif '!AW70</f>
        <v>4696024</v>
      </c>
      <c r="BC71">
        <f>'Passif '!AX70</f>
        <v>7121667</v>
      </c>
      <c r="BD71">
        <f>'Passif '!AY70</f>
        <v>2980128</v>
      </c>
      <c r="BE71">
        <f>'Passif '!AZ70</f>
        <v>666641</v>
      </c>
      <c r="BF71">
        <f>'Passif '!BA70</f>
        <v>3032970</v>
      </c>
      <c r="BG71">
        <f>'Passif '!BB70</f>
        <v>2859431</v>
      </c>
      <c r="BH71">
        <f>'Passif '!BC70</f>
        <v>3788922</v>
      </c>
      <c r="BI71">
        <f>'Passif '!BD70</f>
        <v>4044458</v>
      </c>
      <c r="BJ71">
        <f>(AQ71/Actif!C70)</f>
        <v>3.4307141312925081E-2</v>
      </c>
      <c r="BK71">
        <f>(AR71/Actif!D70)</f>
        <v>2.3772861594881522E-2</v>
      </c>
      <c r="BL71">
        <f>(AS71/Actif!E70)</f>
        <v>2.7631509117327546E-2</v>
      </c>
      <c r="BM71">
        <f>(AT71/Actif!F70)</f>
        <v>1.9813196763343012E-2</v>
      </c>
      <c r="BN71">
        <f>(AU71/Actif!G70)</f>
        <v>4.2065011235536943E-2</v>
      </c>
      <c r="BO71">
        <f>(AV71/Actif!H70)</f>
        <v>1.3104604816744105E-2</v>
      </c>
      <c r="BP71">
        <f>(AW71/Actif!I70)</f>
        <v>1.7689742946296163E-3</v>
      </c>
      <c r="BQ71">
        <f>(AX71/Actif!J70)</f>
        <v>6.1702589474017001E-3</v>
      </c>
      <c r="BR71">
        <f>(AY71/Actif!K70)</f>
        <v>4.8812192737988395E-3</v>
      </c>
      <c r="BS71">
        <f t="shared" si="34"/>
        <v>-2.8960406418792838E-2</v>
      </c>
      <c r="BT71">
        <f t="shared" si="35"/>
        <v>-0.62751877358697794</v>
      </c>
      <c r="BV71">
        <f>('Compte de résultat '!V70/Actif!C70)</f>
        <v>0.39755747594299329</v>
      </c>
      <c r="BW71">
        <f>('Compte de résultat '!W70/Actif!D70)</f>
        <v>0.26627850813337633</v>
      </c>
      <c r="BX71">
        <f>('Compte de résultat '!X70/Actif!E70)</f>
        <v>2.358425517098859E-2</v>
      </c>
      <c r="BY71">
        <f>('Compte de résultat '!Y70/Actif!F70)</f>
        <v>0.56385133701608192</v>
      </c>
      <c r="BZ71">
        <f>('Compte de résultat '!Z70/Actif!G70)</f>
        <v>0.56313931607099521</v>
      </c>
      <c r="CA71">
        <f>('Compte de résultat '!AA70/Actif!H70)</f>
        <v>0.48254345040627827</v>
      </c>
      <c r="CB71">
        <f>('Compte de résultat '!AB70/Actif!I70)</f>
        <v>0.30165123140713479</v>
      </c>
      <c r="CC71">
        <f>('Compte de résultat '!AC70/Actif!J70)</f>
        <v>0.20834876070039496</v>
      </c>
      <c r="CD71">
        <f t="shared" si="36"/>
        <v>0.29371779609353527</v>
      </c>
      <c r="CE71">
        <f t="shared" si="37"/>
        <v>0.38352496941935527</v>
      </c>
      <c r="CF71">
        <f t="shared" si="38"/>
        <v>0.33084781417126935</v>
      </c>
      <c r="CG71">
        <f>(Actif!U70/Actif!C70)</f>
        <v>1.1510765698722518</v>
      </c>
      <c r="CH71">
        <f>(Actif!V70/Actif!D70)</f>
        <v>0.87350504450338007</v>
      </c>
      <c r="CI71">
        <f>(Actif!W70/Actif!E70)</f>
        <v>0.75514671471453121</v>
      </c>
      <c r="CJ71">
        <f>(Actif!X70/Actif!F70)</f>
        <v>0.69926167628108082</v>
      </c>
      <c r="CK71">
        <f>(Actif!Y70/Actif!G70)</f>
        <v>0.43675765478453893</v>
      </c>
      <c r="CL71">
        <f>(Actif!Z70/Actif!H70)</f>
        <v>0.25299708938023202</v>
      </c>
      <c r="CM71">
        <f>(Actif!AA70/Actif!I70)</f>
        <v>0.14564582729585254</v>
      </c>
      <c r="CN71">
        <f>(Actif!AB70/Actif!J70)</f>
        <v>0.12083816549905695</v>
      </c>
      <c r="CO71">
        <f>(Actif!AC70/Actif!K70)</f>
        <v>0.110120397655634</v>
      </c>
      <c r="CP71">
        <f t="shared" si="39"/>
        <v>-0.66496962186232544</v>
      </c>
      <c r="CQ71">
        <f t="shared" si="40"/>
        <v>-0.56473650378588791</v>
      </c>
      <c r="CR71">
        <f>'Compte de résultat '!D70/Actif!C70</f>
        <v>1.8602292990262124</v>
      </c>
      <c r="CS71">
        <f>'Compte de résultat '!E70/Actif!D70</f>
        <v>1.3851436030817903</v>
      </c>
      <c r="CT71">
        <f>'Compte de résultat '!F70/Actif!E70</f>
        <v>1.195533396026603</v>
      </c>
      <c r="CU71">
        <f>'Compte de résultat '!G70/Actif!F70</f>
        <v>2.5136416562443586</v>
      </c>
      <c r="CV71">
        <f>'Compte de résultat '!H70/Actif!G70</f>
        <v>2.1817876324515932</v>
      </c>
      <c r="CW71">
        <f>'Compte de résultat '!I70/Actif!H70</f>
        <v>1.6872352982765477</v>
      </c>
      <c r="CX71">
        <f>'Compte de résultat '!J70/Actif!I70</f>
        <v>1.2198688044928363</v>
      </c>
      <c r="CY71">
        <f>'Compte de résultat '!K70/Actif!J70</f>
        <v>1.0501960677166728</v>
      </c>
      <c r="CZ71">
        <f t="shared" si="41"/>
        <v>1.8545875261354809</v>
      </c>
      <c r="DA71">
        <f t="shared" si="42"/>
        <v>1.9636542282408518</v>
      </c>
      <c r="DB71">
        <f t="shared" si="43"/>
        <v>1.3191000568286857</v>
      </c>
      <c r="DD71">
        <f>LN(1+'Compte de résultat '!C70)</f>
        <v>17.129451623550761</v>
      </c>
      <c r="DE71">
        <f>LN(1+'Compte de résultat '!D70)</f>
        <v>17.229670001289001</v>
      </c>
      <c r="DF71">
        <f>LN(1+'Compte de résultat '!E70)</f>
        <v>17.153463194532915</v>
      </c>
      <c r="DG71">
        <f>LN(1+'Compte de résultat '!F70)</f>
        <v>16.984719050063127</v>
      </c>
      <c r="DH71">
        <f>LN(1+'Compte de résultat '!G70)</f>
        <v>17.369453518475783</v>
      </c>
      <c r="DI71">
        <f>LN(1+'Compte de résultat '!H70)</f>
        <v>17.561045567561642</v>
      </c>
      <c r="DJ71">
        <f>LN(1+'Compte de résultat '!I70)</f>
        <v>17.682039672539943</v>
      </c>
      <c r="DK71">
        <f>LN(1+'Compte de résultat '!J70)</f>
        <v>17.664978056115903</v>
      </c>
      <c r="DL71">
        <f>LN(1+'Compte de résultat '!K70)</f>
        <v>17.745190223079653</v>
      </c>
      <c r="DM71">
        <f t="shared" si="44"/>
        <v>17.177086284269457</v>
      </c>
      <c r="DN71">
        <f t="shared" si="45"/>
        <v>17.305072712033517</v>
      </c>
      <c r="DO71">
        <f t="shared" si="46"/>
        <v>17.6974026505785</v>
      </c>
      <c r="DQ71">
        <f>'Compte de résultat '!AM70/'Compte de résultat '!U70</f>
        <v>3.6230067140748071E-2</v>
      </c>
      <c r="DR71">
        <f>'Compte de résultat '!AN70/'Compte de résultat '!V70</f>
        <v>3.9503943989544071E-2</v>
      </c>
      <c r="DS71">
        <f>'Compte de résultat '!AO70/'Compte de résultat '!W70</f>
        <v>7.2649503973146734E-2</v>
      </c>
      <c r="DT71">
        <f>'Compte de résultat '!AP70/'Compte de résultat '!X70</f>
        <v>1.3058038092559208</v>
      </c>
      <c r="DU71">
        <f>'Compte de résultat '!AQ70/'Compte de résultat '!Y70</f>
        <v>4.1726370762242199E-2</v>
      </c>
      <c r="DV71">
        <f>'Compte de résultat '!AR70/'Compte de résultat '!Z70</f>
        <v>9.6421578071394544E-3</v>
      </c>
      <c r="DW71">
        <f>'Compte de résultat '!AS70/'Compte de résultat '!AA70</f>
        <v>1.2068196308975335E-2</v>
      </c>
      <c r="DX71">
        <f>'Compte de résultat '!AT70/'Compte de résultat '!AB70</f>
        <v>1.4416663265697967E-2</v>
      </c>
      <c r="DY71">
        <f>'Compte de résultat '!AU70/'Compte de résultat '!AC70</f>
        <v>2.8385579629916866E-2</v>
      </c>
      <c r="DZ71">
        <f t="shared" si="47"/>
        <v>-1.2961616514487813</v>
      </c>
    </row>
    <row r="72" spans="2:130" x14ac:dyDescent="0.25">
      <c r="B72" t="str">
        <f>Actif!B71</f>
        <v>INNOVIA FILMS LIMITED</v>
      </c>
      <c r="C72">
        <f>('Passif '!U71+'Passif '!AD71+'Passif '!AV71)/Actif!C71</f>
        <v>0.60948463667216646</v>
      </c>
      <c r="D72">
        <f>('Passif '!V71+'Passif '!AE71+'Passif '!AW71)/Actif!D71</f>
        <v>0.54178176474522821</v>
      </c>
      <c r="E72">
        <f>('Passif '!W71+'Passif '!AF71+'Passif '!AX71)/Actif!E71</f>
        <v>0.46770216870960174</v>
      </c>
      <c r="F72">
        <f>('Passif '!X71+'Passif '!AG71+'Passif '!AY71)/Actif!F71</f>
        <v>0.59193013481234724</v>
      </c>
      <c r="G72">
        <f>('Passif '!Y71+'Passif '!AH71+'Passif '!AZ71)/Actif!G71</f>
        <v>0.52753001492543927</v>
      </c>
      <c r="H72">
        <f>('Passif '!Z71+'Passif '!AI71+'Passif '!BA71)/Actif!H71</f>
        <v>0.44498469176792815</v>
      </c>
      <c r="I72">
        <f>('Passif '!AA71+'Passif '!AJ71+'Passif '!BB71)/Actif!I71</f>
        <v>0.44847574771936394</v>
      </c>
      <c r="J72">
        <f>('Passif '!AB71+'Passif '!AK71+'Passif '!BC71)/Actif!J71</f>
        <v>0.36130577564036653</v>
      </c>
      <c r="K72">
        <f>('Passif '!AC71+'Passif '!AL71+'Passif '!BD71)/Actif!K71</f>
        <v>0.34588037698397001</v>
      </c>
      <c r="L72">
        <f t="shared" si="30"/>
        <v>-4.8572528548138857E-2</v>
      </c>
      <c r="M72">
        <f>('Passif '!C71+'Passif '!L71)/Actif!C71</f>
        <v>0.26726778805771373</v>
      </c>
      <c r="N72">
        <f>('Passif '!D71+'Passif '!M71)/Actif!D71</f>
        <v>0.32376575300539362</v>
      </c>
      <c r="O72">
        <f>('Passif '!E71+'Passif '!N71)/Actif!E71</f>
        <v>0.3678643227367242</v>
      </c>
      <c r="P72">
        <f>('Passif '!F71+'Passif '!O71)/Actif!F71</f>
        <v>0.27038378412818703</v>
      </c>
      <c r="Q72">
        <f>('Passif '!G71+'Passif '!P71)/Actif!G71</f>
        <v>0.35214180730781031</v>
      </c>
      <c r="R72">
        <f>('Passif '!H71+'Passif '!Q71)/Actif!H71</f>
        <v>0.42686687567898962</v>
      </c>
      <c r="S72">
        <f>('Passif '!I71+'Passif '!R71)/Actif!I71</f>
        <v>0.42857563552367445</v>
      </c>
      <c r="T72">
        <f>('Passif '!J71+'Passif '!S71)/Actif!J71</f>
        <v>0.51359195520473122</v>
      </c>
      <c r="U72">
        <f>('Passif '!K71+'Passif '!T71)/Actif!K71</f>
        <v>0.53532181502531062</v>
      </c>
      <c r="V72">
        <f t="shared" si="31"/>
        <v>5.9002552942265418E-2</v>
      </c>
      <c r="W72">
        <v>0.28763755307146643</v>
      </c>
      <c r="X72">
        <f>('Passif '!U71+'Passif '!AD71)/('Passif '!C71+'Passif '!L71)</f>
        <v>1.7509332485024305</v>
      </c>
      <c r="Y72">
        <f>('Passif '!V71+'Passif '!AE71)/('Passif '!D71+'Passif '!M71)</f>
        <v>1.3318092132285049</v>
      </c>
      <c r="Z72">
        <f>('Passif '!W71+'Passif '!AF71)/('Passif '!E71+'Passif '!N71)</f>
        <v>1.0389498185696813</v>
      </c>
      <c r="AA72">
        <f>('Passif '!X71+'Passif '!AG71)/('Passif '!F71+'Passif '!O71)</f>
        <v>1.8756985231445846</v>
      </c>
      <c r="AB72">
        <f>('Passif '!Y71+'Passif '!AH71)/('Passif '!G71+'Passif '!P71)</f>
        <v>1.2990295058753458</v>
      </c>
      <c r="AC72">
        <f>('Passif '!Z71+'Passif '!AI71)/('Passif '!H71+'Passif '!Q71)</f>
        <v>0.9111525375049504</v>
      </c>
      <c r="AD72">
        <f>('Passif '!AA71+'Passif '!AJ71)/('Passif '!I71+'Passif '!R71)</f>
        <v>0.86883302900520754</v>
      </c>
      <c r="AE72">
        <f>('Passif '!AB71+'Passif '!AK71)/('Passif '!J71+'Passif '!S71)</f>
        <v>0.65521541446920029</v>
      </c>
      <c r="AF72">
        <f>('Passif '!AC71+'Passif '!AL71)/('Passif '!K71+'Passif '!T71)</f>
        <v>0.6088272993780921</v>
      </c>
      <c r="AG72">
        <f>('Passif '!C71+'Passif '!L71)</f>
        <v>82894320</v>
      </c>
      <c r="AH72">
        <f>('Passif '!D71+'Passif '!M71)</f>
        <v>99833777</v>
      </c>
      <c r="AI72">
        <f>('Passif '!E71+'Passif '!N71)</f>
        <v>105589298</v>
      </c>
      <c r="AJ72">
        <f>('Passif '!F71+'Passif '!O71)</f>
        <v>64669296</v>
      </c>
      <c r="AK72">
        <f>('Passif '!G71+'Passif '!P71)</f>
        <v>97997296</v>
      </c>
      <c r="AL72">
        <f>('Passif '!H71+'Passif '!Q71)</f>
        <v>136270611</v>
      </c>
      <c r="AM72">
        <f>('Passif '!I71+'Passif '!R71)</f>
        <v>139144221</v>
      </c>
      <c r="AN72">
        <f>('Passif '!J71+'Passif '!S71)</f>
        <v>165924416</v>
      </c>
      <c r="AO72">
        <f>('Passif '!K71+'Passif '!T71)</f>
        <v>182594079</v>
      </c>
      <c r="AP72">
        <f t="shared" si="32"/>
        <v>0.33993733248910141</v>
      </c>
      <c r="AQ72">
        <f>('Passif '!U71+'Passif '!AD71)</f>
        <v>145142421</v>
      </c>
      <c r="AR72">
        <f>('Passif '!V71+'Passif '!AE71)</f>
        <v>132959544</v>
      </c>
      <c r="AS72">
        <f>('Passif '!W71+'Passif '!AF71)</f>
        <v>109701982</v>
      </c>
      <c r="AT72">
        <f>('Passif '!X71+'Passif '!AG71)</f>
        <v>121300103</v>
      </c>
      <c r="AU72">
        <f>('Passif '!Y71+'Passif '!AH71)</f>
        <v>127301379</v>
      </c>
      <c r="AV72">
        <f>('Passif '!Z71+'Passif '!AI71)</f>
        <v>124163313</v>
      </c>
      <c r="AW72">
        <f>('Passif '!AA71+'Passif '!AJ71)</f>
        <v>120893095</v>
      </c>
      <c r="AX72">
        <f>('Passif '!AB71+'Passif '!AK71)</f>
        <v>108716235</v>
      </c>
      <c r="AY72">
        <f>('Passif '!AC71+'Passif '!AL71)</f>
        <v>111168260</v>
      </c>
      <c r="AZ72">
        <f t="shared" si="33"/>
        <v>-0.10466097179607313</v>
      </c>
      <c r="BA72">
        <f>'Passif '!AV71</f>
        <v>43892011</v>
      </c>
      <c r="BB72">
        <f>'Passif '!AW71</f>
        <v>34099879</v>
      </c>
      <c r="BC72">
        <f>'Passif '!AX71</f>
        <v>24544099</v>
      </c>
      <c r="BD72">
        <f>'Passif '!AY71</f>
        <v>20275344</v>
      </c>
      <c r="BE72">
        <f>'Passif '!AZ71</f>
        <v>19504578</v>
      </c>
      <c r="BF72">
        <f>'Passif '!BA71</f>
        <v>17891129</v>
      </c>
      <c r="BG72">
        <f>'Passif '!BB71</f>
        <v>24712029</v>
      </c>
      <c r="BH72">
        <f>'Passif '!BC71</f>
        <v>8009600</v>
      </c>
      <c r="BI72">
        <f>'Passif '!BD71</f>
        <v>6808828</v>
      </c>
      <c r="BJ72">
        <f>(AQ72/Actif!C71)</f>
        <v>0.46796805636395183</v>
      </c>
      <c r="BK72">
        <f>(AR72/Actif!D71)</f>
        <v>0.43119421278044767</v>
      </c>
      <c r="BL72">
        <f>(AS72/Actif!E71)</f>
        <v>0.38219257136557822</v>
      </c>
      <c r="BM72">
        <f>(AT72/Actif!F71)</f>
        <v>0.50715846457148461</v>
      </c>
      <c r="BN72">
        <f>(AU72/Actif!G71)</f>
        <v>0.4574425979451161</v>
      </c>
      <c r="BO72">
        <f>(AV72/Actif!H71)</f>
        <v>0.38894083695172155</v>
      </c>
      <c r="BP72">
        <f>(AW72/Actif!I71)</f>
        <v>0.37236066756986586</v>
      </c>
      <c r="BQ72">
        <f>(AX72/Actif!J71)</f>
        <v>0.33651336579751484</v>
      </c>
      <c r="BR72">
        <f>(AY72/Actif!K71)</f>
        <v>0.32591853494003847</v>
      </c>
      <c r="BS72">
        <f t="shared" si="34"/>
        <v>-6.8501760993394556E-2</v>
      </c>
      <c r="BT72">
        <f t="shared" si="35"/>
        <v>-0.16203570318203925</v>
      </c>
      <c r="BV72">
        <f>('Compte de résultat '!V71/Actif!C71)</f>
        <v>9.2485608174928333E-2</v>
      </c>
      <c r="BW72">
        <f>('Compte de résultat '!W71/Actif!D71)</f>
        <v>7.4861999785148056E-2</v>
      </c>
      <c r="BX72">
        <f>('Compte de résultat '!X71/Actif!E71)</f>
        <v>6.7123244174771016E-2</v>
      </c>
      <c r="BY72">
        <f>('Compte de résultat '!Y71/Actif!F71)</f>
        <v>0.14324436587039496</v>
      </c>
      <c r="BZ72">
        <f>('Compte de résultat '!Z71/Actif!G71)</f>
        <v>0.1521264362531341</v>
      </c>
      <c r="CA72">
        <f>('Compte de résultat '!AA71/Actif!H71)</f>
        <v>7.7717214521025674E-2</v>
      </c>
      <c r="CB72">
        <f>('Compte de résultat '!AB71/Actif!I71)</f>
        <v>5.678167227406921E-2</v>
      </c>
      <c r="CC72">
        <f>('Compte de résultat '!AC71/Actif!J71)</f>
        <v>8.9894775200822508E-2</v>
      </c>
      <c r="CD72">
        <f t="shared" si="36"/>
        <v>0.10518380502258298</v>
      </c>
      <c r="CE72">
        <f t="shared" si="37"/>
        <v>0.12083134876610002</v>
      </c>
      <c r="CF72">
        <f t="shared" si="38"/>
        <v>7.4797887331972471E-2</v>
      </c>
      <c r="CG72">
        <f>(Actif!U71/Actif!C71)</f>
        <v>0.47893793258192041</v>
      </c>
      <c r="CH72">
        <f>(Actif!V71/Actif!D71)</f>
        <v>0.47608427547262361</v>
      </c>
      <c r="CI72">
        <f>(Actif!W71/Actif!E71)</f>
        <v>0.45668809691208406</v>
      </c>
      <c r="CJ72">
        <f>(Actif!X71/Actif!F71)</f>
        <v>0.42848321019044305</v>
      </c>
      <c r="CK72">
        <f>(Actif!Y71/Actif!G71)</f>
        <v>0.4047215082080573</v>
      </c>
      <c r="CL72">
        <f>(Actif!Z71/Actif!H71)</f>
        <v>0.36401004682304849</v>
      </c>
      <c r="CM72">
        <f>(Actif!AA71/Actif!I71)</f>
        <v>0.35507734391281603</v>
      </c>
      <c r="CN72">
        <f>(Actif!AB71/Actif!J71)</f>
        <v>0.31437160121569724</v>
      </c>
      <c r="CO72">
        <f>(Actif!AC71/Actif!K71)</f>
        <v>0.29659542257037275</v>
      </c>
      <c r="CP72">
        <f t="shared" si="39"/>
        <v>-0.20293511198492392</v>
      </c>
      <c r="CQ72">
        <f t="shared" si="40"/>
        <v>-0.18519989995069325</v>
      </c>
      <c r="CR72">
        <f>'Compte de résultat '!D71/Actif!C71</f>
        <v>0.79175260715506257</v>
      </c>
      <c r="CS72">
        <f>'Compte de résultat '!E71/Actif!D71</f>
        <v>0.73728606968905253</v>
      </c>
      <c r="CT72">
        <f>'Compte de résultat '!F71/Actif!E71</f>
        <v>0.72690756687414759</v>
      </c>
      <c r="CU72">
        <f>'Compte de résultat '!G71/Actif!F71</f>
        <v>0.96037555884435721</v>
      </c>
      <c r="CV72">
        <f>'Compte de résultat '!H71/Actif!G71</f>
        <v>0.95674851627513369</v>
      </c>
      <c r="CW72">
        <f>'Compte de résultat '!I71/Actif!H71</f>
        <v>0.85936980353501768</v>
      </c>
      <c r="CX72">
        <f>'Compte de résultat '!J71/Actif!I71</f>
        <v>0.81855639677596459</v>
      </c>
      <c r="CY72">
        <f>'Compte de résultat '!K71/Actif!J71</f>
        <v>0.86259955214561967</v>
      </c>
      <c r="CZ72">
        <f t="shared" si="41"/>
        <v>0.8436415628592524</v>
      </c>
      <c r="DA72">
        <f t="shared" si="42"/>
        <v>0.88134388066454628</v>
      </c>
      <c r="DB72">
        <f t="shared" si="43"/>
        <v>0.84684191748553406</v>
      </c>
      <c r="DD72">
        <f>LN(1+'Compte de résultat '!C71)</f>
        <v>19.290470167826161</v>
      </c>
      <c r="DE72">
        <f>LN(1+'Compte de résultat '!D71)</f>
        <v>19.319074976553505</v>
      </c>
      <c r="DF72">
        <f>LN(1+'Compte de résultat '!E71)</f>
        <v>19.241972836688362</v>
      </c>
      <c r="DG72">
        <f>LN(1+'Compte de résultat '!F71)</f>
        <v>19.156152728448617</v>
      </c>
      <c r="DH72">
        <f>LN(1+'Compte de résultat '!G71)</f>
        <v>19.252279134339709</v>
      </c>
      <c r="DI72">
        <f>LN(1+'Compte de résultat '!H71)</f>
        <v>19.399957065540018</v>
      </c>
      <c r="DJ72">
        <f>LN(1+'Compte de résultat '!I71)</f>
        <v>19.429880393088016</v>
      </c>
      <c r="DK72">
        <f>LN(1+'Compte de résultat '!J71)</f>
        <v>19.398096580380574</v>
      </c>
      <c r="DL72">
        <f>LN(1+'Compte de résultat '!K71)</f>
        <v>19.445564397227415</v>
      </c>
      <c r="DM72">
        <f t="shared" si="44"/>
        <v>19.204215931394163</v>
      </c>
      <c r="DN72">
        <f t="shared" si="45"/>
        <v>19.269462976109448</v>
      </c>
      <c r="DO72">
        <f t="shared" si="46"/>
        <v>19.424513790232002</v>
      </c>
      <c r="DQ72">
        <f>'Compte de résultat '!AM71/'Compte de résultat '!U71</f>
        <v>0.4573929195582494</v>
      </c>
      <c r="DR72">
        <f>'Compte de résultat '!AN71/'Compte de résultat '!V71</f>
        <v>0.38150709754897638</v>
      </c>
      <c r="DS72">
        <f>'Compte de résultat '!AO71/'Compte de résultat '!W71</f>
        <v>0.25910860230434818</v>
      </c>
      <c r="DT72">
        <f>'Compte de résultat '!AP71/'Compte de résultat '!X71</f>
        <v>1.2905453394900315</v>
      </c>
      <c r="DU72">
        <f>'Compte de résultat '!AQ71/'Compte de résultat '!Y71</f>
        <v>0.33337708620799061</v>
      </c>
      <c r="DV72">
        <f>'Compte de résultat '!AR71/'Compte de résultat '!Z71</f>
        <v>0.26732291238117234</v>
      </c>
      <c r="DW72">
        <f>'Compte de résultat '!AS71/'Compte de résultat '!AA71</f>
        <v>0.46968163497865295</v>
      </c>
      <c r="DX72">
        <f>'Compte de résultat '!AT71/'Compte de résultat '!AB71</f>
        <v>0.65193980878666558</v>
      </c>
      <c r="DY72">
        <f>'Compte de résultat '!AU71/'Compte de résultat '!AC71</f>
        <v>0</v>
      </c>
      <c r="DZ72">
        <f t="shared" si="47"/>
        <v>-1.023222427108859</v>
      </c>
    </row>
    <row r="73" spans="2:130" x14ac:dyDescent="0.25">
      <c r="B73" t="str">
        <f>Actif!B72</f>
        <v>INTERNATIONAL FISH CANNERS (SCOTLAND) LIMITED</v>
      </c>
      <c r="C73">
        <f>('Passif '!U72+'Passif '!AD72+'Passif '!AV72)/Actif!C72</f>
        <v>0.5653283562093856</v>
      </c>
      <c r="D73">
        <f>('Passif '!V72+'Passif '!AE72+'Passif '!AW72)/Actif!D72</f>
        <v>0.39867727147836934</v>
      </c>
      <c r="E73">
        <f>('Passif '!W72+'Passif '!AF72+'Passif '!AX72)/Actif!E72</f>
        <v>0.54132835142376046</v>
      </c>
      <c r="F73">
        <f>('Passif '!X72+'Passif '!AG72+'Passif '!AY72)/Actif!F72</f>
        <v>0.60037326996483364</v>
      </c>
      <c r="G73">
        <f>('Passif '!Y72+'Passif '!AH72+'Passif '!AZ72)/Actif!G72</f>
        <v>0.5014934011718406</v>
      </c>
      <c r="H73">
        <f>('Passif '!Z72+'Passif '!AI72+'Passif '!BA72)/Actif!H72</f>
        <v>0.40165102308720657</v>
      </c>
      <c r="I73">
        <f>('Passif '!AA72+'Passif '!AJ72+'Passif '!BB72)/Actif!I72</f>
        <v>0.44898269939528168</v>
      </c>
      <c r="J73">
        <f>('Passif '!AB72+'Passif '!AK72+'Passif '!BC72)/Actif!J72</f>
        <v>0.48650941692313787</v>
      </c>
      <c r="K73">
        <f>('Passif '!AC72+'Passif '!AL72+'Passif '!BD72)/Actif!K72</f>
        <v>0.70186872311237958</v>
      </c>
      <c r="L73">
        <f t="shared" si="30"/>
        <v>-0.25802699594282336</v>
      </c>
      <c r="M73">
        <f>('Passif '!C72+'Passif '!L72)/Actif!C72</f>
        <v>0.23499394227518614</v>
      </c>
      <c r="N73">
        <f>('Passif '!D72+'Passif '!M72)/Actif!D72</f>
        <v>0.28187835655047688</v>
      </c>
      <c r="O73">
        <f>('Passif '!E72+'Passif '!N72)/Actif!E72</f>
        <v>0.21279216978710885</v>
      </c>
      <c r="P73">
        <f>('Passif '!F72+'Passif '!O72)/Actif!F72</f>
        <v>0.20319614437088931</v>
      </c>
      <c r="Q73">
        <f>('Passif '!G72+'Passif '!P72)/Actif!G72</f>
        <v>0.25940867983708449</v>
      </c>
      <c r="R73">
        <f>('Passif '!H72+'Passif '!Q72)/Actif!H72</f>
        <v>0.27440933063272843</v>
      </c>
      <c r="S73">
        <f>('Passif '!I72+'Passif '!R72)/Actif!I72</f>
        <v>0.26510925053178319</v>
      </c>
      <c r="T73">
        <f>('Passif '!J72+'Passif '!S72)/Actif!J72</f>
        <v>0.28062713965430031</v>
      </c>
      <c r="U73">
        <f>('Passif '!K72+'Passif '!T72)/Actif!K72</f>
        <v>0.168567353035116</v>
      </c>
      <c r="V73">
        <f t="shared" si="31"/>
        <v>6.1617160845619579E-2</v>
      </c>
      <c r="W73">
        <v>1.7662889941462641</v>
      </c>
      <c r="X73">
        <f>('Passif '!U72+'Passif '!AD72)/('Passif '!C72+'Passif '!L72)</f>
        <v>0.83485726465250898</v>
      </c>
      <c r="Y73">
        <f>('Passif '!V72+'Passif '!AE72)/('Passif '!D72+'Passif '!M72)</f>
        <v>0.62928197180077727</v>
      </c>
      <c r="Z73">
        <f>('Passif '!W72+'Passif '!AF72)/('Passif '!E72+'Passif '!N72)</f>
        <v>0.7005774884309266</v>
      </c>
      <c r="AA73">
        <f>('Passif '!X72+'Passif '!AG72)/('Passif '!F72+'Passif '!O72)</f>
        <v>0.66647505792213368</v>
      </c>
      <c r="AB73">
        <f>('Passif '!Y72+'Passif '!AH72)/('Passif '!G72+'Passif '!P72)</f>
        <v>0.59585481612302793</v>
      </c>
      <c r="AC73">
        <f>('Passif '!Z72+'Passif '!AI72)/('Passif '!H72+'Passif '!Q72)</f>
        <v>0.60632775119069482</v>
      </c>
      <c r="AD73">
        <f>('Passif '!AA72+'Passif '!AJ72)/('Passif '!I72+'Passif '!R72)</f>
        <v>0.57760115120306699</v>
      </c>
      <c r="AE73">
        <f>('Passif '!AB72+'Passif '!AK72)/('Passif '!J72+'Passif '!S72)</f>
        <v>0.38284957983747997</v>
      </c>
      <c r="AF73">
        <f>('Passif '!AC72+'Passif '!AL72)/('Passif '!K72+'Passif '!T72)</f>
        <v>1.2376346182648479</v>
      </c>
      <c r="AG73">
        <f>('Passif '!C72+'Passif '!L72)</f>
        <v>2510065</v>
      </c>
      <c r="AH73">
        <f>('Passif '!D72+'Passif '!M72)</f>
        <v>3133136</v>
      </c>
      <c r="AI73">
        <f>('Passif '!E72+'Passif '!N72)</f>
        <v>2175628</v>
      </c>
      <c r="AJ73">
        <f>('Passif '!F72+'Passif '!O72)</f>
        <v>1877089</v>
      </c>
      <c r="AK73">
        <f>('Passif '!G72+'Passif '!P72)</f>
        <v>1952338</v>
      </c>
      <c r="AL73">
        <f>('Passif '!H72+'Passif '!Q72)</f>
        <v>2183809</v>
      </c>
      <c r="AM73">
        <f>('Passif '!I72+'Passif '!R72)</f>
        <v>2108403</v>
      </c>
      <c r="AN73">
        <f>('Passif '!J72+'Passif '!S72)</f>
        <v>2726802</v>
      </c>
      <c r="AO73">
        <f>('Passif '!K72+'Passif '!T72)</f>
        <v>2123226</v>
      </c>
      <c r="AP73">
        <f t="shared" si="32"/>
        <v>-2.7741895010048957E-2</v>
      </c>
      <c r="AQ73">
        <f>('Passif '!U72+'Passif '!AD72)</f>
        <v>2095546</v>
      </c>
      <c r="AR73">
        <f>('Passif '!V72+'Passif '!AE72)</f>
        <v>1971626</v>
      </c>
      <c r="AS73">
        <f>('Passif '!W72+'Passif '!AF72)</f>
        <v>1524196</v>
      </c>
      <c r="AT73">
        <f>('Passif '!X72+'Passif '!AG72)</f>
        <v>1251033</v>
      </c>
      <c r="AU73">
        <f>('Passif '!Y72+'Passif '!AH72)</f>
        <v>1163310</v>
      </c>
      <c r="AV73">
        <f>('Passif '!Z72+'Passif '!AI72)</f>
        <v>1324104</v>
      </c>
      <c r="AW73">
        <f>('Passif '!AA72+'Passif '!AJ72)</f>
        <v>1217816</v>
      </c>
      <c r="AX73">
        <f>('Passif '!AB72+'Passif '!AK72)</f>
        <v>1043955</v>
      </c>
      <c r="AY73">
        <f>('Passif '!AC72+'Passif '!AL72)</f>
        <v>2627778</v>
      </c>
      <c r="AZ73">
        <f t="shared" si="33"/>
        <v>0.98457069837414579</v>
      </c>
      <c r="BA73">
        <f>'Passif '!AV72</f>
        <v>3942954</v>
      </c>
      <c r="BB73">
        <f>'Passif '!AW72</f>
        <v>2459754</v>
      </c>
      <c r="BC73">
        <f>'Passif '!AX72</f>
        <v>4010449</v>
      </c>
      <c r="BD73">
        <f>'Passif '!AY72</f>
        <v>4295106</v>
      </c>
      <c r="BE73">
        <f>'Passif '!AZ72</f>
        <v>2610984</v>
      </c>
      <c r="BF73">
        <f>'Passif '!BA72</f>
        <v>1872322</v>
      </c>
      <c r="BG73">
        <f>'Passif '!BB72</f>
        <v>2352925</v>
      </c>
      <c r="BH73">
        <f>'Passif '!BC72</f>
        <v>3683367</v>
      </c>
      <c r="BI73">
        <f>'Passif '!BD72</f>
        <v>6212759</v>
      </c>
      <c r="BJ73">
        <f>(AQ73/Actif!C72)</f>
        <v>0.1961863998577715</v>
      </c>
      <c r="BK73">
        <f>(AR73/Actif!D72)</f>
        <v>0.17738096801804662</v>
      </c>
      <c r="BL73">
        <f>(AS73/Actif!E72)</f>
        <v>0.14907740386722002</v>
      </c>
      <c r="BM73">
        <f>(AT73/Actif!F72)</f>
        <v>0.13542516208914271</v>
      </c>
      <c r="BN73">
        <f>(AU73/Actif!G72)</f>
        <v>0.15456991122504338</v>
      </c>
      <c r="BO73">
        <f>(AV73/Actif!H72)</f>
        <v>0.16638199234828605</v>
      </c>
      <c r="BP73">
        <f>(AW73/Actif!I72)</f>
        <v>0.15312740830174026</v>
      </c>
      <c r="BQ73">
        <f>(AX73/Actif!J72)</f>
        <v>0.10743798250764268</v>
      </c>
      <c r="BR73">
        <f>(AY73/Actif!K72)</f>
        <v>0.20862479162553163</v>
      </c>
      <c r="BS73">
        <f t="shared" si="34"/>
        <v>1.1812081123242668E-2</v>
      </c>
      <c r="BT73">
        <f t="shared" si="35"/>
        <v>0.25389045221203438</v>
      </c>
      <c r="BV73">
        <f>('Compte de résultat '!V72/Actif!C72)</f>
        <v>0.1132836201386653</v>
      </c>
      <c r="BW73">
        <f>('Compte de résultat '!W72/Actif!D72)</f>
        <v>2.0704879423737176E-2</v>
      </c>
      <c r="BX73">
        <f>('Compte de résultat '!X72/Actif!E72)</f>
        <v>7.7990026008901245E-2</v>
      </c>
      <c r="BY73">
        <f>('Compte de résultat '!Y72/Actif!F72)</f>
        <v>6.4607031660506839E-2</v>
      </c>
      <c r="BZ73">
        <f>('Compte de résultat '!Z72/Actif!G72)</f>
        <v>0.12055073876820015</v>
      </c>
      <c r="CA73">
        <f>('Compte de résultat '!AA72/Actif!H72)</f>
        <v>4.7745368089359717E-2</v>
      </c>
      <c r="CB73">
        <f>('Compte de résultat '!AB72/Actif!I72)</f>
        <v>0.16764665830667555</v>
      </c>
      <c r="CC73">
        <f>('Compte de résultat '!AC72/Actif!J72)</f>
        <v>3.7275588760308804E-4</v>
      </c>
      <c r="CD73">
        <f t="shared" si="36"/>
        <v>7.1298528834704042E-2</v>
      </c>
      <c r="CE73">
        <f t="shared" si="37"/>
        <v>8.771593214586941E-2</v>
      </c>
      <c r="CF73">
        <f t="shared" si="38"/>
        <v>7.1921594094546112E-2</v>
      </c>
      <c r="CG73">
        <f>(Actif!U72/Actif!C72)</f>
        <v>0.40593525026628058</v>
      </c>
      <c r="CH73">
        <f>(Actif!V72/Actif!D72)</f>
        <v>0.37671960375723129</v>
      </c>
      <c r="CI73">
        <f>(Actif!W72/Actif!E72)</f>
        <v>0.36199261516215658</v>
      </c>
      <c r="CJ73">
        <f>(Actif!X72/Actif!F72)</f>
        <v>0.31190947905663435</v>
      </c>
      <c r="CK73">
        <f>(Actif!Y72/Actif!G72)</f>
        <v>0.34692348994679723</v>
      </c>
      <c r="CL73">
        <f>(Actif!Z72/Actif!H72)</f>
        <v>0.30515227217352831</v>
      </c>
      <c r="CM73">
        <f>(Actif!AA72/Actif!I72)</f>
        <v>0.315749773134754</v>
      </c>
      <c r="CN73">
        <f>(Actif!AB72/Actif!J72)</f>
        <v>0.33203688657240055</v>
      </c>
      <c r="CO73">
        <f>(Actif!AC72/Actif!K72)</f>
        <v>0.4833732715250022</v>
      </c>
      <c r="CP73">
        <f t="shared" si="39"/>
        <v>-0.15702072530724512</v>
      </c>
      <c r="CQ73">
        <f t="shared" si="40"/>
        <v>0.5840395618949431</v>
      </c>
      <c r="CR73">
        <f>'Compte de résultat '!D72/Actif!C72</f>
        <v>1.7386218832863061</v>
      </c>
      <c r="CS73">
        <f>'Compte de résultat '!E72/Actif!D72</f>
        <v>1.3951446333968078</v>
      </c>
      <c r="CT73">
        <f>'Compte de résultat '!F72/Actif!E72</f>
        <v>1.5292377138457494</v>
      </c>
      <c r="CU73">
        <f>'Compte de résultat '!G72/Actif!F72</f>
        <v>1.5228293088259588</v>
      </c>
      <c r="CV73">
        <f>'Compte de résultat '!H72/Actif!G72</f>
        <v>1.9187273264312277</v>
      </c>
      <c r="CW73">
        <f>'Compte de résultat '!I72/Actif!H72</f>
        <v>2.3569947891594309</v>
      </c>
      <c r="CX73">
        <f>'Compte de résultat '!J72/Actif!I72</f>
        <v>2.2001949211607905</v>
      </c>
      <c r="CY73">
        <f>'Compte de résultat '!K72/Actif!J72</f>
        <v>1.5529273738359741</v>
      </c>
      <c r="CZ73">
        <f t="shared" si="41"/>
        <v>1.5260335113358541</v>
      </c>
      <c r="DA73">
        <f t="shared" si="42"/>
        <v>1.6569314497009786</v>
      </c>
      <c r="DB73">
        <f t="shared" si="43"/>
        <v>2.0367056947187319</v>
      </c>
      <c r="DD73">
        <f>LN(1+'Compte de résultat '!C72)</f>
        <v>16.636732110568602</v>
      </c>
      <c r="DE73">
        <f>LN(1+'Compte de résultat '!D72)</f>
        <v>16.737107582069445</v>
      </c>
      <c r="DF73">
        <f>LN(1+'Compte de résultat '!E72)</f>
        <v>16.556822792960922</v>
      </c>
      <c r="DG73">
        <f>LN(1+'Compte de résultat '!F72)</f>
        <v>16.565036683727811</v>
      </c>
      <c r="DH73">
        <f>LN(1+'Compte de résultat '!G72)</f>
        <v>16.459386331638754</v>
      </c>
      <c r="DI73">
        <f>LN(1+'Compte de résultat '!H72)</f>
        <v>16.485550917845131</v>
      </c>
      <c r="DJ73">
        <f>LN(1+'Compte de résultat '!I72)</f>
        <v>16.747103004225075</v>
      </c>
      <c r="DK73">
        <f>LN(1+'Compte de résultat '!J72)</f>
        <v>16.67760063275497</v>
      </c>
      <c r="DL73">
        <f>LN(1+'Compte de résultat '!K72)</f>
        <v>16.529510292109951</v>
      </c>
      <c r="DM73">
        <f t="shared" si="44"/>
        <v>16.512211507683283</v>
      </c>
      <c r="DN73">
        <f t="shared" si="45"/>
        <v>16.5033246444039</v>
      </c>
      <c r="DO73">
        <f t="shared" si="46"/>
        <v>16.651404643029995</v>
      </c>
      <c r="DQ73">
        <f>'Compte de résultat '!AM72/'Compte de résultat '!U72</f>
        <v>4.3859363724207103</v>
      </c>
      <c r="DR73">
        <f>'Compte de résultat '!AN72/'Compte de résultat '!V72</f>
        <v>0.28918587007903951</v>
      </c>
      <c r="DS73">
        <f>'Compte de résultat '!AO72/'Compte de résultat '!W72</f>
        <v>1.5464436709988312</v>
      </c>
      <c r="DT73">
        <f>'Compte de résultat '!AP72/'Compte de résultat '!X72</f>
        <v>0.41216225537224804</v>
      </c>
      <c r="DU73">
        <f>'Compte de résultat '!AQ72/'Compte de résultat '!Y72</f>
        <v>0.38418103708271062</v>
      </c>
      <c r="DV73">
        <f>'Compte de résultat '!AR72/'Compte de résultat '!Z72</f>
        <v>0.2646686021263604</v>
      </c>
      <c r="DW73">
        <f>'Compte de résultat '!AS72/'Compte de résultat '!AA72</f>
        <v>0.35646686036718883</v>
      </c>
      <c r="DX73">
        <f>'Compte de résultat '!AT72/'Compte de résultat '!AB72</f>
        <v>8.7688547177014395E-2</v>
      </c>
      <c r="DY73">
        <f>'Compte de résultat '!AU72/'Compte de résultat '!AC72</f>
        <v>39.991165102153509</v>
      </c>
      <c r="DZ73">
        <f t="shared" ref="DZ73:DZ77" si="48">DV73-DT73</f>
        <v>-0.14749365324588765</v>
      </c>
    </row>
    <row r="74" spans="2:130" x14ac:dyDescent="0.25">
      <c r="B74" t="str">
        <f>Actif!B73</f>
        <v>IRON MOUNTAIN (UK) LIMITED</v>
      </c>
      <c r="C74">
        <f>('Passif '!U73+'Passif '!AD73+'Passif '!AV73)/Actif!C73</f>
        <v>0.825351744511022</v>
      </c>
      <c r="D74">
        <f>('Passif '!V73+'Passif '!AE73+'Passif '!AW73)/Actif!D73</f>
        <v>0.84498294242891114</v>
      </c>
      <c r="E74">
        <f>('Passif '!W73+'Passif '!AF73+'Passif '!AX73)/Actif!E73</f>
        <v>0.67083926892373402</v>
      </c>
      <c r="F74">
        <f>('Passif '!X73+'Passif '!AG73+'Passif '!AY73)/Actif!F73</f>
        <v>0.66903708468717493</v>
      </c>
      <c r="G74">
        <f>('Passif '!Y73+'Passif '!AH73+'Passif '!AZ73)/Actif!G73</f>
        <v>0.6056241892630565</v>
      </c>
      <c r="H74">
        <f>('Passif '!Z73+'Passif '!AI73+'Passif '!BA73)/Actif!H73</f>
        <v>0.67358552089034296</v>
      </c>
      <c r="I74">
        <f>('Passif '!AA73+'Passif '!AJ73+'Passif '!BB73)/Actif!I73</f>
        <v>0.5726000105248984</v>
      </c>
      <c r="J74">
        <f>('Passif '!AB73+'Passif '!AK73+'Passif '!BC73)/Actif!J73</f>
        <v>0.45412911804672446</v>
      </c>
      <c r="K74">
        <f>('Passif '!AC73+'Passif '!AL73+'Passif '!BD73)/Actif!K73</f>
        <v>0.33699199311528294</v>
      </c>
      <c r="L74">
        <f t="shared" si="30"/>
        <v>4.0937555295695593E-3</v>
      </c>
      <c r="M74">
        <f>('Passif '!C73+'Passif '!L73)/Actif!C73</f>
        <v>8.0296320933029158E-2</v>
      </c>
      <c r="N74">
        <f>('Passif '!D73+'Passif '!M73)/Actif!D73</f>
        <v>8.4872333664460342E-2</v>
      </c>
      <c r="O74">
        <f>('Passif '!E73+'Passif '!N73)/Actif!E73</f>
        <v>0.19367566124868923</v>
      </c>
      <c r="P74">
        <f>('Passif '!F73+'Passif '!O73)/Actif!F73</f>
        <v>0.19406272471780145</v>
      </c>
      <c r="Q74">
        <f>('Passif '!G73+'Passif '!P73)/Actif!G73</f>
        <v>0.23502123814166145</v>
      </c>
      <c r="R74">
        <f>('Passif '!H73+'Passif '!Q73)/Actif!H73</f>
        <v>0.23307123175708605</v>
      </c>
      <c r="S74">
        <f>('Passif '!I73+'Passif '!R73)/Actif!I73</f>
        <v>0.29367054647982094</v>
      </c>
      <c r="T74">
        <f>('Passif '!J73+'Passif '!S73)/Actif!J73</f>
        <v>0.39914392127269055</v>
      </c>
      <c r="U74">
        <f>('Passif '!K73+'Passif '!T73)/Actif!K73</f>
        <v>0.50889798455064572</v>
      </c>
      <c r="V74">
        <f t="shared" si="31"/>
        <v>3.9395570508396816E-2</v>
      </c>
      <c r="W74">
        <v>0.30543987991472199</v>
      </c>
      <c r="X74">
        <f>('Passif '!U73+'Passif '!AD73)/('Passif '!C73+'Passif '!L73)</f>
        <v>0.10063247497063196</v>
      </c>
      <c r="Y74">
        <f>('Passif '!V73+'Passif '!AE73)/('Passif '!D73+'Passif '!M73)</f>
        <v>0.49032178159452594</v>
      </c>
      <c r="Z74">
        <f>('Passif '!W73+'Passif '!AF73)/('Passif '!E73+'Passif '!N73)</f>
        <v>3.4637252022201324</v>
      </c>
      <c r="AA74">
        <f>('Passif '!X73+'Passif '!AG73)/('Passif '!F73+'Passif '!O73)</f>
        <v>3.4475300996626883</v>
      </c>
      <c r="AB74">
        <f>('Passif '!Y73+'Passif '!AH73)/('Passif '!G73+'Passif '!P73)</f>
        <v>2.5768913228940198</v>
      </c>
      <c r="AC74">
        <f>('Passif '!Z73+'Passif '!AI73)/('Passif '!H73+'Passif '!Q73)</f>
        <v>2.2926730019594177</v>
      </c>
      <c r="AD74">
        <f>('Passif '!AA73+'Passif '!AJ73)/('Passif '!I73+'Passif '!R73)</f>
        <v>1.8394782945774664</v>
      </c>
      <c r="AE74">
        <f>('Passif '!AB73+'Passif '!AK73)/('Passif '!J73+'Passif '!S73)</f>
        <v>1.1310707455533842</v>
      </c>
      <c r="AF74">
        <f>('Passif '!AC73+'Passif '!AL73)/('Passif '!K73+'Passif '!T73)</f>
        <v>0.65777958522136704</v>
      </c>
      <c r="AG74">
        <f>('Passif '!C73+'Passif '!L73)</f>
        <v>41840549</v>
      </c>
      <c r="AH74">
        <f>('Passif '!D73+'Passif '!M73)</f>
        <v>48258882</v>
      </c>
      <c r="AI74">
        <f>('Passif '!E73+'Passif '!N73)</f>
        <v>71795893</v>
      </c>
      <c r="AJ74">
        <f>('Passif '!F73+'Passif '!O73)</f>
        <v>65011692</v>
      </c>
      <c r="AK74">
        <f>('Passif '!G73+'Passif '!P73)</f>
        <v>70348432</v>
      </c>
      <c r="AL74">
        <f>('Passif '!H73+'Passif '!Q73)</f>
        <v>97950538</v>
      </c>
      <c r="AM74">
        <f>('Passif '!I73+'Passif '!R73)</f>
        <v>88411732</v>
      </c>
      <c r="AN74">
        <f>('Passif '!J73+'Passif '!S73)</f>
        <v>116432816</v>
      </c>
      <c r="AO74">
        <f>('Passif '!K73+'Passif '!T73)</f>
        <v>134812875</v>
      </c>
      <c r="AP74">
        <f t="shared" si="32"/>
        <v>0.37633623819401585</v>
      </c>
      <c r="AQ74">
        <f>('Passif '!U73+'Passif '!AD73)</f>
        <v>4210518</v>
      </c>
      <c r="AR74">
        <f>('Passif '!V73+'Passif '!AE73)</f>
        <v>23662381</v>
      </c>
      <c r="AS74">
        <f>('Passif '!W73+'Passif '!AF73)</f>
        <v>248681244</v>
      </c>
      <c r="AT74">
        <f>('Passif '!X73+'Passif '!AG73)</f>
        <v>224129765</v>
      </c>
      <c r="AU74">
        <f>('Passif '!Y73+'Passif '!AH73)</f>
        <v>181280264</v>
      </c>
      <c r="AV74">
        <f>('Passif '!Z73+'Passif '!AI73)</f>
        <v>224568554</v>
      </c>
      <c r="AW74">
        <f>('Passif '!AA73+'Passif '!AJ73)</f>
        <v>162631462</v>
      </c>
      <c r="AX74">
        <f>('Passif '!AB73+'Passif '!AK73)</f>
        <v>131693752</v>
      </c>
      <c r="AY74">
        <f>('Passif '!AC73+'Passif '!AL73)</f>
        <v>88677157</v>
      </c>
      <c r="AZ74">
        <f t="shared" si="33"/>
        <v>-0.60512210894852181</v>
      </c>
      <c r="BA74">
        <f>'Passif '!AV73</f>
        <v>425861118</v>
      </c>
      <c r="BB74">
        <f>'Passif '!AW73</f>
        <v>456799630</v>
      </c>
      <c r="BC74">
        <f>'Passif '!AX73</f>
        <v>0</v>
      </c>
      <c r="BD74">
        <f>'Passif '!AY73</f>
        <v>0</v>
      </c>
      <c r="BE74">
        <f>'Passif '!AZ73</f>
        <v>0</v>
      </c>
      <c r="BF74">
        <f>'Passif '!BA73</f>
        <v>58512561</v>
      </c>
      <c r="BG74">
        <f>'Passif '!BB73</f>
        <v>9754088</v>
      </c>
      <c r="BH74">
        <f>'Passif '!BC73</f>
        <v>778595</v>
      </c>
      <c r="BI74">
        <f>'Passif '!BD73</f>
        <v>595862</v>
      </c>
      <c r="BJ74">
        <f>(AQ74/Actif!C73)</f>
        <v>8.0804175065268876E-3</v>
      </c>
      <c r="BK74">
        <f>(AR74/Actif!D73)</f>
        <v>4.1614753850443262E-2</v>
      </c>
      <c r="BL74">
        <f>(AS74/Actif!E73)</f>
        <v>0.67083926892373402</v>
      </c>
      <c r="BM74">
        <f>(AT74/Actif!F73)</f>
        <v>0.66903708468717493</v>
      </c>
      <c r="BN74">
        <f>(AU74/Actif!G73)</f>
        <v>0.6056241892630565</v>
      </c>
      <c r="BO74">
        <f>(AV74/Actif!H73)</f>
        <v>0.53435612058289761</v>
      </c>
      <c r="BP74">
        <f>(AW74/Actif!I73)</f>
        <v>0.54020059600633352</v>
      </c>
      <c r="BQ74">
        <f>(AX74/Actif!J73)</f>
        <v>0.45146001261700341</v>
      </c>
      <c r="BR74">
        <f>(AY74/Actif!K73)</f>
        <v>0.33474270519771337</v>
      </c>
      <c r="BS74">
        <f t="shared" si="34"/>
        <v>-7.1268068680158891E-2</v>
      </c>
      <c r="BT74">
        <f t="shared" si="35"/>
        <v>-0.37355877044589236</v>
      </c>
      <c r="BV74">
        <f>('Compte de résultat '!V73/Actif!C73)</f>
        <v>0.11543089691417995</v>
      </c>
      <c r="BW74">
        <f>('Compte de résultat '!W73/Actif!D73)</f>
        <v>0.11476601880796898</v>
      </c>
      <c r="BX74">
        <f>('Compte de résultat '!X73/Actif!E73)</f>
        <v>0.13305383725263936</v>
      </c>
      <c r="BY74">
        <f>('Compte de résultat '!Y73/Actif!F73)</f>
        <v>0.12889667421385151</v>
      </c>
      <c r="BZ74">
        <f>('Compte de résultat '!Z73/Actif!G73)</f>
        <v>0.19123945373392393</v>
      </c>
      <c r="CA74">
        <f>('Compte de résultat '!AA73/Actif!H73)</f>
        <v>0.1637526803490586</v>
      </c>
      <c r="CB74">
        <f>('Compte de résultat '!AB73/Actif!I73)</f>
        <v>0.19629690123787266</v>
      </c>
      <c r="CC74">
        <f>('Compte de résultat '!AC73/Actif!J73)</f>
        <v>0.18282986360368866</v>
      </c>
      <c r="CD74">
        <f t="shared" si="36"/>
        <v>0.13097525573324542</v>
      </c>
      <c r="CE74">
        <f t="shared" si="37"/>
        <v>0.15106332173347159</v>
      </c>
      <c r="CF74">
        <f t="shared" si="38"/>
        <v>0.18095981506353997</v>
      </c>
      <c r="CG74">
        <f>(Actif!U73/Actif!C73)</f>
        <v>0.33393009630665027</v>
      </c>
      <c r="CH74">
        <f>(Actif!V73/Actif!D73)</f>
        <v>0.29852119423648138</v>
      </c>
      <c r="CI74">
        <f>(Actif!W73/Actif!E73)</f>
        <v>0.46724383606785919</v>
      </c>
      <c r="CJ74">
        <f>(Actif!X73/Actif!F73)</f>
        <v>0.49114972231633403</v>
      </c>
      <c r="CK74">
        <f>(Actif!Y73/Actif!G73)</f>
        <v>0.52703020297020142</v>
      </c>
      <c r="CL74">
        <f>(Actif!Z73/Actif!H73)</f>
        <v>0.36237357962811101</v>
      </c>
      <c r="CM74">
        <f>(Actif!AA73/Actif!I73)</f>
        <v>0.48233571058321845</v>
      </c>
      <c r="CN74">
        <f>(Actif!AB73/Actif!J73)</f>
        <v>0.47081204941480381</v>
      </c>
      <c r="CO74">
        <f>(Actif!AC73/Actif!K73)</f>
        <v>0.54218654127732024</v>
      </c>
      <c r="CP74">
        <f t="shared" si="39"/>
        <v>-0.22444438715830928</v>
      </c>
      <c r="CQ74">
        <f t="shared" si="40"/>
        <v>0.49620880703759868</v>
      </c>
      <c r="CR74">
        <f>'Compte de résultat '!D73/Actif!C73</f>
        <v>0.45106507411725277</v>
      </c>
      <c r="CS74">
        <f>'Compte de résultat '!E73/Actif!D73</f>
        <v>0.42027358493675265</v>
      </c>
      <c r="CT74">
        <f>'Compte de résultat '!F73/Actif!E73</f>
        <v>0.59272110123698385</v>
      </c>
      <c r="CU74">
        <f>'Compte de résultat '!G73/Actif!F73</f>
        <v>0.63250166341545688</v>
      </c>
      <c r="CV74">
        <f>'Compte de résultat '!H73/Actif!G73</f>
        <v>0.74859660462477717</v>
      </c>
      <c r="CW74">
        <f>'Compte de résultat '!I73/Actif!H73</f>
        <v>0.54639765167330479</v>
      </c>
      <c r="CX74">
        <f>'Compte de résultat '!J73/Actif!I73</f>
        <v>0.75406184729358328</v>
      </c>
      <c r="CY74">
        <f>'Compte de résultat '!K73/Actif!J73</f>
        <v>0.67426775479610834</v>
      </c>
      <c r="CZ74">
        <f t="shared" si="41"/>
        <v>0.61261138232622037</v>
      </c>
      <c r="DA74">
        <f t="shared" si="42"/>
        <v>0.65793978975907264</v>
      </c>
      <c r="DB74">
        <f t="shared" si="43"/>
        <v>0.6582424179209988</v>
      </c>
      <c r="DD74">
        <f>LN(1+'Compte de résultat '!C73)</f>
        <v>19.207515383872234</v>
      </c>
      <c r="DE74">
        <f>LN(1+'Compte de résultat '!D73)</f>
        <v>19.275264317528848</v>
      </c>
      <c r="DF74">
        <f>LN(1+'Compte de résultat '!E73)</f>
        <v>19.291848177280414</v>
      </c>
      <c r="DG74">
        <f>LN(1+'Compte de résultat '!F73)</f>
        <v>19.207876895690923</v>
      </c>
      <c r="DH74">
        <f>LN(1+'Compte de résultat '!G73)</f>
        <v>19.171579113737323</v>
      </c>
      <c r="DI74">
        <f>LN(1+'Compte de résultat '!H73)</f>
        <v>19.227495431876925</v>
      </c>
      <c r="DJ74">
        <f>LN(1+'Compte de résultat '!I73)</f>
        <v>19.25197608718431</v>
      </c>
      <c r="DK74">
        <f>LN(1+'Compte de résultat '!J73)</f>
        <v>19.240531079568132</v>
      </c>
      <c r="DL74">
        <f>LN(1+'Compte de résultat '!K73)</f>
        <v>19.097130220548944</v>
      </c>
      <c r="DM74">
        <f t="shared" si="44"/>
        <v>19.189728004714123</v>
      </c>
      <c r="DN74">
        <f t="shared" si="45"/>
        <v>19.202317147101724</v>
      </c>
      <c r="DO74">
        <f t="shared" si="46"/>
        <v>19.196545795767133</v>
      </c>
      <c r="DQ74">
        <f>'Compte de résultat '!AM73/'Compte de résultat '!U73</f>
        <v>0.32761479666848364</v>
      </c>
      <c r="DR74">
        <f>'Compte de résultat '!AN73/'Compte de résultat '!V73</f>
        <v>0.36383062873483785</v>
      </c>
      <c r="DS74">
        <f>'Compte de résultat '!AO73/'Compte de résultat '!W73</f>
        <v>0.35741778938583346</v>
      </c>
      <c r="DT74">
        <f>'Compte de résultat '!AP73/'Compte de résultat '!X73</f>
        <v>0.46279206365042908</v>
      </c>
      <c r="DU74">
        <f>'Compte de résultat '!AQ73/'Compte de résultat '!Y73</f>
        <v>0.26191030062710458</v>
      </c>
      <c r="DV74">
        <f>'Compte de résultat '!AR73/'Compte de résultat '!Z73</f>
        <v>0.17219378911275218</v>
      </c>
      <c r="DW74">
        <f>'Compte de résultat '!AS73/'Compte de résultat '!AA73</f>
        <v>0.12664733345726278</v>
      </c>
      <c r="DX74">
        <f>'Compte de résultat '!AT73/'Compte de résultat '!AB73</f>
        <v>8.3724593446580786E-2</v>
      </c>
      <c r="DY74">
        <f>'Compte de résultat '!AU73/'Compte de résultat '!AC73</f>
        <v>5.7833110505403143E-2</v>
      </c>
      <c r="DZ74">
        <f t="shared" si="48"/>
        <v>-0.29059827453767689</v>
      </c>
    </row>
    <row r="75" spans="2:130" x14ac:dyDescent="0.25">
      <c r="B75" t="str">
        <f>Actif!B74</f>
        <v>JAMES CROPPER CONVERTING LIMITED</v>
      </c>
      <c r="C75">
        <f>('Passif '!U74+'Passif '!AD74+'Passif '!AV74)/Actif!C74</f>
        <v>0.76594888181255816</v>
      </c>
      <c r="D75">
        <f>('Passif '!V74+'Passif '!AE74+'Passif '!AW74)/Actif!D74</f>
        <v>0.72301803953954813</v>
      </c>
      <c r="E75">
        <f>('Passif '!W74+'Passif '!AF74+'Passif '!AX74)/Actif!E74</f>
        <v>0.70947055156960714</v>
      </c>
      <c r="F75">
        <f>('Passif '!X74+'Passif '!AG74+'Passif '!AY74)/Actif!F74</f>
        <v>0.7588993840102074</v>
      </c>
      <c r="G75">
        <f>('Passif '!Y74+'Passif '!AH74+'Passif '!AZ74)/Actif!G74</f>
        <v>0.72581677274746326</v>
      </c>
      <c r="H75">
        <f>('Passif '!Z74+'Passif '!AI74+'Passif '!BA74)/Actif!H74</f>
        <v>0.71420483842851235</v>
      </c>
      <c r="I75">
        <f>('Passif '!AA74+'Passif '!AJ74+'Passif '!BB74)/Actif!I74</f>
        <v>0.69776367958468166</v>
      </c>
      <c r="J75">
        <f>('Passif '!AB74+'Passif '!AK74+'Passif '!BC74)/Actif!J74</f>
        <v>0.66946442675873263</v>
      </c>
      <c r="K75">
        <f>('Passif '!AC74+'Passif '!AL74+'Passif '!BD74)/Actif!K74</f>
        <v>0.66853723395632625</v>
      </c>
      <c r="L75">
        <f t="shared" si="30"/>
        <v>6.6729857193244101E-3</v>
      </c>
      <c r="M75">
        <f>('Passif '!C74+'Passif '!L74)/Actif!C74</f>
        <v>0.19815994882034735</v>
      </c>
      <c r="N75">
        <f>('Passif '!D74+'Passif '!M74)/Actif!D74</f>
        <v>0.237834883384691</v>
      </c>
      <c r="O75">
        <f>('Passif '!E74+'Passif '!N74)/Actif!E74</f>
        <v>0.26080620258023757</v>
      </c>
      <c r="P75">
        <f>('Passif '!F74+'Passif '!O74)/Actif!F74</f>
        <v>0.22395713577666729</v>
      </c>
      <c r="Q75">
        <f>('Passif '!G74+'Passif '!P74)/Actif!G74</f>
        <v>0.25328804543486111</v>
      </c>
      <c r="R75">
        <f>('Passif '!H74+'Passif '!Q74)/Actif!H74</f>
        <v>0.22529497308336241</v>
      </c>
      <c r="S75">
        <f>('Passif '!I74+'Passif '!R74)/Actif!I74</f>
        <v>0.26012914918433389</v>
      </c>
      <c r="T75">
        <f>('Passif '!J74+'Passif '!S74)/Actif!J74</f>
        <v>0.24288315365125607</v>
      </c>
      <c r="U75">
        <f>('Passif '!K74+'Passif '!T74)/Actif!K74</f>
        <v>0.23495533107089631</v>
      </c>
      <c r="V75">
        <f t="shared" si="31"/>
        <v>-3.5511229496875157E-2</v>
      </c>
      <c r="W75">
        <v>-0.32360455198048893</v>
      </c>
      <c r="X75">
        <f>('Passif '!U74+'Passif '!AD74)/('Passif '!C74+'Passif '!L74)</f>
        <v>0.32346947450496627</v>
      </c>
      <c r="Y75">
        <f>('Passif '!V74+'Passif '!AE74)/('Passif '!D74+'Passif '!M74)</f>
        <v>0.26482764702405726</v>
      </c>
      <c r="Z75">
        <f>('Passif '!W74+'Passif '!AF74)/('Passif '!E74+'Passif '!N74)</f>
        <v>0.19851010950582593</v>
      </c>
      <c r="AA75">
        <f>('Passif '!X74+'Passif '!AG74)/('Passif '!F74+'Passif '!O74)</f>
        <v>0.37883984525236986</v>
      </c>
      <c r="AB75">
        <f>('Passif '!Y74+'Passif '!AH74)/('Passif '!G74+'Passif '!P74)</f>
        <v>0.30569529090826447</v>
      </c>
      <c r="AC75">
        <f>('Passif '!Z74+'Passif '!AI74)/('Passif '!H74+'Passif '!Q74)</f>
        <v>0.27105162905785013</v>
      </c>
      <c r="AD75">
        <f>('Passif '!AA74+'Passif '!AJ74)/('Passif '!I74+'Passif '!R74)</f>
        <v>0.22517985050170877</v>
      </c>
      <c r="AE75">
        <f>('Passif '!AB74+'Passif '!AK74)/('Passif '!J74+'Passif '!S74)</f>
        <v>0.23655160784008508</v>
      </c>
      <c r="AF75">
        <f>('Passif '!AC74+'Passif '!AL74)/('Passif '!K74+'Passif '!T74)</f>
        <v>0.15996238360083292</v>
      </c>
      <c r="AG75">
        <f>('Passif '!C74+'Passif '!L74)</f>
        <v>2811273</v>
      </c>
      <c r="AH75">
        <f>('Passif '!D74+'Passif '!M74)</f>
        <v>3197827</v>
      </c>
      <c r="AI75">
        <f>('Passif '!E74+'Passif '!N74)</f>
        <v>3376624</v>
      </c>
      <c r="AJ75">
        <f>('Passif '!F74+'Passif '!O74)</f>
        <v>2210050</v>
      </c>
      <c r="AK75">
        <f>('Passif '!G74+'Passif '!P74)</f>
        <v>2684042</v>
      </c>
      <c r="AL75">
        <f>('Passif '!H74+'Passif '!Q74)</f>
        <v>2703710</v>
      </c>
      <c r="AM75">
        <f>('Passif '!I74+'Passif '!R74)</f>
        <v>3332212</v>
      </c>
      <c r="AN75">
        <f>('Passif '!J74+'Passif '!S74)</f>
        <v>3314913</v>
      </c>
      <c r="AO75">
        <f>('Passif '!K74+'Passif '!T74)</f>
        <v>3840878</v>
      </c>
      <c r="AP75">
        <f t="shared" si="32"/>
        <v>0.42059540409289459</v>
      </c>
      <c r="AQ75">
        <f>('Passif '!U74+'Passif '!AD74)</f>
        <v>909361</v>
      </c>
      <c r="AR75">
        <f>('Passif '!V74+'Passif '!AE74)</f>
        <v>846873</v>
      </c>
      <c r="AS75">
        <f>('Passif '!W74+'Passif '!AF74)</f>
        <v>670294</v>
      </c>
      <c r="AT75">
        <f>('Passif '!X74+'Passif '!AG74)</f>
        <v>837255</v>
      </c>
      <c r="AU75">
        <f>('Passif '!Y74+'Passif '!AH74)</f>
        <v>820499</v>
      </c>
      <c r="AV75">
        <f>('Passif '!Z74+'Passif '!AI74)</f>
        <v>732845</v>
      </c>
      <c r="AW75">
        <f>('Passif '!AA74+'Passif '!AJ74)</f>
        <v>750347</v>
      </c>
      <c r="AX75">
        <f>('Passif '!AB74+'Passif '!AK74)</f>
        <v>784148</v>
      </c>
      <c r="AY75">
        <f>('Passif '!AC74+'Passif '!AL74)</f>
        <v>614396</v>
      </c>
      <c r="AZ75">
        <f t="shared" si="33"/>
        <v>-0.16162899385272467</v>
      </c>
      <c r="BA75">
        <f>'Passif '!AV74</f>
        <v>9957070</v>
      </c>
      <c r="BB75">
        <f>'Passif '!AW74</f>
        <v>8874521</v>
      </c>
      <c r="BC75">
        <f>'Passif '!AX74</f>
        <v>8515129</v>
      </c>
      <c r="BD75">
        <f>'Passif '!AY74</f>
        <v>6651703</v>
      </c>
      <c r="BE75">
        <f>'Passif '!AZ74</f>
        <v>6870834</v>
      </c>
      <c r="BF75">
        <f>'Passif '!BA74</f>
        <v>7838153</v>
      </c>
      <c r="BG75">
        <f>'Passif '!BB74</f>
        <v>8187892</v>
      </c>
      <c r="BH75">
        <f>'Passif '!BC74</f>
        <v>8352823</v>
      </c>
      <c r="BI75">
        <f>'Passif '!BD74</f>
        <v>10314362</v>
      </c>
      <c r="BJ75">
        <f>(AQ75/Actif!C74)</f>
        <v>6.4098694512848761E-2</v>
      </c>
      <c r="BK75">
        <f>(AR75/Actif!D74)</f>
        <v>6.2985252547008777E-2</v>
      </c>
      <c r="BL75">
        <f>(AS75/Actif!E74)</f>
        <v>5.1772667834001578E-2</v>
      </c>
      <c r="BM75">
        <f>(AT75/Actif!F74)</f>
        <v>8.4843886660796619E-2</v>
      </c>
      <c r="BN75">
        <f>(AU75/Actif!G74)</f>
        <v>7.7428962732795578E-2</v>
      </c>
      <c r="BO75">
        <f>(AV75/Actif!H74)</f>
        <v>6.1066569472789878E-2</v>
      </c>
      <c r="BP75">
        <f>(AW75/Actif!I74)</f>
        <v>5.8575842924465001E-2</v>
      </c>
      <c r="BQ75">
        <f>(AX75/Actif!J74)</f>
        <v>5.7454400513475057E-2</v>
      </c>
      <c r="BR75">
        <f>(AY75/Actif!K74)</f>
        <v>3.7584014797823417E-2</v>
      </c>
      <c r="BS75">
        <f t="shared" si="34"/>
        <v>-1.63623932600057E-2</v>
      </c>
      <c r="BT75">
        <f t="shared" si="35"/>
        <v>-0.38454026282628906</v>
      </c>
      <c r="BV75">
        <f>('Compte de résultat '!V74/Actif!C74)</f>
        <v>9.0784673848133574E-2</v>
      </c>
      <c r="BW75">
        <f>('Compte de résultat '!W74/Actif!D74)</f>
        <v>8.4085055188412902E-2</v>
      </c>
      <c r="BX75">
        <f>('Compte de résultat '!X74/Actif!E74)</f>
        <v>7.2741597003754571E-2</v>
      </c>
      <c r="BY75">
        <f>('Compte de résultat '!Y74/Actif!F74)</f>
        <v>0.10171132821513343</v>
      </c>
      <c r="BZ75">
        <f>('Compte de résultat '!Z74/Actif!G74)</f>
        <v>0.17700820351659091</v>
      </c>
      <c r="CA75">
        <f>('Compte de résultat '!AA74/Actif!H74)</f>
        <v>5.4734385067074107E-2</v>
      </c>
      <c r="CB75">
        <f>('Compte de résultat '!AB74/Actif!I74)</f>
        <v>0.12381180182074136</v>
      </c>
      <c r="CC75">
        <f>('Compte de résultat '!AC74/Actif!J74)</f>
        <v>0.17405265757045996</v>
      </c>
      <c r="CD75">
        <f t="shared" si="36"/>
        <v>8.7226462609444E-2</v>
      </c>
      <c r="CE75">
        <f t="shared" si="37"/>
        <v>0.11715370957849297</v>
      </c>
      <c r="CF75">
        <f t="shared" si="38"/>
        <v>0.11753294815275848</v>
      </c>
      <c r="CG75">
        <f>(Actif!U74/Actif!C74)</f>
        <v>0.44009708119215435</v>
      </c>
      <c r="CH75">
        <f>(Actif!V74/Actif!D74)</f>
        <v>0.39365773545142285</v>
      </c>
      <c r="CI75">
        <f>(Actif!W74/Actif!E74)</f>
        <v>0.33307432607263376</v>
      </c>
      <c r="CJ75">
        <f>(Actif!X74/Actif!F74)</f>
        <v>0.34811099469882145</v>
      </c>
      <c r="CK75">
        <f>(Actif!Y74/Actif!G74)</f>
        <v>0.31438273282011536</v>
      </c>
      <c r="CL75">
        <f>(Actif!Z74/Actif!H74)</f>
        <v>0.27748935150418857</v>
      </c>
      <c r="CM75">
        <f>(Actif!AA74/Actif!I74)</f>
        <v>0.25414054839261419</v>
      </c>
      <c r="CN75">
        <f>(Actif!AB74/Actif!J74)</f>
        <v>0.21623256727270596</v>
      </c>
      <c r="CO75">
        <f>(Actif!AC74/Actif!K74)</f>
        <v>0.16680205115606772</v>
      </c>
      <c r="CP75">
        <f t="shared" si="39"/>
        <v>-0.1668845966720465</v>
      </c>
      <c r="CQ75">
        <f t="shared" si="40"/>
        <v>-0.39888846093775271</v>
      </c>
      <c r="CR75">
        <f>'Compte de résultat '!D74/Actif!C74</f>
        <v>1.1562613308852512</v>
      </c>
      <c r="CS75">
        <f>'Compte de résultat '!E74/Actif!D74</f>
        <v>1.1089123292300753</v>
      </c>
      <c r="CT75">
        <f>'Compte de résultat '!F74/Actif!E74</f>
        <v>0.91509677628646924</v>
      </c>
      <c r="CU75">
        <f>'Compte de résultat '!G74/Actif!F74</f>
        <v>1.2676899080610888</v>
      </c>
      <c r="CV75">
        <f>'Compte de résultat '!H74/Actif!G74</f>
        <v>1.3875261553090052</v>
      </c>
      <c r="CW75">
        <f>'Compte de résultat '!I74/Actif!H74</f>
        <v>1.0983820519307284</v>
      </c>
      <c r="CX75">
        <f>'Compte de résultat '!J74/Actif!I74</f>
        <v>1.2636547990423297</v>
      </c>
      <c r="CY75">
        <f>'Compte de résultat '!K74/Actif!J74</f>
        <v>1.3016804438393983</v>
      </c>
      <c r="CZ75">
        <f t="shared" si="41"/>
        <v>1.0913933421737791</v>
      </c>
      <c r="DA75">
        <f t="shared" si="42"/>
        <v>1.190104279885521</v>
      </c>
      <c r="DB75">
        <f t="shared" si="43"/>
        <v>1.2212390982708188</v>
      </c>
      <c r="DD75">
        <f>LN(1+'Compte de résultat '!C74)</f>
        <v>16.563772967705113</v>
      </c>
      <c r="DE75">
        <f>LN(1+'Compte de résultat '!D74)</f>
        <v>16.613020586154303</v>
      </c>
      <c r="DF75">
        <f>LN(1+'Compte de résultat '!E74)</f>
        <v>16.517540406389561</v>
      </c>
      <c r="DG75">
        <f>LN(1+'Compte de résultat '!F74)</f>
        <v>16.287639249593056</v>
      </c>
      <c r="DH75">
        <f>LN(1+'Compte de résultat '!G74)</f>
        <v>16.34202265529305</v>
      </c>
      <c r="DI75">
        <f>LN(1+'Compte de résultat '!H74)</f>
        <v>16.503584828754203</v>
      </c>
      <c r="DJ75">
        <f>LN(1+'Compte de résultat '!I74)</f>
        <v>16.394318516776199</v>
      </c>
      <c r="DK75">
        <f>LN(1+'Compte de résultat '!J74)</f>
        <v>16.599732167537127</v>
      </c>
      <c r="DL75">
        <f>LN(1+'Compte de résultat '!K74)</f>
        <v>16.692772872484031</v>
      </c>
      <c r="DM75">
        <f t="shared" si="44"/>
        <v>16.314830952443053</v>
      </c>
      <c r="DN75">
        <f t="shared" si="45"/>
        <v>16.377748911213434</v>
      </c>
      <c r="DO75">
        <f t="shared" si="46"/>
        <v>16.562274518932451</v>
      </c>
      <c r="DQ75">
        <f>'Compte de résultat '!AM74/'Compte de résultat '!U74</f>
        <v>0.5420977779425501</v>
      </c>
      <c r="DR75">
        <f>'Compte de résultat '!AN74/'Compte de résultat '!V74</f>
        <v>0.41894961924046858</v>
      </c>
      <c r="DS75">
        <f>'Compte de résultat '!AO74/'Compte de résultat '!W74</f>
        <v>0.44160212706488394</v>
      </c>
      <c r="DT75">
        <f>'Compte de résultat '!AP74/'Compte de résultat '!X74</f>
        <v>0.47254017940571857</v>
      </c>
      <c r="DU75">
        <f>'Compte de résultat '!AQ74/'Compte de résultat '!Y74</f>
        <v>0.26427758726160849</v>
      </c>
      <c r="DV75">
        <f>'Compte de résultat '!AR74/'Compte de résultat '!Z74</f>
        <v>9.2391188450301753E-2</v>
      </c>
      <c r="DW75">
        <f>'Compte de résultat '!AS74/'Compte de résultat '!AA74</f>
        <v>0.44343035134139397</v>
      </c>
      <c r="DX75">
        <f>'Compte de résultat '!AT74/'Compte de résultat '!AB74</f>
        <v>0.26731185005885844</v>
      </c>
      <c r="DY75">
        <f>'Compte de résultat '!AU74/'Compte de résultat '!AC74</f>
        <v>0.16412615101986863</v>
      </c>
      <c r="DZ75">
        <f t="shared" si="48"/>
        <v>-0.38014899095541682</v>
      </c>
    </row>
    <row r="76" spans="2:130" x14ac:dyDescent="0.25">
      <c r="B76" t="str">
        <f>Actif!B75</f>
        <v>JAMES CROPPER SPECIALITY PAPERS LIMITED</v>
      </c>
      <c r="C76">
        <f>('Passif '!U75+'Passif '!AD75+'Passif '!AV75)/Actif!C75</f>
        <v>0.68062958711602117</v>
      </c>
      <c r="D76">
        <f>('Passif '!V75+'Passif '!AE75+'Passif '!AW75)/Actif!D75</f>
        <v>0.66743088310839771</v>
      </c>
      <c r="E76">
        <f>('Passif '!W75+'Passif '!AF75+'Passif '!AX75)/Actif!E75</f>
        <v>0.63673985866983884</v>
      </c>
      <c r="F76">
        <f>('Passif '!X75+'Passif '!AG75+'Passif '!AY75)/Actif!F75</f>
        <v>0.69619658093101588</v>
      </c>
      <c r="G76">
        <f>('Passif '!Y75+'Passif '!AH75+'Passif '!AZ75)/Actif!G75</f>
        <v>0.66094932891435532</v>
      </c>
      <c r="H76">
        <f>('Passif '!Z75+'Passif '!AI75+'Passif '!BA75)/Actif!H75</f>
        <v>0.56931720547534392</v>
      </c>
      <c r="I76">
        <f>('Passif '!AA75+'Passif '!AJ75+'Passif '!BB75)/Actif!I75</f>
        <v>0.65038567473003539</v>
      </c>
      <c r="J76">
        <f>('Passif '!AB75+'Passif '!AK75+'Passif '!BC75)/Actif!J75</f>
        <v>0.65380619279460817</v>
      </c>
      <c r="K76">
        <f>('Passif '!AC75+'Passif '!AL75+'Passif '!BD75)/Actif!K75</f>
        <v>0.65742793066067495</v>
      </c>
      <c r="L76">
        <f t="shared" si="30"/>
        <v>-0.1058872823437535</v>
      </c>
      <c r="M76">
        <f>('Passif '!C75+'Passif '!L75)/Actif!C75</f>
        <v>0.16287277284125226</v>
      </c>
      <c r="N76">
        <f>('Passif '!D75+'Passif '!M75)/Actif!D75</f>
        <v>0.19585919257884893</v>
      </c>
      <c r="O76">
        <f>('Passif '!E75+'Passif '!N75)/Actif!E75</f>
        <v>0.21803818031876157</v>
      </c>
      <c r="P76">
        <f>('Passif '!F75+'Passif '!O75)/Actif!F75</f>
        <v>0.17841838541893226</v>
      </c>
      <c r="Q76">
        <f>('Passif '!G75+'Passif '!P75)/Actif!G75</f>
        <v>0.18622598139344967</v>
      </c>
      <c r="R76">
        <f>('Passif '!H75+'Passif '!Q75)/Actif!H75</f>
        <v>0.24806036345732038</v>
      </c>
      <c r="S76">
        <f>('Passif '!I75+'Passif '!R75)/Actif!I75</f>
        <v>0.23155076030383723</v>
      </c>
      <c r="T76">
        <f>('Passif '!J75+'Passif '!S75)/Actif!J75</f>
        <v>0.20404570234566785</v>
      </c>
      <c r="U76">
        <f>('Passif '!K75+'Passif '!T75)/Actif!K75</f>
        <v>0.17813193678721145</v>
      </c>
      <c r="V76">
        <f t="shared" si="31"/>
        <v>3.0022183138558811E-2</v>
      </c>
      <c r="W76">
        <v>0.11810776407936507</v>
      </c>
      <c r="X76">
        <f>('Passif '!U75+'Passif '!AD75)/('Passif '!C75+'Passif '!L75)</f>
        <v>0.45997353071411567</v>
      </c>
      <c r="Y76">
        <f>('Passif '!V75+'Passif '!AE75)/('Passif '!D75+'Passif '!M75)</f>
        <v>0.35836486357879094</v>
      </c>
      <c r="Z76">
        <f>('Passif '!W75+'Passif '!AF75)/('Passif '!E75+'Passif '!N75)</f>
        <v>0.30509802454121648</v>
      </c>
      <c r="AA76">
        <f>('Passif '!X75+'Passif '!AG75)/('Passif '!F75+'Passif '!O75)</f>
        <v>0.3696752825067095</v>
      </c>
      <c r="AB76">
        <f>('Passif '!Y75+'Passif '!AH75)/('Passif '!G75+'Passif '!P75)</f>
        <v>0.2648944864029214</v>
      </c>
      <c r="AC76">
        <f>('Passif '!Z75+'Passif '!AI75)/('Passif '!H75+'Passif '!Q75)</f>
        <v>0.1951600320059014</v>
      </c>
      <c r="AD76">
        <f>('Passif '!AA75+'Passif '!AJ75)/('Passif '!I75+'Passif '!R75)</f>
        <v>0.20062154692551734</v>
      </c>
      <c r="AE76">
        <f>('Passif '!AB75+'Passif '!AK75)/('Passif '!J75+'Passif '!S75)</f>
        <v>0.65068587231291786</v>
      </c>
      <c r="AF76">
        <f>('Passif '!AC75+'Passif '!AL75)/('Passif '!K75+'Passif '!T75)</f>
        <v>0.6102380043004455</v>
      </c>
      <c r="AG76">
        <f>('Passif '!C75+'Passif '!L75)</f>
        <v>6486008</v>
      </c>
      <c r="AH76">
        <f>('Passif '!D75+'Passif '!M75)</f>
        <v>8164383</v>
      </c>
      <c r="AI76">
        <f>('Passif '!E75+'Passif '!N75)</f>
        <v>8017125</v>
      </c>
      <c r="AJ76">
        <f>('Passif '!F75+'Passif '!O75)</f>
        <v>5742253</v>
      </c>
      <c r="AK76">
        <f>('Passif '!G75+'Passif '!P75)</f>
        <v>7187794</v>
      </c>
      <c r="AL76">
        <f>('Passif '!H75+'Passif '!Q75)</f>
        <v>8003524</v>
      </c>
      <c r="AM76">
        <f>('Passif '!I75+'Passif '!R75)</f>
        <v>9643037</v>
      </c>
      <c r="AN76">
        <f>('Passif '!J75+'Passif '!S75)</f>
        <v>8350461</v>
      </c>
      <c r="AO76">
        <f>('Passif '!K75+'Passif '!T75)</f>
        <v>7757801</v>
      </c>
      <c r="AP76">
        <f t="shared" si="32"/>
        <v>-3.0701850834707313E-2</v>
      </c>
      <c r="AQ76">
        <f>('Passif '!U75+'Passif '!AD75)</f>
        <v>2983392</v>
      </c>
      <c r="AR76">
        <f>('Passif '!V75+'Passif '!AE75)</f>
        <v>2925828</v>
      </c>
      <c r="AS76">
        <f>('Passif '!W75+'Passif '!AF75)</f>
        <v>2446009</v>
      </c>
      <c r="AT76">
        <f>('Passif '!X75+'Passif '!AG75)</f>
        <v>2122769</v>
      </c>
      <c r="AU76">
        <f>('Passif '!Y75+'Passif '!AH75)</f>
        <v>1904007</v>
      </c>
      <c r="AV76">
        <f>('Passif '!Z75+'Passif '!AI75)</f>
        <v>1561968</v>
      </c>
      <c r="AW76">
        <f>('Passif '!AA75+'Passif '!AJ75)</f>
        <v>1934601</v>
      </c>
      <c r="AX76">
        <f>('Passif '!AB75+'Passif '!AK75)</f>
        <v>5433527</v>
      </c>
      <c r="AY76">
        <f>('Passif '!AC75+'Passif '!AL75)</f>
        <v>4734105</v>
      </c>
      <c r="AZ76">
        <f t="shared" si="33"/>
        <v>2.030859146922344</v>
      </c>
      <c r="BA76">
        <f>'Passif '!AV75</f>
        <v>24121009</v>
      </c>
      <c r="BB76">
        <f>'Passif '!AW75</f>
        <v>24896003</v>
      </c>
      <c r="BC76">
        <f>'Passif '!AX75</f>
        <v>20966510</v>
      </c>
      <c r="BD76">
        <f>'Passif '!AY75</f>
        <v>20283761</v>
      </c>
      <c r="BE76">
        <f>'Passif '!AZ75</f>
        <v>23606760</v>
      </c>
      <c r="BF76">
        <f>'Passif '!BA75</f>
        <v>16806722</v>
      </c>
      <c r="BG76">
        <f>'Passif '!BB75</f>
        <v>25151007</v>
      </c>
      <c r="BH76">
        <f>'Passif '!BC75</f>
        <v>21323141</v>
      </c>
      <c r="BI76">
        <f>'Passif '!BD75</f>
        <v>23897454</v>
      </c>
      <c r="BJ76">
        <f>(AQ76/Actif!C75)</f>
        <v>7.4917164380988929E-2</v>
      </c>
      <c r="BK76">
        <f>(AR76/Actif!D75)</f>
        <v>7.0189052829171344E-2</v>
      </c>
      <c r="BL76">
        <f>(AS76/Actif!E75)</f>
        <v>6.65230180898157E-2</v>
      </c>
      <c r="BM76">
        <f>(AT76/Actif!F75)</f>
        <v>6.5956867034134767E-2</v>
      </c>
      <c r="BN76">
        <f>(AU76/Actif!G75)</f>
        <v>4.9330235696097846E-2</v>
      </c>
      <c r="BO76">
        <f>(AV76/Actif!H75)</f>
        <v>4.8411468471726178E-2</v>
      </c>
      <c r="BP76">
        <f>(AW76/Actif!I75)</f>
        <v>4.6454071723935501E-2</v>
      </c>
      <c r="BQ76">
        <f>(AX76/Actif!J75)</f>
        <v>0.13276965582249287</v>
      </c>
      <c r="BR76">
        <f>(AY76/Actif!K75)</f>
        <v>0.10870287760720101</v>
      </c>
      <c r="BS76">
        <f t="shared" si="34"/>
        <v>-9.1876722437166797E-4</v>
      </c>
      <c r="BT76">
        <f t="shared" si="35"/>
        <v>1.245395172647715</v>
      </c>
      <c r="BV76">
        <f>('Compte de résultat '!V75/Actif!C75)</f>
        <v>0.13254432294793428</v>
      </c>
      <c r="BW76">
        <f>('Compte de résultat '!W75/Actif!D75)</f>
        <v>0.10486697816829005</v>
      </c>
      <c r="BX76">
        <f>('Compte de résultat '!X75/Actif!E75)</f>
        <v>5.5622013359328523E-2</v>
      </c>
      <c r="BY76">
        <f>('Compte de résultat '!Y75/Actif!F75)</f>
        <v>0.19043546212116505</v>
      </c>
      <c r="BZ76">
        <f>('Compte de résultat '!Z75/Actif!G75)</f>
        <v>7.2279773952280427E-2</v>
      </c>
      <c r="CA76">
        <f>('Compte de résultat '!AA75/Actif!H75)</f>
        <v>0.10628738696411133</v>
      </c>
      <c r="CB76">
        <f>('Compte de résultat '!AB75/Actif!I75)</f>
        <v>6.4796000792979674E-2</v>
      </c>
      <c r="CC76">
        <f>('Compte de résultat '!AC75/Actif!J75)</f>
        <v>5.373973865607623E-2</v>
      </c>
      <c r="CD76">
        <f t="shared" si="36"/>
        <v>0.12302873774024678</v>
      </c>
      <c r="CE76">
        <f t="shared" si="37"/>
        <v>0.10611241647759133</v>
      </c>
      <c r="CF76">
        <f t="shared" si="38"/>
        <v>7.4941042137722416E-2</v>
      </c>
      <c r="CG76">
        <f>(Actif!U75/Actif!C75)</f>
        <v>0.45407722957320934</v>
      </c>
      <c r="CH76">
        <f>(Actif!V75/Actif!D75)</f>
        <v>0.41139955939026646</v>
      </c>
      <c r="CI76">
        <f>(Actif!W75/Actif!E75)</f>
        <v>0.37670154905865516</v>
      </c>
      <c r="CJ76">
        <f>(Actif!X75/Actif!F75)</f>
        <v>0.28418372990473584</v>
      </c>
      <c r="CK76">
        <f>(Actif!Y75/Actif!G75)</f>
        <v>0.21627839975790966</v>
      </c>
      <c r="CL76">
        <f>(Actif!Z75/Actif!H75)</f>
        <v>0.25002633706025595</v>
      </c>
      <c r="CM76">
        <f>(Actif!AA75/Actif!I75)</f>
        <v>0.30051230559223557</v>
      </c>
      <c r="CN76">
        <f>(Actif!AB75/Actif!J75)</f>
        <v>0.31857795376379272</v>
      </c>
      <c r="CO76">
        <f>(Actif!AC75/Actif!K75)</f>
        <v>0.32779934527601068</v>
      </c>
      <c r="CP76">
        <f t="shared" si="39"/>
        <v>-0.33627473079139092</v>
      </c>
      <c r="CQ76">
        <f t="shared" si="40"/>
        <v>0.3110592633167743</v>
      </c>
      <c r="CR76">
        <f>'Compte de résultat '!D75/Actif!C75</f>
        <v>1.697121301369428</v>
      </c>
      <c r="CS76">
        <f>'Compte de résultat '!E75/Actif!D75</f>
        <v>1.4584234717546343</v>
      </c>
      <c r="CT76">
        <f>'Compte de résultat '!F75/Actif!E75</f>
        <v>1.4601217051271733</v>
      </c>
      <c r="CU76">
        <f>'Compte de résultat '!G75/Actif!F75</f>
        <v>1.848617489327061</v>
      </c>
      <c r="CV76">
        <f>'Compte de résultat '!H75/Actif!G75</f>
        <v>1.8075516436960646</v>
      </c>
      <c r="CW76">
        <f>'Compte de résultat '!I75/Actif!H75</f>
        <v>2.2138317002496342</v>
      </c>
      <c r="CX76">
        <f>'Compte de résultat '!J75/Actif!I75</f>
        <v>1.6361486833041281</v>
      </c>
      <c r="CY76">
        <f>'Compte de résultat '!K75/Actif!J75</f>
        <v>1.8237597931643039</v>
      </c>
      <c r="CZ76">
        <f t="shared" si="41"/>
        <v>1.6543695972271171</v>
      </c>
      <c r="DA76">
        <f t="shared" si="42"/>
        <v>1.7054302793834328</v>
      </c>
      <c r="DB76">
        <f t="shared" si="43"/>
        <v>1.8912467255726888</v>
      </c>
      <c r="DD76">
        <f>LN(1+'Compte de résultat '!C75)</f>
        <v>17.956727335155435</v>
      </c>
      <c r="DE76">
        <f>LN(1+'Compte de résultat '!D75)</f>
        <v>18.028877195323616</v>
      </c>
      <c r="DF76">
        <f>LN(1+'Compte de résultat '!E75)</f>
        <v>17.923007053110979</v>
      </c>
      <c r="DG76">
        <f>LN(1+'Compte de résultat '!F75)</f>
        <v>17.798695339770429</v>
      </c>
      <c r="DH76">
        <f>LN(1+'Compte de résultat '!G75)</f>
        <v>17.901424280321837</v>
      </c>
      <c r="DI76">
        <f>LN(1+'Compte de résultat '!H75)</f>
        <v>18.060662517467616</v>
      </c>
      <c r="DJ76">
        <f>LN(1+'Compte de résultat '!I75)</f>
        <v>18.08420049329904</v>
      </c>
      <c r="DK76">
        <f>LN(1+'Compte de résultat '!J75)</f>
        <v>18.037047951927789</v>
      </c>
      <c r="DL76">
        <f>LN(1+'Compte de résultat '!K75)</f>
        <v>18.128138788040911</v>
      </c>
      <c r="DM76">
        <f t="shared" si="44"/>
        <v>17.850059810046133</v>
      </c>
      <c r="DN76">
        <f t="shared" si="45"/>
        <v>17.920260712519962</v>
      </c>
      <c r="DO76">
        <f t="shared" si="46"/>
        <v>18.083129077755913</v>
      </c>
      <c r="DQ76">
        <f>'Compte de résultat '!AM75/'Compte de résultat '!U75</f>
        <v>0.55015038856485798</v>
      </c>
      <c r="DR76">
        <f>'Compte de résultat '!AN75/'Compte de résultat '!V75</f>
        <v>0.23899730441062686</v>
      </c>
      <c r="DS76">
        <f>'Compte de résultat '!AO75/'Compte de résultat '!W75</f>
        <v>0.30379747704155396</v>
      </c>
      <c r="DT76">
        <f>'Compte de résultat '!AP75/'Compte de résultat '!X75</f>
        <v>0.59114867791975889</v>
      </c>
      <c r="DU76">
        <f>'Compte de résultat '!AQ75/'Compte de résultat '!Y75</f>
        <v>0.13808911810107108</v>
      </c>
      <c r="DV76">
        <f>'Compte de résultat '!AR75/'Compte de résultat '!Z75</f>
        <v>0.1932601475234372</v>
      </c>
      <c r="DW76">
        <f>'Compte de résultat '!AS75/'Compte de résultat '!AA75</f>
        <v>0.1751135289669819</v>
      </c>
      <c r="DX76">
        <f>'Compte de résultat '!AT75/'Compte de résultat '!AB75</f>
        <v>0.50678331595921966</v>
      </c>
      <c r="DY76">
        <f>'Compte de résultat '!AU75/'Compte de résultat '!AC75</f>
        <v>0.61251369772697306</v>
      </c>
      <c r="DZ76">
        <f t="shared" si="48"/>
        <v>-0.39788853039632166</v>
      </c>
    </row>
    <row r="77" spans="2:130" x14ac:dyDescent="0.25">
      <c r="B77" t="str">
        <f>Actif!B76</f>
        <v>JAMESTOWN INDUSTRIES LIMITED</v>
      </c>
      <c r="C77">
        <f>('Passif '!U76+'Passif '!AD76+'Passif '!AV76)/Actif!C76</f>
        <v>0.47085964915767381</v>
      </c>
      <c r="D77">
        <f>('Passif '!V76+'Passif '!AE76+'Passif '!AW76)/Actif!D76</f>
        <v>0.34197000898630386</v>
      </c>
      <c r="E77">
        <f>('Passif '!W76+'Passif '!AF76+'Passif '!AX76)/Actif!E76</f>
        <v>0.22216400484598295</v>
      </c>
      <c r="F77">
        <f>('Passif '!X76+'Passif '!AG76+'Passif '!AY76)/Actif!F76</f>
        <v>0.55418370119317717</v>
      </c>
      <c r="G77">
        <f>('Passif '!Y76+'Passif '!AH76+'Passif '!AZ76)/Actif!G76</f>
        <v>0.25616111603563546</v>
      </c>
      <c r="H77">
        <f>('Passif '!Z76+'Passif '!AI76+'Passif '!BA76)/Actif!H76</f>
        <v>0.1109350306375812</v>
      </c>
      <c r="I77">
        <f>('Passif '!AA76+'Passif '!AJ76+'Passif '!BB76)/Actif!I76</f>
        <v>9.494987521945368E-2</v>
      </c>
      <c r="J77">
        <f>('Passif '!AB76+'Passif '!AK76+'Passif '!BC76)/Actif!J76</f>
        <v>0.15494333118648965</v>
      </c>
      <c r="K77">
        <f>('Passif '!AC76+'Passif '!AL76+'Passif '!BD76)/Actif!K76</f>
        <v>0.17309738311900247</v>
      </c>
      <c r="L77">
        <f t="shared" si="30"/>
        <v>-0.50066154634506232</v>
      </c>
      <c r="M77">
        <f>('Passif '!C76+'Passif '!L76)/Actif!C76</f>
        <v>0.29496304417228214</v>
      </c>
      <c r="N77">
        <f>('Passif '!D76+'Passif '!M76)/Actif!D76</f>
        <v>0.28850501621573638</v>
      </c>
      <c r="O77">
        <f>('Passif '!E76+'Passif '!N76)/Actif!E76</f>
        <v>0.24521875961182277</v>
      </c>
      <c r="P77">
        <f>('Passif '!F76+'Passif '!O76)/Actif!F76</f>
        <v>0.32172681848693718</v>
      </c>
      <c r="Q77">
        <f>('Passif '!G76+'Passif '!P76)/Actif!G76</f>
        <v>0.34241774064102348</v>
      </c>
      <c r="R77">
        <f>('Passif '!H76+'Passif '!Q76)/Actif!H76</f>
        <v>0.43412572554973</v>
      </c>
      <c r="S77">
        <f>('Passif '!I76+'Passif '!R76)/Actif!I76</f>
        <v>0.44806030517263024</v>
      </c>
      <c r="T77">
        <f>('Passif '!J76+'Passif '!S76)/Actif!J76</f>
        <v>0.50448411472691701</v>
      </c>
      <c r="U77">
        <f>('Passif '!K76+'Passif '!T76)/Actif!K76</f>
        <v>0.48955746587904608</v>
      </c>
      <c r="V77">
        <f t="shared" si="31"/>
        <v>0.18890696593790723</v>
      </c>
      <c r="W77">
        <v>5.9134080585344376E-2</v>
      </c>
      <c r="X77">
        <f>('Passif '!U76+'Passif '!AD76)/('Passif '!C76+'Passif '!L76)</f>
        <v>0.68395171681082023</v>
      </c>
      <c r="Y77">
        <f>('Passif '!V76+'Passif '!AE76)/('Passif '!D76+'Passif '!M76)</f>
        <v>0.54454750604776192</v>
      </c>
      <c r="Z77">
        <f>('Passif '!W76+'Passif '!AF76)/('Passif '!E76+'Passif '!N76)</f>
        <v>0.42494649444140786</v>
      </c>
      <c r="AA77">
        <f>('Passif '!X76+'Passif '!AG76)/('Passif '!F76+'Passif '!O76)</f>
        <v>0.50552169683289527</v>
      </c>
      <c r="AB77">
        <f>('Passif '!Y76+'Passif '!AH76)/('Passif '!G76+'Passif '!P76)</f>
        <v>0.67297067176102621</v>
      </c>
      <c r="AC77">
        <f>('Passif '!Z76+'Passif '!AI76)/('Passif '!H76+'Passif '!Q76)</f>
        <v>0.23314682252824326</v>
      </c>
      <c r="AD77">
        <f>('Passif '!AA76+'Passif '!AJ76)/('Passif '!I76+'Passif '!R76)</f>
        <v>0.21147025870264335</v>
      </c>
      <c r="AE77">
        <f>('Passif '!AB76+'Passif '!AK76)/('Passif '!J76+'Passif '!S76)</f>
        <v>0.28828448406157753</v>
      </c>
      <c r="AF77">
        <f>('Passif '!AC76+'Passif '!AL76)/('Passif '!K76+'Passif '!T76)</f>
        <v>0.30079539864899096</v>
      </c>
      <c r="AG77">
        <f>('Passif '!C76+'Passif '!L76)</f>
        <v>3265153</v>
      </c>
      <c r="AH77">
        <f>('Passif '!D76+'Passif '!M76)</f>
        <v>4185846</v>
      </c>
      <c r="AI77">
        <f>('Passif '!E76+'Passif '!N76)</f>
        <v>5095265</v>
      </c>
      <c r="AJ77">
        <f>('Passif '!F76+'Passif '!O76)</f>
        <v>3794033</v>
      </c>
      <c r="AK77">
        <f>('Passif '!G76+'Passif '!P76)</f>
        <v>4279766</v>
      </c>
      <c r="AL77">
        <f>('Passif '!H76+'Passif '!Q76)</f>
        <v>4809909</v>
      </c>
      <c r="AM77">
        <f>('Passif '!I76+'Passif '!R76)</f>
        <v>5396234</v>
      </c>
      <c r="AN77">
        <f>('Passif '!J76+'Passif '!S76)</f>
        <v>5584116</v>
      </c>
      <c r="AO77">
        <f>('Passif '!K76+'Passif '!T76)</f>
        <v>4954371</v>
      </c>
      <c r="AP77">
        <f t="shared" si="32"/>
        <v>3.0034248049183466E-2</v>
      </c>
      <c r="AQ77">
        <f>('Passif '!U76+'Passif '!AD76)</f>
        <v>2233207</v>
      </c>
      <c r="AR77">
        <f>('Passif '!V76+'Passif '!AE76)</f>
        <v>2279392</v>
      </c>
      <c r="AS77">
        <f>('Passif '!W76+'Passif '!AF76)</f>
        <v>2165215</v>
      </c>
      <c r="AT77">
        <f>('Passif '!X76+'Passif '!AG76)</f>
        <v>1917966</v>
      </c>
      <c r="AU77">
        <f>('Passif '!Y76+'Passif '!AH76)</f>
        <v>2880157</v>
      </c>
      <c r="AV77">
        <f>('Passif '!Z76+'Passif '!AI76)</f>
        <v>1121415</v>
      </c>
      <c r="AW77">
        <f>('Passif '!AA76+'Passif '!AJ76)</f>
        <v>1141143</v>
      </c>
      <c r="AX77">
        <f>('Passif '!AB76+'Passif '!AK76)</f>
        <v>1609814</v>
      </c>
      <c r="AY77">
        <f>('Passif '!AC76+'Passif '!AL76)</f>
        <v>1490252</v>
      </c>
      <c r="AZ77">
        <f t="shared" si="33"/>
        <v>0.32890321602618122</v>
      </c>
      <c r="BA77">
        <f>'Passif '!AV76</f>
        <v>2979069</v>
      </c>
      <c r="BB77">
        <f>'Passif '!AW76</f>
        <v>2682164</v>
      </c>
      <c r="BC77">
        <f>'Passif '!AX76</f>
        <v>2451008</v>
      </c>
      <c r="BD77">
        <f>'Passif '!AY76</f>
        <v>4617365</v>
      </c>
      <c r="BE77">
        <f>'Passif '!AZ76</f>
        <v>321516</v>
      </c>
      <c r="BF77">
        <f>'Passif '!BA76</f>
        <v>107693</v>
      </c>
      <c r="BG77">
        <f>'Passif '!BB76</f>
        <v>2390</v>
      </c>
      <c r="BH77">
        <f>'Passif '!BC76</f>
        <v>105248</v>
      </c>
      <c r="BI77">
        <f>'Passif '!BD76</f>
        <v>261511</v>
      </c>
      <c r="BJ77">
        <f>(AQ77/Actif!C76)</f>
        <v>0.20174048045737816</v>
      </c>
      <c r="BK77">
        <f>(AR77/Actif!D76)</f>
        <v>0.15710468706254835</v>
      </c>
      <c r="BL77">
        <f>(AS77/Actif!E76)</f>
        <v>0.10420485226831437</v>
      </c>
      <c r="BM77">
        <f>(AT77/Actif!F76)</f>
        <v>0.16263988719816538</v>
      </c>
      <c r="BN77">
        <f>(AU77/Actif!G76)</f>
        <v>0.23043709694208239</v>
      </c>
      <c r="BO77">
        <f>(AV77/Actif!H76)</f>
        <v>0.10121503348968774</v>
      </c>
      <c r="BP77">
        <f>(AW77/Actif!I76)</f>
        <v>9.4751428649241451E-2</v>
      </c>
      <c r="BQ77">
        <f>(AX77/Actif!J76)</f>
        <v>0.14543494273131097</v>
      </c>
      <c r="BR77">
        <f>(AY77/Actif!K76)</f>
        <v>0.14725663311067747</v>
      </c>
      <c r="BS77">
        <f t="shared" si="34"/>
        <v>-0.12922206345239465</v>
      </c>
      <c r="BT77">
        <f t="shared" si="35"/>
        <v>0.45488894320902096</v>
      </c>
      <c r="BV77">
        <f>('Compte de résultat '!V76/Actif!C76)</f>
        <v>0.11953167302968047</v>
      </c>
      <c r="BW77">
        <f>('Compte de résultat '!W76/Actif!D76)</f>
        <v>0.14632739452465429</v>
      </c>
      <c r="BX77">
        <f>('Compte de résultat '!X76/Actif!E76)</f>
        <v>1.6333655734713955E-2</v>
      </c>
      <c r="BY77">
        <f>('Compte de résultat '!Y76/Actif!F76)</f>
        <v>4.6711037559117E-2</v>
      </c>
      <c r="BZ77">
        <f>('Compte de résultat '!Z76/Actif!G76)</f>
        <v>7.1272389083989668E-2</v>
      </c>
      <c r="CA77">
        <f>('Compte de résultat '!AA76/Actif!H76)</f>
        <v>9.4475577935165117E-2</v>
      </c>
      <c r="CB77">
        <f>('Compte de résultat '!AB76/Actif!I76)</f>
        <v>6.1371137930828337E-2</v>
      </c>
      <c r="CC77">
        <f>('Compte de résultat '!AC76/Actif!J76)</f>
        <v>4.7466957835164865E-3</v>
      </c>
      <c r="CD77">
        <f t="shared" si="36"/>
        <v>3.1522346646915479E-2</v>
      </c>
      <c r="CE77">
        <f t="shared" si="37"/>
        <v>4.477236079260688E-2</v>
      </c>
      <c r="CF77">
        <f t="shared" si="38"/>
        <v>5.3531137216503322E-2</v>
      </c>
      <c r="CG77">
        <f>(Actif!U76/Actif!C76)</f>
        <v>0.29034810512514247</v>
      </c>
      <c r="CH77">
        <f>(Actif!V76/Actif!D76)</f>
        <v>0.19699772812895064</v>
      </c>
      <c r="CI77">
        <f>(Actif!W76/Actif!E76)</f>
        <v>0.12981398465438732</v>
      </c>
      <c r="CJ77">
        <f>(Actif!X76/Actif!F76)</f>
        <v>0.20492098681932136</v>
      </c>
      <c r="CK77">
        <f>(Actif!Y76/Actif!G76)</f>
        <v>0.18897284182819787</v>
      </c>
      <c r="CL77">
        <f>(Actif!Z76/Actif!H76)</f>
        <v>0.20982568755172828</v>
      </c>
      <c r="CM77">
        <f>(Actif!AA76/Actif!I76)</f>
        <v>0.28236929262682148</v>
      </c>
      <c r="CN77">
        <f>(Actif!AB76/Actif!J76)</f>
        <v>0.3961101866543415</v>
      </c>
      <c r="CO77">
        <f>(Actif!AC76/Actif!K76)</f>
        <v>0.36802359976446875</v>
      </c>
      <c r="CP77">
        <f t="shared" si="39"/>
        <v>0.61635657445044634</v>
      </c>
      <c r="CQ77">
        <f t="shared" si="40"/>
        <v>0.7539492140290972</v>
      </c>
      <c r="CR77">
        <f>'Compte de résultat '!D76/Actif!C76</f>
        <v>2.6573243796445469</v>
      </c>
      <c r="CS77">
        <f>'Compte de résultat '!E76/Actif!D76</f>
        <v>3.2163888595196304</v>
      </c>
      <c r="CT77">
        <f>'Compte de résultat '!F76/Actif!E76</f>
        <v>0.94826196587261791</v>
      </c>
      <c r="CU77">
        <f>'Compte de résultat '!G76/Actif!F76</f>
        <v>1.8182978374108221</v>
      </c>
      <c r="CV77">
        <f>'Compte de résultat '!H76/Actif!G76</f>
        <v>2.4809551321024661</v>
      </c>
      <c r="CW77">
        <f>'Compte de résultat '!I76/Actif!H76</f>
        <v>3.4088865682930596</v>
      </c>
      <c r="CX77">
        <f>'Compte de résultat '!J76/Actif!I76</f>
        <v>3.8399708590760326</v>
      </c>
      <c r="CY77">
        <f>'Compte de résultat '!K76/Actif!J76</f>
        <v>4.3191642252304936</v>
      </c>
      <c r="CZ77">
        <f t="shared" si="41"/>
        <v>1.3832799016417199</v>
      </c>
      <c r="DA77">
        <f t="shared" si="42"/>
        <v>1.7491716451286354</v>
      </c>
      <c r="DB77">
        <f t="shared" si="43"/>
        <v>3.8560072175331954</v>
      </c>
      <c r="DD77">
        <f>LN(1+'Compte de résultat '!C76)</f>
        <v>16.938642236878461</v>
      </c>
      <c r="DE77">
        <f>LN(1+'Compte de résultat '!D76)</f>
        <v>17.197042162965776</v>
      </c>
      <c r="DF77">
        <f>LN(1+'Compte de résultat '!E76)</f>
        <v>17.658521477435158</v>
      </c>
      <c r="DG77">
        <f>LN(1+'Compte de résultat '!F76)</f>
        <v>16.796302376680725</v>
      </c>
      <c r="DH77">
        <f>LN(1+'Compte de résultat '!G76)</f>
        <v>16.880893466631285</v>
      </c>
      <c r="DI77">
        <f>LN(1+'Compte de résultat '!H76)</f>
        <v>17.249776368796358</v>
      </c>
      <c r="DJ77">
        <f>LN(1+'Compte de résultat '!I76)</f>
        <v>17.446995564502139</v>
      </c>
      <c r="DK77">
        <f>LN(1+'Compte de résultat '!J76)</f>
        <v>17.649504106102967</v>
      </c>
      <c r="DL77">
        <f>LN(1+'Compte de résultat '!K76)</f>
        <v>17.682717561767323</v>
      </c>
      <c r="DM77">
        <f t="shared" si="44"/>
        <v>16.838597921656003</v>
      </c>
      <c r="DN77">
        <f t="shared" si="45"/>
        <v>16.975657404036124</v>
      </c>
      <c r="DO77">
        <f t="shared" si="46"/>
        <v>17.593072410790811</v>
      </c>
      <c r="DQ77">
        <f>'Compte de résultat '!AM76/'Compte de résultat '!U76</f>
        <v>0.12476716355452583</v>
      </c>
      <c r="DR77">
        <f>'Compte de résultat '!AN76/'Compte de résultat '!V76</f>
        <v>0.19729439683187472</v>
      </c>
      <c r="DS77">
        <f>'Compte de résultat '!AO76/'Compte de résultat '!W76</f>
        <v>9.1666756946567327E-2</v>
      </c>
      <c r="DT77">
        <f>'Compte de résultat '!AP76/'Compte de résultat '!X76</f>
        <v>0.49382712411752921</v>
      </c>
      <c r="DU77">
        <f>'Compte de résultat '!AQ76/'Compte de résultat '!Y76</f>
        <v>8.9795770173368428E-2</v>
      </c>
      <c r="DV77">
        <f>'Compte de résultat '!AR76/'Compte de résultat '!Z76</f>
        <v>5.7818165489835094E-2</v>
      </c>
      <c r="DW77">
        <f>'Compte de résultat '!AS76/'Compte de résultat '!AA76</f>
        <v>1.0273753397436816E-2</v>
      </c>
      <c r="DX77">
        <f>'Compte de résultat '!AT76/'Compte de résultat '!AB76</f>
        <v>3.2362547116459171E-3</v>
      </c>
      <c r="DY77">
        <f>'Compte de résultat '!AU76/'Compte de résultat '!AC76</f>
        <v>0.38636493405150263</v>
      </c>
      <c r="DZ77">
        <f t="shared" si="48"/>
        <v>-0.43600895862769412</v>
      </c>
    </row>
    <row r="78" spans="2:130" x14ac:dyDescent="0.25">
      <c r="B78" t="str">
        <f>Actif!B77</f>
        <v>KERRY INGREDIENTS (UK) LIMITED</v>
      </c>
      <c r="C78">
        <f>('Passif '!U77+'Passif '!AD77+'Passif '!AV77)/Actif!C77</f>
        <v>0.7650725541890625</v>
      </c>
      <c r="D78">
        <f>('Passif '!V77+'Passif '!AE77+'Passif '!AW77)/Actif!D77</f>
        <v>0.74530472798874037</v>
      </c>
      <c r="E78">
        <f>('Passif '!W77+'Passif '!AF77+'Passif '!AX77)/Actif!E77</f>
        <v>0.69375169697810835</v>
      </c>
      <c r="F78">
        <f>('Passif '!X77+'Passif '!AG77+'Passif '!AY77)/Actif!F77</f>
        <v>0.73260829375981706</v>
      </c>
      <c r="G78">
        <f>('Passif '!Y77+'Passif '!AH77+'Passif '!AZ77)/Actif!G77</f>
        <v>0.73905502126342548</v>
      </c>
      <c r="H78">
        <f>('Passif '!Z77+'Passif '!AI77+'Passif '!BA77)/Actif!H77</f>
        <v>0.71111886387284784</v>
      </c>
      <c r="I78">
        <f>('Passif '!AA77+'Passif '!AJ77+'Passif '!BB77)/Actif!I77</f>
        <v>0.72934994351436411</v>
      </c>
      <c r="J78">
        <f>('Passif '!AB77+'Passif '!AK77+'Passif '!BC77)/Actif!J77</f>
        <v>0.68415950153371519</v>
      </c>
      <c r="K78">
        <f>('Passif '!AC77+'Passif '!AL77+'Passif '!BD77)/Actif!K77</f>
        <v>0.69592220678767258</v>
      </c>
      <c r="L78">
        <f t="shared" si="30"/>
        <v>2.5033692847727222E-2</v>
      </c>
      <c r="M78">
        <f>('Passif '!C77+'Passif '!L77)/Actif!C77</f>
        <v>2.7334968053964959E-2</v>
      </c>
      <c r="N78">
        <f>('Passif '!D77+'Passif '!M77)/Actif!D77</f>
        <v>4.1157290708988964E-2</v>
      </c>
      <c r="O78">
        <f>('Passif '!E77+'Passif '!N77)/Actif!E77</f>
        <v>6.3322809610045466E-2</v>
      </c>
      <c r="P78">
        <f>('Passif '!F77+'Passif '!O77)/Actif!F77</f>
        <v>4.7244566172389202E-2</v>
      </c>
      <c r="Q78">
        <f>('Passif '!G77+'Passif '!P77)/Actif!G77</f>
        <v>3.880961571401445E-2</v>
      </c>
      <c r="R78">
        <f>('Passif '!H77+'Passif '!Q77)/Actif!H77</f>
        <v>5.5859404790881438E-2</v>
      </c>
      <c r="S78">
        <f>('Passif '!I77+'Passif '!R77)/Actif!I77</f>
        <v>6.4374755834070652E-2</v>
      </c>
      <c r="T78">
        <f>('Passif '!J77+'Passif '!S77)/Actif!J77</f>
        <v>7.4756809816124023E-2</v>
      </c>
      <c r="U78">
        <f>('Passif '!K77+'Passif '!T77)/Actif!K77</f>
        <v>5.544072185808066E-2</v>
      </c>
      <c r="V78">
        <f t="shared" si="31"/>
        <v>-7.4634048191640281E-3</v>
      </c>
      <c r="W78">
        <v>1.4459474929945151</v>
      </c>
      <c r="X78">
        <f>('Passif '!U77+'Passif '!AD77)/('Passif '!C77+'Passif '!L77)</f>
        <v>14.009345927038849</v>
      </c>
      <c r="Y78">
        <f>('Passif '!V77+'Passif '!AE77)/('Passif '!D77+'Passif '!M77)</f>
        <v>17.078916573523134</v>
      </c>
      <c r="Z78">
        <f>('Passif '!W77+'Passif '!AF77)/('Passif '!E77+'Passif '!N77)</f>
        <v>5.1768227611654076</v>
      </c>
      <c r="AA78">
        <f>('Passif '!X77+'Passif '!AG77)/('Passif '!F77+'Passif '!O77)</f>
        <v>5.6061374223549221</v>
      </c>
      <c r="AB78">
        <f>('Passif '!Y77+'Passif '!AH77)/('Passif '!G77+'Passif '!P77)</f>
        <v>6.3983364924786672</v>
      </c>
      <c r="AC78">
        <f>('Passif '!Z77+'Passif '!AI77)/('Passif '!H77+'Passif '!Q77)</f>
        <v>5.3010838938154938</v>
      </c>
      <c r="AD78">
        <f>('Passif '!AA77+'Passif '!AJ77)/('Passif '!I77+'Passif '!R77)</f>
        <v>4.7104367612723816</v>
      </c>
      <c r="AE78">
        <f>('Passif '!AB77+'Passif '!AK77)/('Passif '!J77+'Passif '!S77)</f>
        <v>2.3240942384122927</v>
      </c>
      <c r="AF78">
        <f>('Passif '!AC77+'Passif '!AL77)/('Passif '!K77+'Passif '!T77)</f>
        <v>3.9390077845251228</v>
      </c>
      <c r="AG78">
        <f>('Passif '!C77+'Passif '!L77)</f>
        <v>9370713</v>
      </c>
      <c r="AH78">
        <f>('Passif '!D77+'Passif '!M77)</f>
        <v>14328245</v>
      </c>
      <c r="AI78">
        <f>('Passif '!E77+'Passif '!N77)</f>
        <v>20010891</v>
      </c>
      <c r="AJ78">
        <f>('Passif '!F77+'Passif '!O77)</f>
        <v>12390837</v>
      </c>
      <c r="AK78">
        <f>('Passif '!G77+'Passif '!P77)</f>
        <v>11218224</v>
      </c>
      <c r="AL78">
        <f>('Passif '!H77+'Passif '!Q77)</f>
        <v>19116725</v>
      </c>
      <c r="AM78">
        <f>('Passif '!I77+'Passif '!R77)</f>
        <v>23905462</v>
      </c>
      <c r="AN78">
        <f>('Passif '!J77+'Passif '!S77)</f>
        <v>24163947</v>
      </c>
      <c r="AO78">
        <f>('Passif '!K77+'Passif '!T77)</f>
        <v>20145866</v>
      </c>
      <c r="AP78">
        <f t="shared" si="32"/>
        <v>5.3834587252785192E-2</v>
      </c>
      <c r="AQ78">
        <f>('Passif '!U77+'Passif '!AD77)</f>
        <v>131277560</v>
      </c>
      <c r="AR78">
        <f>('Passif '!V77+'Passif '!AE77)</f>
        <v>244710901</v>
      </c>
      <c r="AS78">
        <f>('Passif '!W77+'Passif '!AF77)</f>
        <v>103592836</v>
      </c>
      <c r="AT78">
        <f>('Passif '!X77+'Passif '!AG77)</f>
        <v>69464735</v>
      </c>
      <c r="AU78">
        <f>('Passif '!Y77+'Passif '!AH77)</f>
        <v>71777972</v>
      </c>
      <c r="AV78">
        <f>('Passif '!Z77+'Passif '!AI77)</f>
        <v>101339363</v>
      </c>
      <c r="AW78">
        <f>('Passif '!AA77+'Passif '!AJ77)</f>
        <v>112605167</v>
      </c>
      <c r="AX78">
        <f>('Passif '!AB77+'Passif '!AK77)</f>
        <v>56159290</v>
      </c>
      <c r="AY78">
        <f>('Passif '!AC77+'Passif '!AL77)</f>
        <v>79354723</v>
      </c>
      <c r="AZ78">
        <f t="shared" si="33"/>
        <v>-0.21694077552076185</v>
      </c>
      <c r="BA78">
        <f>'Passif '!AV77</f>
        <v>130997315</v>
      </c>
      <c r="BB78">
        <f>'Passif '!AW77</f>
        <v>14754884</v>
      </c>
      <c r="BC78">
        <f>'Passif '!AX77</f>
        <v>115642376</v>
      </c>
      <c r="BD78">
        <f>'Passif '!AY77</f>
        <v>122676514</v>
      </c>
      <c r="BE78">
        <f>'Passif '!AZ77</f>
        <v>141851682</v>
      </c>
      <c r="BF78">
        <f>'Passif '!BA77</f>
        <v>142026348</v>
      </c>
      <c r="BG78">
        <f>'Passif '!BB77</f>
        <v>158237761</v>
      </c>
      <c r="BH78">
        <f>'Passif '!BC77</f>
        <v>164984362</v>
      </c>
      <c r="BI78">
        <f>'Passif '!BD77</f>
        <v>173527185</v>
      </c>
      <c r="BJ78">
        <f>(AQ78/Actif!C77)</f>
        <v>0.38294502337255104</v>
      </c>
      <c r="BK78">
        <f>(AR78/Actif!D77)</f>
        <v>0.70292193441106143</v>
      </c>
      <c r="BL78">
        <f>(AS78/Actif!E77)</f>
        <v>0.32781096209022698</v>
      </c>
      <c r="BM78">
        <f>(AT78/Actif!F77)</f>
        <v>0.26485953042195454</v>
      </c>
      <c r="BN78">
        <f>(AU78/Actif!G77)</f>
        <v>0.24831698048205217</v>
      </c>
      <c r="BO78">
        <f>(AV78/Actif!H77)</f>
        <v>0.29611539105506163</v>
      </c>
      <c r="BP78">
        <f>(AW78/Actif!I77)</f>
        <v>0.30323321637874012</v>
      </c>
      <c r="BQ78">
        <f>(AX78/Actif!J77)</f>
        <v>0.17374187097573734</v>
      </c>
      <c r="BR78">
        <f>(AY78/Actif!K77)</f>
        <v>0.21838143497867185</v>
      </c>
      <c r="BS78">
        <f t="shared" si="34"/>
        <v>4.7798410573009459E-2</v>
      </c>
      <c r="BT78">
        <f t="shared" si="35"/>
        <v>-0.26251238005367783</v>
      </c>
      <c r="BV78">
        <f>('Compte de résultat '!V77/Actif!C77)</f>
        <v>0.10671246114627757</v>
      </c>
      <c r="BW78">
        <f>('Compte de résultat '!W77/Actif!D77)</f>
        <v>7.5923929758689584E-2</v>
      </c>
      <c r="BX78">
        <f>('Compte de résultat '!X77/Actif!E77)</f>
        <v>4.5186211354146341E-2</v>
      </c>
      <c r="BY78">
        <f>('Compte de résultat '!Y77/Actif!F77)</f>
        <v>6.8881752581645805E-2</v>
      </c>
      <c r="BZ78">
        <f>('Compte de résultat '!Z77/Actif!G77)</f>
        <v>0.10924702172417751</v>
      </c>
      <c r="CA78">
        <f>('Compte de résultat '!AA77/Actif!H77)</f>
        <v>7.947841111208187E-2</v>
      </c>
      <c r="CB78">
        <f>('Compte de résultat '!AB77/Actif!I77)</f>
        <v>6.3045012628047181E-2</v>
      </c>
      <c r="CC78">
        <f>('Compte de résultat '!AC77/Actif!J77)</f>
        <v>9.7838907185950064E-2</v>
      </c>
      <c r="CD78">
        <f t="shared" si="36"/>
        <v>5.7033981967896073E-2</v>
      </c>
      <c r="CE78">
        <f t="shared" si="37"/>
        <v>7.4438328553323219E-2</v>
      </c>
      <c r="CF78">
        <f t="shared" si="38"/>
        <v>8.01207769753597E-2</v>
      </c>
      <c r="CG78">
        <f>(Actif!U77/Actif!C77)</f>
        <v>0.33781677975107066</v>
      </c>
      <c r="CH78">
        <f>(Actif!V77/Actif!D77)</f>
        <v>0.32421059724435164</v>
      </c>
      <c r="CI78">
        <f>(Actif!W77/Actif!E77)</f>
        <v>0.33663498402492975</v>
      </c>
      <c r="CJ78">
        <f>(Actif!X77/Actif!F77)</f>
        <v>0.33773734282129259</v>
      </c>
      <c r="CK78">
        <f>(Actif!Y77/Actif!G77)</f>
        <v>0.31477052302693403</v>
      </c>
      <c r="CL78">
        <f>(Actif!Z77/Actif!H77)</f>
        <v>0.28881614753616947</v>
      </c>
      <c r="CM78">
        <f>(Actif!AA77/Actif!I77)</f>
        <v>0.28310927029168143</v>
      </c>
      <c r="CN78">
        <f>(Actif!AB77/Actif!J77)</f>
        <v>0.32547555369304554</v>
      </c>
      <c r="CO78">
        <f>(Actif!AC77/Actif!K77)</f>
        <v>0.28581991321457634</v>
      </c>
      <c r="CP78">
        <f t="shared" si="39"/>
        <v>-0.14204951581983835</v>
      </c>
      <c r="CQ78">
        <f t="shared" si="40"/>
        <v>-1.0374192534431956E-2</v>
      </c>
      <c r="CR78">
        <f>'Compte de résultat '!D77/Actif!C77</f>
        <v>1.1281373703470501</v>
      </c>
      <c r="CS78">
        <f>'Compte de résultat '!E77/Actif!D77</f>
        <v>1.1095284151418736</v>
      </c>
      <c r="CT78">
        <f>'Compte de résultat '!F77/Actif!E77</f>
        <v>1.073991281783522</v>
      </c>
      <c r="CU78">
        <f>'Compte de résultat '!G77/Actif!F77</f>
        <v>1.4142705166488327</v>
      </c>
      <c r="CV78">
        <f>'Compte de résultat '!H77/Actif!G77</f>
        <v>1.5005803613399904</v>
      </c>
      <c r="CW78">
        <f>'Compte de résultat '!I77/Actif!H77</f>
        <v>1.4468820816920118</v>
      </c>
      <c r="CX78">
        <f>'Compte de résultat '!J77/Actif!I77</f>
        <v>1.5574099175240537</v>
      </c>
      <c r="CY78">
        <f>'Compte de résultat '!K77/Actif!J77</f>
        <v>1.9864356713301543</v>
      </c>
      <c r="CZ78">
        <f t="shared" si="41"/>
        <v>1.2441308992161773</v>
      </c>
      <c r="DA78">
        <f t="shared" si="42"/>
        <v>1.3296140532574483</v>
      </c>
      <c r="DB78">
        <f t="shared" si="43"/>
        <v>1.6635758901820734</v>
      </c>
      <c r="DD78">
        <f>LN(1+'Compte de résultat '!C77)</f>
        <v>19.713465151637635</v>
      </c>
      <c r="DE78">
        <f>LN(1+'Compte de résultat '!D77)</f>
        <v>19.773256191027652</v>
      </c>
      <c r="DF78">
        <f>LN(1+'Compte de résultat '!E77)</f>
        <v>19.772032591956577</v>
      </c>
      <c r="DG78">
        <f>LN(1+'Compte de résultat '!F77)</f>
        <v>19.642678788133303</v>
      </c>
      <c r="DH78">
        <f>LN(1+'Compte de résultat '!G77)</f>
        <v>19.731499304020812</v>
      </c>
      <c r="DI78">
        <f>LN(1+'Compte de résultat '!H77)</f>
        <v>19.887989335280292</v>
      </c>
      <c r="DJ78">
        <f>LN(1+'Compte de résultat '!I77)</f>
        <v>20.020402492973961</v>
      </c>
      <c r="DK78">
        <f>LN(1+'Compte de résultat '!J77)</f>
        <v>20.175675373100656</v>
      </c>
      <c r="DL78">
        <f>LN(1+'Compte de résultat '!K77)</f>
        <v>20.280229170920624</v>
      </c>
      <c r="DM78">
        <f t="shared" si="44"/>
        <v>19.687089046077055</v>
      </c>
      <c r="DN78">
        <f t="shared" si="45"/>
        <v>19.754055809144802</v>
      </c>
      <c r="DO78">
        <f t="shared" si="46"/>
        <v>20.158769012331746</v>
      </c>
      <c r="DQ78">
        <f>'Compte de résultat '!AM77/'Compte de résultat '!U77</f>
        <v>0.29551774351890719</v>
      </c>
      <c r="DR78">
        <f>'Compte de résultat '!AN77/'Compte de résultat '!V77</f>
        <v>0.26721853511718341</v>
      </c>
      <c r="DS78">
        <f>'Compte de résultat '!AO77/'Compte de résultat '!W77</f>
        <v>0.36335083858435374</v>
      </c>
      <c r="DT78">
        <f>'Compte de résultat '!AP77/'Compte de résultat '!X77</f>
        <v>0.56462735004296027</v>
      </c>
      <c r="DU78">
        <f>'Compte de résultat '!AQ77/'Compte de résultat '!Y77</f>
        <v>0.32364655657618024</v>
      </c>
      <c r="DV78">
        <f>'Compte de résultat '!AR77/'Compte de résultat '!Z77</f>
        <v>0.18256290971236347</v>
      </c>
      <c r="DW78">
        <f>'Compte de résultat '!AS77/'Compte de résultat '!AA77</f>
        <v>0.23217503367023359</v>
      </c>
      <c r="DX78">
        <f>'Compte de résultat '!AT77/'Compte de résultat '!AB77</f>
        <v>0.31795659633591189</v>
      </c>
      <c r="DY78">
        <f>'Compte de résultat '!AU77/'Compte de résultat '!AC77</f>
        <v>0.18210995164027094</v>
      </c>
      <c r="DZ78">
        <f t="shared" ref="DZ78:DZ82" si="49">DV78-DT78</f>
        <v>-0.38206444033059683</v>
      </c>
    </row>
    <row r="79" spans="2:130" x14ac:dyDescent="0.25">
      <c r="B79" t="str">
        <f>Actif!B78</f>
        <v>KINGSLAND DRINKS LIMITED</v>
      </c>
      <c r="C79">
        <f>('Passif '!U78+'Passif '!AD78+'Passif '!AV78)/Actif!C78</f>
        <v>0.18656305133292142</v>
      </c>
      <c r="D79">
        <f>('Passif '!V78+'Passif '!AE78+'Passif '!AW78)/Actif!D78</f>
        <v>0.22770026390306128</v>
      </c>
      <c r="E79">
        <f>('Passif '!W78+'Passif '!AF78+'Passif '!AX78)/Actif!E78</f>
        <v>0.2419737988379875</v>
      </c>
      <c r="F79">
        <f>('Passif '!X78+'Passif '!AG78+'Passif '!AY78)/Actif!F78</f>
        <v>0.41978601354858003</v>
      </c>
      <c r="G79">
        <f>('Passif '!Y78+'Passif '!AH78+'Passif '!AZ78)/Actif!G78</f>
        <v>0.33773056848468946</v>
      </c>
      <c r="H79">
        <f>('Passif '!Z78+'Passif '!AI78+'Passif '!BA78)/Actif!H78</f>
        <v>0.26060345189581902</v>
      </c>
      <c r="I79">
        <f>('Passif '!AA78+'Passif '!AJ78+'Passif '!BB78)/Actif!I78</f>
        <v>0.26119849665757472</v>
      </c>
      <c r="J79">
        <f>('Passif '!AB78+'Passif '!AK78+'Passif '!BC78)/Actif!J78</f>
        <v>0.35366698859716955</v>
      </c>
      <c r="K79">
        <f>('Passif '!AC78+'Passif '!AL78+'Passif '!BD78)/Actif!K78</f>
        <v>0.36011328678473403</v>
      </c>
      <c r="L79">
        <f t="shared" si="30"/>
        <v>7.6990373120128255E-2</v>
      </c>
      <c r="M79">
        <f>('Passif '!C78+'Passif '!L78)/Actif!C78</f>
        <v>0.44111310231485668</v>
      </c>
      <c r="N79">
        <f>('Passif '!D78+'Passif '!M78)/Actif!D78</f>
        <v>0.43781482502019875</v>
      </c>
      <c r="O79">
        <f>('Passif '!E78+'Passif '!N78)/Actif!E78</f>
        <v>0.24236496461589999</v>
      </c>
      <c r="P79">
        <f>('Passif '!F78+'Passif '!O78)/Actif!F78</f>
        <v>0.24218238938051909</v>
      </c>
      <c r="Q79">
        <f>('Passif '!G78+'Passif '!P78)/Actif!G78</f>
        <v>0.23399485989416369</v>
      </c>
      <c r="R79">
        <f>('Passif '!H78+'Passif '!Q78)/Actif!H78</f>
        <v>0.25031553432472564</v>
      </c>
      <c r="S79">
        <f>('Passif '!I78+'Passif '!R78)/Actif!I78</f>
        <v>0.24000707557702061</v>
      </c>
      <c r="T79">
        <f>('Passif '!J78+'Passif '!S78)/Actif!J78</f>
        <v>0.24212052343723403</v>
      </c>
      <c r="U79">
        <f>('Passif '!K78+'Passif '!T78)/Actif!K78</f>
        <v>0.27283876506883825</v>
      </c>
      <c r="V79">
        <f t="shared" si="31"/>
        <v>7.9505697088256555E-3</v>
      </c>
      <c r="W79">
        <v>-0.47241298796697384</v>
      </c>
      <c r="X79">
        <f>('Passif '!U78+'Passif '!AD78)/('Passif '!C78+'Passif '!L78)</f>
        <v>0.27224068885240876</v>
      </c>
      <c r="Y79">
        <f>('Passif '!V78+'Passif '!AE78)/('Passif '!D78+'Passif '!M78)</f>
        <v>0.262790805788367</v>
      </c>
      <c r="Z79">
        <f>('Passif '!W78+'Passif '!AF78)/('Passif '!E78+'Passif '!N78)</f>
        <v>0.5934978246224395</v>
      </c>
      <c r="AA79">
        <f>('Passif '!X78+'Passif '!AG78)/('Passif '!F78+'Passif '!O78)</f>
        <v>0.54512665146066352</v>
      </c>
      <c r="AB79">
        <f>('Passif '!Y78+'Passif '!AH78)/('Passif '!G78+'Passif '!P78)</f>
        <v>0.52584314885375427</v>
      </c>
      <c r="AC79">
        <f>('Passif '!Z78+'Passif '!AI78)/('Passif '!H78+'Passif '!Q78)</f>
        <v>0.46674910635302291</v>
      </c>
      <c r="AD79">
        <f>('Passif '!AA78+'Passif '!AJ78)/('Passif '!I78+'Passif '!R78)</f>
        <v>0.40230415133848529</v>
      </c>
      <c r="AE79">
        <f>('Passif '!AB78+'Passif '!AK78)/('Passif '!J78+'Passif '!S78)</f>
        <v>0.49521684115148434</v>
      </c>
      <c r="AF79">
        <f>('Passif '!AC78+'Passif '!AL78)/('Passif '!K78+'Passif '!T78)</f>
        <v>0.40160186427099304</v>
      </c>
      <c r="AG79">
        <f>('Passif '!C78+'Passif '!L78)</f>
        <v>28542776</v>
      </c>
      <c r="AH79">
        <f>('Passif '!D78+'Passif '!M78)</f>
        <v>28350794</v>
      </c>
      <c r="AI79">
        <f>('Passif '!E78+'Passif '!N78)</f>
        <v>12877075</v>
      </c>
      <c r="AJ79">
        <f>('Passif '!F78+'Passif '!O78)</f>
        <v>12613001</v>
      </c>
      <c r="AK79">
        <f>('Passif '!G78+'Passif '!P78)</f>
        <v>11742203</v>
      </c>
      <c r="AL79">
        <f>('Passif '!H78+'Passif '!Q78)</f>
        <v>12870015</v>
      </c>
      <c r="AM79">
        <f>('Passif '!I78+'Passif '!R78)</f>
        <v>12017353</v>
      </c>
      <c r="AN79">
        <f>('Passif '!J78+'Passif '!S78)</f>
        <v>13861760</v>
      </c>
      <c r="AO79">
        <f>('Passif '!K78+'Passif '!T78)</f>
        <v>14367010</v>
      </c>
      <c r="AP79">
        <f t="shared" si="32"/>
        <v>0.11631649224962053</v>
      </c>
      <c r="AQ79">
        <f>('Passif '!U78+'Passif '!AD78)</f>
        <v>7770505</v>
      </c>
      <c r="AR79">
        <f>('Passif '!V78+'Passif '!AE78)</f>
        <v>7450328</v>
      </c>
      <c r="AS79">
        <f>('Passif '!W78+'Passif '!AF78)</f>
        <v>7642516</v>
      </c>
      <c r="AT79">
        <f>('Passif '!X78+'Passif '!AG78)</f>
        <v>6875683</v>
      </c>
      <c r="AU79">
        <f>('Passif '!Y78+'Passif '!AH78)</f>
        <v>6174557</v>
      </c>
      <c r="AV79">
        <f>('Passif '!Z78+'Passif '!AI78)</f>
        <v>6007068</v>
      </c>
      <c r="AW79">
        <f>('Passif '!AA78+'Passif '!AJ78)</f>
        <v>4834631</v>
      </c>
      <c r="AX79">
        <f>('Passif '!AB78+'Passif '!AK78)</f>
        <v>6864577</v>
      </c>
      <c r="AY79">
        <f>('Passif '!AC78+'Passif '!AL78)</f>
        <v>5769818</v>
      </c>
      <c r="AZ79">
        <f t="shared" si="33"/>
        <v>-3.9495141390109116E-2</v>
      </c>
      <c r="BA79">
        <f>'Passif '!AV78</f>
        <v>4301291</v>
      </c>
      <c r="BB79">
        <f>'Passif '!AW78</f>
        <v>7294452</v>
      </c>
      <c r="BC79">
        <f>'Passif '!AX78</f>
        <v>5213776</v>
      </c>
      <c r="BD79">
        <f>'Passif '!AY78</f>
        <v>14987019</v>
      </c>
      <c r="BE79">
        <f>'Passif '!AZ78</f>
        <v>10773255</v>
      </c>
      <c r="BF79">
        <f>'Passif '!BA78</f>
        <v>7391902</v>
      </c>
      <c r="BG79">
        <f>'Passif '!BB78</f>
        <v>8243794</v>
      </c>
      <c r="BH79">
        <f>'Passif '!BC78</f>
        <v>13383384</v>
      </c>
      <c r="BI79">
        <f>'Passif '!BD78</f>
        <v>13192851</v>
      </c>
      <c r="BJ79">
        <f>(AQ79/Actif!C78)</f>
        <v>0.12008893483601964</v>
      </c>
      <c r="BK79">
        <f>(AR79/Actif!D78)</f>
        <v>0.11505371065315093</v>
      </c>
      <c r="BL79">
        <f>(AS79/Actif!E78)</f>
        <v>0.14384307926423115</v>
      </c>
      <c r="BM79">
        <f>(AT79/Actif!F78)</f>
        <v>0.13202007496574492</v>
      </c>
      <c r="BN79">
        <f>(AU79/Actif!G78)</f>
        <v>0.1230445939423401</v>
      </c>
      <c r="BO79">
        <f>(AV79/Actif!H78)</f>
        <v>0.11683455195234511</v>
      </c>
      <c r="BP79">
        <f>(AW79/Actif!I78)</f>
        <v>9.6555842855244975E-2</v>
      </c>
      <c r="BQ79">
        <f>(AX79/Actif!J78)</f>
        <v>0.11990216079453098</v>
      </c>
      <c r="BR79">
        <f>(AY79/Actif!K78)</f>
        <v>0.10957255669704094</v>
      </c>
      <c r="BS79">
        <f t="shared" si="34"/>
        <v>-6.2100419899949882E-3</v>
      </c>
      <c r="BT79">
        <f t="shared" si="35"/>
        <v>-6.2156229762118848E-2</v>
      </c>
      <c r="BV79">
        <f>('Compte de résultat '!V78/Actif!C78)</f>
        <v>3.9949091164342337E-2</v>
      </c>
      <c r="BW79">
        <f>('Compte de résultat '!W78/Actif!D78)</f>
        <v>4.5163681560977553E-2</v>
      </c>
      <c r="BX79">
        <f>('Compte de résultat '!X78/Actif!E78)</f>
        <v>4.9771313980110192E-2</v>
      </c>
      <c r="BY79">
        <f>('Compte de résultat '!Y78/Actif!F78)</f>
        <v>4.5083439631738408E-2</v>
      </c>
      <c r="BZ79">
        <f>('Compte de résultat '!Z78/Actif!G78)</f>
        <v>5.4656244835617269E-2</v>
      </c>
      <c r="CA79">
        <f>('Compte de résultat '!AA78/Actif!H78)</f>
        <v>7.5181881642045437E-2</v>
      </c>
      <c r="CB79">
        <f>('Compte de résultat '!AB78/Actif!I78)</f>
        <v>0.11682602892047242</v>
      </c>
      <c r="CC79">
        <f>('Compte de résultat '!AC78/Actif!J78)</f>
        <v>7.7892404785922853E-2</v>
      </c>
      <c r="CD79">
        <f t="shared" si="36"/>
        <v>4.74273768059243E-2</v>
      </c>
      <c r="CE79">
        <f t="shared" si="37"/>
        <v>4.9836999482488625E-2</v>
      </c>
      <c r="CF79">
        <f t="shared" si="38"/>
        <v>8.9966771782813579E-2</v>
      </c>
      <c r="CG79">
        <f>(Actif!U78/Actif!C78)</f>
        <v>0.18968046256673216</v>
      </c>
      <c r="CH79">
        <f>(Actif!V78/Actif!D78)</f>
        <v>0.17701600783763877</v>
      </c>
      <c r="CI79">
        <f>(Actif!W78/Actif!E78)</f>
        <v>0.22302942734331413</v>
      </c>
      <c r="CJ79">
        <f>(Actif!X78/Actif!F78)</f>
        <v>0.22364815127755761</v>
      </c>
      <c r="CK79">
        <f>(Actif!Y78/Actif!G78)</f>
        <v>0.20833528209434016</v>
      </c>
      <c r="CL79">
        <f>(Actif!Z78/Actif!H78)</f>
        <v>0.21330760240455895</v>
      </c>
      <c r="CM79">
        <f>(Actif!AA78/Actif!I78)</f>
        <v>0.1722742032546376</v>
      </c>
      <c r="CN79">
        <f>(Actif!AB78/Actif!J78)</f>
        <v>0.17925794661019023</v>
      </c>
      <c r="CO79">
        <f>(Actif!AC78/Actif!K78)</f>
        <v>0.18685754415656949</v>
      </c>
      <c r="CP79">
        <f t="shared" si="39"/>
        <v>-4.3589875356627963E-2</v>
      </c>
      <c r="CQ79">
        <f t="shared" si="40"/>
        <v>-0.12399960409204877</v>
      </c>
      <c r="CR79">
        <f>'Compte de résultat '!D78/Actif!C78</f>
        <v>2.2355423053163039</v>
      </c>
      <c r="CS79">
        <f>'Compte de résultat '!E78/Actif!D78</f>
        <v>2.7186928120401479</v>
      </c>
      <c r="CT79">
        <f>'Compte de résultat '!F78/Actif!E78</f>
        <v>2.9726773254431893</v>
      </c>
      <c r="CU79">
        <f>'Compte de résultat '!G78/Actif!F78</f>
        <v>3.187201173442995</v>
      </c>
      <c r="CV79">
        <f>'Compte de résultat '!H78/Actif!G78</f>
        <v>3.6733875821899713</v>
      </c>
      <c r="CW79">
        <f>'Compte de résultat '!I78/Actif!H78</f>
        <v>3.3816342170005984</v>
      </c>
      <c r="CX79">
        <f>'Compte de résultat '!J78/Actif!I78</f>
        <v>3.9919355637578033</v>
      </c>
      <c r="CY79">
        <f>'Compte de résultat '!K78/Actif!J78</f>
        <v>3.2997011064533575</v>
      </c>
      <c r="CZ79">
        <f t="shared" si="41"/>
        <v>3.0799392494430924</v>
      </c>
      <c r="DA79">
        <f t="shared" si="42"/>
        <v>3.2777553603587184</v>
      </c>
      <c r="DB79">
        <f t="shared" si="43"/>
        <v>3.5577569624039196</v>
      </c>
      <c r="DD79">
        <f>LN(1+'Compte de résultat '!C78)</f>
        <v>18.98333609060241</v>
      </c>
      <c r="DE79">
        <f>LN(1+'Compte de résultat '!D78)</f>
        <v>18.789852248605364</v>
      </c>
      <c r="DF79">
        <f>LN(1+'Compte de résultat '!E78)</f>
        <v>18.986276013388736</v>
      </c>
      <c r="DG79">
        <f>LN(1+'Compte de résultat '!F78)</f>
        <v>18.877732736679583</v>
      </c>
      <c r="DH79">
        <f>LN(1+'Compte de résultat '!G78)</f>
        <v>18.927445989528536</v>
      </c>
      <c r="DI79">
        <f>LN(1+'Compte de résultat '!H78)</f>
        <v>19.032270422617096</v>
      </c>
      <c r="DJ79">
        <f>LN(1+'Compte de résultat '!I78)</f>
        <v>18.973802859273366</v>
      </c>
      <c r="DK79">
        <f>LN(1+'Compte de résultat '!J78)</f>
        <v>19.113225342996529</v>
      </c>
      <c r="DL79">
        <f>LN(1+'Compte de résultat '!K78)</f>
        <v>19.05679606972225</v>
      </c>
      <c r="DM79">
        <f t="shared" si="44"/>
        <v>18.90258936310406</v>
      </c>
      <c r="DN79">
        <f t="shared" si="45"/>
        <v>18.945816382941739</v>
      </c>
      <c r="DO79">
        <f t="shared" si="46"/>
        <v>19.047941423997383</v>
      </c>
      <c r="DQ79">
        <f>'Compte de résultat '!AM78/'Compte de résultat '!U78</f>
        <v>0.31632054910393292</v>
      </c>
      <c r="DR79">
        <f>'Compte de résultat '!AN78/'Compte de résultat '!V78</f>
        <v>0.30820756716942183</v>
      </c>
      <c r="DS79">
        <f>'Compte de résultat '!AO78/'Compte de résultat '!W78</f>
        <v>0.30253807037171782</v>
      </c>
      <c r="DT79">
        <f>'Compte de résultat '!AP78/'Compte de résultat '!X78</f>
        <v>0.34543729456556432</v>
      </c>
      <c r="DU79">
        <f>'Compte de résultat '!AQ78/'Compte de résultat '!Y78</f>
        <v>0.26297417516052152</v>
      </c>
      <c r="DV79">
        <f>'Compte de résultat '!AR78/'Compte de résultat '!Z78</f>
        <v>0.19107130486777774</v>
      </c>
      <c r="DW79">
        <f>'Compte de résultat '!AS78/'Compte de résultat '!AA78</f>
        <v>9.283663722752801E-2</v>
      </c>
      <c r="DX79">
        <f>'Compte de résultat '!AT78/'Compte de résultat '!AB78</f>
        <v>7.6271169055671731E-2</v>
      </c>
      <c r="DY79">
        <f>'Compte de résultat '!AU78/'Compte de résultat '!AC78</f>
        <v>0.11743024261255185</v>
      </c>
      <c r="DZ79">
        <f t="shared" si="49"/>
        <v>-0.15436598969778659</v>
      </c>
    </row>
    <row r="80" spans="2:130" x14ac:dyDescent="0.25">
      <c r="B80" t="str">
        <f>Actif!B79</f>
        <v>KINGSPAN HOT WATER SYSTEMS LIMITED</v>
      </c>
      <c r="C80">
        <f>('Passif '!U79+'Passif '!AD79+'Passif '!AV79)/Actif!C79</f>
        <v>0.38406854415327962</v>
      </c>
      <c r="D80">
        <f>('Passif '!V79+'Passif '!AE79+'Passif '!AW79)/Actif!D79</f>
        <v>0.38388263614492152</v>
      </c>
      <c r="E80">
        <f>('Passif '!W79+'Passif '!AF79+'Passif '!AX79)/Actif!E79</f>
        <v>0.67319088780011604</v>
      </c>
      <c r="F80">
        <f>('Passif '!X79+'Passif '!AG79+'Passif '!AY79)/Actif!F79</f>
        <v>0.71033234519305</v>
      </c>
      <c r="G80">
        <f>('Passif '!Y79+'Passif '!AH79+'Passif '!AZ79)/Actif!G79</f>
        <v>0.51607656262140955</v>
      </c>
      <c r="H80">
        <f>('Passif '!Z79+'Passif '!AI79+'Passif '!BA79)/Actif!H79</f>
        <v>0.41004325130024477</v>
      </c>
      <c r="I80">
        <f>('Passif '!AA79+'Passif '!AJ79+'Passif '!BB79)/Actif!I79</f>
        <v>0.44684311679896538</v>
      </c>
      <c r="J80">
        <f>('Passif '!AB79+'Passif '!AK79+'Passif '!BC79)/Actif!J79</f>
        <v>0.15101003073269506</v>
      </c>
      <c r="K80">
        <f>('Passif '!AC79+'Passif '!AL79+'Passif '!BD79)/Actif!K79</f>
        <v>9.2107855186180157E-2</v>
      </c>
      <c r="L80">
        <f t="shared" si="30"/>
        <v>-0.39089601667039364</v>
      </c>
      <c r="M80">
        <f>('Passif '!C79+'Passif '!L79)/Actif!C79</f>
        <v>0.25688966173457156</v>
      </c>
      <c r="N80">
        <f>('Passif '!D79+'Passif '!M79)/Actif!D79</f>
        <v>0.30907930808604916</v>
      </c>
      <c r="O80">
        <f>('Passif '!E79+'Passif '!N79)/Actif!E79</f>
        <v>0.10951629785096181</v>
      </c>
      <c r="P80">
        <f>('Passif '!F79+'Passif '!O79)/Actif!F79</f>
        <v>0.13387560058236245</v>
      </c>
      <c r="Q80">
        <f>('Passif '!G79+'Passif '!P79)/Actif!G79</f>
        <v>0.19069185414764131</v>
      </c>
      <c r="R80">
        <f>('Passif '!H79+'Passif '!Q79)/Actif!H79</f>
        <v>0.27752310719089646</v>
      </c>
      <c r="S80">
        <f>('Passif '!I79+'Passif '!R79)/Actif!I79</f>
        <v>0.24357113330444086</v>
      </c>
      <c r="T80">
        <f>('Passif '!J79+'Passif '!S79)/Actif!J79</f>
        <v>0.52751758639258828</v>
      </c>
      <c r="U80">
        <f>('Passif '!K79+'Passif '!T79)/Actif!K79</f>
        <v>0.89742196572864286</v>
      </c>
      <c r="V80">
        <f t="shared" si="31"/>
        <v>0.16800680933993464</v>
      </c>
      <c r="W80">
        <v>-7.5921526716182745E-3</v>
      </c>
      <c r="X80">
        <f>('Passif '!U79+'Passif '!AD79)/('Passif '!C79+'Passif '!L79)</f>
        <v>6.4441684599598282E-3</v>
      </c>
      <c r="Y80">
        <f>('Passif '!V79+'Passif '!AE79)/('Passif '!D79+'Passif '!M79)</f>
        <v>9.3560909453471244E-3</v>
      </c>
      <c r="Z80">
        <f>('Passif '!W79+'Passif '!AF79)/('Passif '!E79+'Passif '!N79)</f>
        <v>0.63743177292629094</v>
      </c>
      <c r="AA80">
        <f>('Passif '!X79+'Passif '!AG79)/('Passif '!F79+'Passif '!O79)</f>
        <v>0</v>
      </c>
      <c r="AB80">
        <f>('Passif '!Y79+'Passif '!AH79)/('Passif '!G79+'Passif '!P79)</f>
        <v>5.5504470434437521E-2</v>
      </c>
      <c r="AC80">
        <f>('Passif '!Z79+'Passif '!AI79)/('Passif '!H79+'Passif '!Q79)</f>
        <v>3.4527792100781225E-2</v>
      </c>
      <c r="AD80">
        <f>('Passif '!AA79+'Passif '!AJ79)/('Passif '!I79+'Passif '!R79)</f>
        <v>5.5766697439071797E-2</v>
      </c>
      <c r="AE80">
        <f>('Passif '!AB79+'Passif '!AK79)/('Passif '!J79+'Passif '!S79)</f>
        <v>4.2605111693180771E-2</v>
      </c>
      <c r="AF80">
        <f>('Passif '!AC79+'Passif '!AL79)/('Passif '!K79+'Passif '!T79)</f>
        <v>0</v>
      </c>
      <c r="AG80">
        <f>('Passif '!C79+'Passif '!L79)</f>
        <v>3850458</v>
      </c>
      <c r="AH80">
        <f>('Passif '!D79+'Passif '!M79)</f>
        <v>10842028</v>
      </c>
      <c r="AI80">
        <f>('Passif '!E79+'Passif '!N79)</f>
        <v>8224008</v>
      </c>
      <c r="AJ80">
        <f>('Passif '!F79+'Passif '!O79)</f>
        <v>6430581</v>
      </c>
      <c r="AK80">
        <f>('Passif '!G79+'Passif '!P79)</f>
        <v>8567400</v>
      </c>
      <c r="AL80">
        <f>('Passif '!H79+'Passif '!Q79)</f>
        <v>12543924</v>
      </c>
      <c r="AM80">
        <f>('Passif '!I79+'Passif '!R79)</f>
        <v>11634883</v>
      </c>
      <c r="AN80">
        <f>('Passif '!J79+'Passif '!S79)</f>
        <v>21081860</v>
      </c>
      <c r="AO80">
        <f>('Passif '!K79+'Passif '!T79)</f>
        <v>21698212</v>
      </c>
      <c r="AP80">
        <f t="shared" si="32"/>
        <v>0.72977865618446025</v>
      </c>
      <c r="AQ80">
        <f>('Passif '!U79+'Passif '!AD79)</f>
        <v>24813</v>
      </c>
      <c r="AR80">
        <f>('Passif '!V79+'Passif '!AE79)</f>
        <v>101439</v>
      </c>
      <c r="AS80">
        <f>('Passif '!W79+'Passif '!AF79)</f>
        <v>5242244</v>
      </c>
      <c r="AT80">
        <f>('Passif '!X79+'Passif '!AG79)</f>
        <v>0</v>
      </c>
      <c r="AU80">
        <f>('Passif '!Y79+'Passif '!AH79)</f>
        <v>475529</v>
      </c>
      <c r="AV80">
        <f>('Passif '!Z79+'Passif '!AI79)</f>
        <v>433114</v>
      </c>
      <c r="AW80">
        <f>('Passif '!AA79+'Passif '!AJ79)</f>
        <v>648839</v>
      </c>
      <c r="AX80">
        <f>('Passif '!AB79+'Passif '!AK79)</f>
        <v>898195</v>
      </c>
      <c r="AY80">
        <f>('Passif '!AC79+'Passif '!AL79)</f>
        <v>0</v>
      </c>
      <c r="AZ80">
        <f t="shared" si="33"/>
        <v>-1</v>
      </c>
      <c r="BA80">
        <f>'Passif '!AV79</f>
        <v>5731899</v>
      </c>
      <c r="BB80">
        <f>'Passif '!AW79</f>
        <v>13364575</v>
      </c>
      <c r="BC80">
        <f>'Passif '!AX79</f>
        <v>45310298</v>
      </c>
      <c r="BD80">
        <f>'Passif '!AY79</f>
        <v>34120106</v>
      </c>
      <c r="BE80">
        <f>'Passif '!AZ79</f>
        <v>22710749</v>
      </c>
      <c r="BF80">
        <f>'Passif '!BA79</f>
        <v>18100663</v>
      </c>
      <c r="BG80">
        <f>'Passif '!BB79</f>
        <v>20695921</v>
      </c>
      <c r="BH80">
        <f>'Passif '!BC79</f>
        <v>5136812</v>
      </c>
      <c r="BI80">
        <f>'Passif '!BD79</f>
        <v>2227019</v>
      </c>
      <c r="BJ80">
        <f>(AQ80/Actif!C79)</f>
        <v>1.6554402558396752E-3</v>
      </c>
      <c r="BK80">
        <f>(AR80/Actif!D79)</f>
        <v>2.8917741157780388E-3</v>
      </c>
      <c r="BL80">
        <f>(AS80/Actif!E79)</f>
        <v>6.9809167903462324E-2</v>
      </c>
      <c r="BM80">
        <f>(AT80/Actif!F79)</f>
        <v>0</v>
      </c>
      <c r="BN80">
        <f>(AU80/Actif!G79)</f>
        <v>1.0584250380625829E-2</v>
      </c>
      <c r="BO80">
        <f>(AV80/Actif!H79)</f>
        <v>9.5822601482500967E-3</v>
      </c>
      <c r="BP80">
        <f>(AW80/Actif!I79)</f>
        <v>1.3583157695880577E-2</v>
      </c>
      <c r="BQ80">
        <f>(AX80/Actif!J79)</f>
        <v>2.2474945688373358E-2</v>
      </c>
      <c r="BR80">
        <f>(AY80/Actif!K79)</f>
        <v>0</v>
      </c>
      <c r="BS80">
        <f t="shared" si="34"/>
        <v>-1.0019902323757327E-3</v>
      </c>
      <c r="BT80">
        <f t="shared" si="35"/>
        <v>-1</v>
      </c>
      <c r="BV80">
        <f>('Compte de résultat '!V79/Actif!C79)</f>
        <v>0.27309513620938142</v>
      </c>
      <c r="BW80">
        <f>('Compte de résultat '!W79/Actif!D79)</f>
        <v>0.13551550401320286</v>
      </c>
      <c r="BX80">
        <f>('Compte de résultat '!X79/Actif!E79)</f>
        <v>5.0356407687285575E-3</v>
      </c>
      <c r="BY80">
        <f>('Compte de résultat '!Y79/Actif!F79)</f>
        <v>9.5979404423154155E-2</v>
      </c>
      <c r="BZ80">
        <f>('Compte de résultat '!Z79/Actif!G79)</f>
        <v>0.1077877280975524</v>
      </c>
      <c r="CA80">
        <f>('Compte de résultat '!AA79/Actif!H79)</f>
        <v>7.1880623809529504E-2</v>
      </c>
      <c r="CB80">
        <f>('Compte de résultat '!AB79/Actif!I79)</f>
        <v>1.0841337696486004E-2</v>
      </c>
      <c r="CC80">
        <f>('Compte de résultat '!AC79/Actif!J79)</f>
        <v>1.8943592101336296E-2</v>
      </c>
      <c r="CD80">
        <f t="shared" si="36"/>
        <v>5.0507522595941358E-2</v>
      </c>
      <c r="CE80">
        <f t="shared" si="37"/>
        <v>6.9600924429811709E-2</v>
      </c>
      <c r="CF80">
        <f t="shared" si="38"/>
        <v>3.3888517869117264E-2</v>
      </c>
      <c r="CG80">
        <f>(Actif!U79/Actif!C79)</f>
        <v>0.14324665372630507</v>
      </c>
      <c r="CH80">
        <f>(Actif!V79/Actif!D79)</f>
        <v>0.10958962686680769</v>
      </c>
      <c r="CI80">
        <f>(Actif!W79/Actif!E79)</f>
        <v>0.13517824259511613</v>
      </c>
      <c r="CJ80">
        <f>(Actif!X79/Actif!F79)</f>
        <v>0.15566120941450581</v>
      </c>
      <c r="CK80">
        <f>(Actif!Y79/Actif!G79)</f>
        <v>0.16592018679851203</v>
      </c>
      <c r="CL80">
        <f>(Actif!Z79/Actif!H79)</f>
        <v>0.16432290522435547</v>
      </c>
      <c r="CM80">
        <f>(Actif!AA79/Actif!I79)</f>
        <v>0.13698218213710267</v>
      </c>
      <c r="CN80">
        <f>(Actif!AB79/Actif!J79)</f>
        <v>0.15915007499572306</v>
      </c>
      <c r="CO80">
        <f>(Actif!AC79/Actif!K79)</f>
        <v>0</v>
      </c>
      <c r="CP80">
        <f t="shared" si="39"/>
        <v>0.21560172753934229</v>
      </c>
      <c r="CQ80">
        <f t="shared" si="40"/>
        <v>-1</v>
      </c>
      <c r="CR80">
        <f>'Compte de résultat '!D79/Actif!C79</f>
        <v>2.5864417621682163</v>
      </c>
      <c r="CS80">
        <f>'Compte de résultat '!E79/Actif!D79</f>
        <v>1.314651558594381</v>
      </c>
      <c r="CT80">
        <f>'Compte de résultat '!F79/Actif!E79</f>
        <v>0.68515450631894703</v>
      </c>
      <c r="CU80">
        <f>'Compte de résultat '!G79/Actif!F79</f>
        <v>1.1097663045072466</v>
      </c>
      <c r="CV80">
        <f>'Compte de résultat '!H79/Actif!G79</f>
        <v>1.3435296814250344</v>
      </c>
      <c r="CW80">
        <f>'Compte de résultat '!I79/Actif!H79</f>
        <v>1.4375066344663574</v>
      </c>
      <c r="CX80">
        <f>'Compte de résultat '!J79/Actif!I79</f>
        <v>1.0737665159532008</v>
      </c>
      <c r="CY80">
        <f>'Compte de résultat '!K79/Actif!J79</f>
        <v>0.88013017825243389</v>
      </c>
      <c r="CZ80">
        <f t="shared" si="41"/>
        <v>0.8974604054130968</v>
      </c>
      <c r="DA80">
        <f t="shared" si="42"/>
        <v>1.0461501640837427</v>
      </c>
      <c r="DB80">
        <f t="shared" si="43"/>
        <v>1.1304677762239974</v>
      </c>
      <c r="DD80">
        <f>LN(1+'Compte de résultat '!C79)</f>
        <v>17.154874272626007</v>
      </c>
      <c r="DE80">
        <f>LN(1+'Compte de résultat '!D79)</f>
        <v>17.473094398202146</v>
      </c>
      <c r="DF80">
        <f>LN(1+'Compte de résultat '!E79)</f>
        <v>17.646669673641156</v>
      </c>
      <c r="DG80">
        <f>LN(1+'Compte de résultat '!F79)</f>
        <v>17.756139251370662</v>
      </c>
      <c r="DH80">
        <f>LN(1+'Compte de résultat '!G79)</f>
        <v>17.791569189349406</v>
      </c>
      <c r="DI80">
        <f>LN(1+'Compte de résultat '!H79)</f>
        <v>17.915871601477338</v>
      </c>
      <c r="DJ80">
        <f>LN(1+'Compte de résultat '!I79)</f>
        <v>17.989508167336723</v>
      </c>
      <c r="DK80">
        <f>LN(1+'Compte de résultat '!J79)</f>
        <v>17.753037144619793</v>
      </c>
      <c r="DL80">
        <f>LN(1+'Compte de résultat '!K79)</f>
        <v>17.375811163905997</v>
      </c>
      <c r="DM80">
        <f t="shared" si="44"/>
        <v>17.773854220360036</v>
      </c>
      <c r="DN80">
        <f t="shared" si="45"/>
        <v>17.821193347399134</v>
      </c>
      <c r="DO80">
        <f t="shared" si="46"/>
        <v>17.706118825287504</v>
      </c>
      <c r="DQ80">
        <f>'Compte de résultat '!AM79/'Compte de résultat '!U79</f>
        <v>0</v>
      </c>
      <c r="DR80">
        <f>'Compte de résultat '!AN79/'Compte de résultat '!V79</f>
        <v>0</v>
      </c>
      <c r="DS80">
        <f>'Compte de résultat '!AO79/'Compte de résultat '!W79</f>
        <v>5.7543677776945676E-2</v>
      </c>
      <c r="DT80">
        <f>'Compte de résultat '!AP79/'Compte de résultat '!X79</f>
        <v>1.7036012545418966</v>
      </c>
      <c r="DU80">
        <f>'Compte de résultat '!AQ79/'Compte de résultat '!Y79</f>
        <v>0.12118995070792957</v>
      </c>
      <c r="DV80">
        <f>'Compte de résultat '!AR79/'Compte de résultat '!Z79</f>
        <v>9.6204894598760818E-2</v>
      </c>
      <c r="DW80">
        <f>'Compte de résultat '!AS79/'Compte de résultat '!AA79</f>
        <v>0.2283927875054671</v>
      </c>
      <c r="DX80">
        <f>'Compte de résultat '!AT79/'Compte de résultat '!AB79</f>
        <v>0.33025404157043881</v>
      </c>
      <c r="DY80">
        <f>'Compte de résultat '!AU79/'Compte de résultat '!AC79</f>
        <v>0</v>
      </c>
      <c r="DZ80">
        <f t="shared" si="49"/>
        <v>-1.6073963599431358</v>
      </c>
    </row>
    <row r="81" spans="2:130" x14ac:dyDescent="0.25">
      <c r="B81" t="str">
        <f>Actif!B80</f>
        <v>KIRIL MISCHEFF LIMITED</v>
      </c>
      <c r="C81">
        <f>('Passif '!U80+'Passif '!AD80+'Passif '!AV80)/Actif!C80</f>
        <v>0.16376913326744955</v>
      </c>
      <c r="D81">
        <f>('Passif '!V80+'Passif '!AE80+'Passif '!AW80)/Actif!D80</f>
        <v>0.24020884936593895</v>
      </c>
      <c r="E81">
        <f>('Passif '!W80+'Passif '!AF80+'Passif '!AX80)/Actif!E80</f>
        <v>0.31629862017264876</v>
      </c>
      <c r="F81">
        <f>('Passif '!X80+'Passif '!AG80+'Passif '!AY80)/Actif!F80</f>
        <v>0.2765612331653462</v>
      </c>
      <c r="G81">
        <f>('Passif '!Y80+'Passif '!AH80+'Passif '!AZ80)/Actif!G80</f>
        <v>0.21201190398398034</v>
      </c>
      <c r="H81">
        <f>('Passif '!Z80+'Passif '!AI80+'Passif '!BA80)/Actif!H80</f>
        <v>0.19749303032266019</v>
      </c>
      <c r="I81">
        <f>('Passif '!AA80+'Passif '!AJ80+'Passif '!BB80)/Actif!I80</f>
        <v>0.2592279467417008</v>
      </c>
      <c r="J81">
        <f>('Passif '!AB80+'Passif '!AK80+'Passif '!BC80)/Actif!J80</f>
        <v>0.1045023886780389</v>
      </c>
      <c r="K81">
        <f>('Passif '!AC80+'Passif '!AL80+'Passif '!BD80)/Actif!K80</f>
        <v>9.7417117456014918E-2</v>
      </c>
      <c r="L81">
        <f t="shared" si="30"/>
        <v>-0.37561210284489893</v>
      </c>
      <c r="M81">
        <f>('Passif '!C80+'Passif '!L80)/Actif!C80</f>
        <v>0.18274187664867311</v>
      </c>
      <c r="N81">
        <f>('Passif '!D80+'Passif '!M80)/Actif!D80</f>
        <v>0.16291216189428526</v>
      </c>
      <c r="O81">
        <f>('Passif '!E80+'Passif '!N80)/Actif!E80</f>
        <v>0.13416063907448486</v>
      </c>
      <c r="P81">
        <f>('Passif '!F80+'Passif '!O80)/Actif!F80</f>
        <v>0.13787509679718607</v>
      </c>
      <c r="Q81">
        <f>('Passif '!G80+'Passif '!P80)/Actif!G80</f>
        <v>0.15512118295563918</v>
      </c>
      <c r="R81">
        <f>('Passif '!H80+'Passif '!Q80)/Actif!H80</f>
        <v>0.17028786765120132</v>
      </c>
      <c r="S81">
        <f>('Passif '!I80+'Passif '!R80)/Actif!I80</f>
        <v>0.14816175675555346</v>
      </c>
      <c r="T81">
        <f>('Passif '!J80+'Passif '!S80)/Actif!J80</f>
        <v>0.18604744556194197</v>
      </c>
      <c r="U81">
        <f>('Passif '!K80+'Passif '!T80)/Actif!K80</f>
        <v>0.18598739771690245</v>
      </c>
      <c r="V81">
        <f t="shared" si="31"/>
        <v>3.6127228576716464E-2</v>
      </c>
      <c r="W81">
        <v>0.16823467508303994</v>
      </c>
      <c r="X81">
        <f>('Passif '!U80+'Passif '!AD80)/('Passif '!C80+'Passif '!L80)</f>
        <v>0.35881846328081179</v>
      </c>
      <c r="Y81">
        <f>('Passif '!V80+'Passif '!AE80)/('Passif '!D80+'Passif '!M80)</f>
        <v>0.2049942669785538</v>
      </c>
      <c r="Z81">
        <f>('Passif '!W80+'Passif '!AF80)/('Passif '!E80+'Passif '!N80)</f>
        <v>0.17370726491924393</v>
      </c>
      <c r="AA81">
        <f>('Passif '!X80+'Passif '!AG80)/('Passif '!F80+'Passif '!O80)</f>
        <v>0.20346026793730512</v>
      </c>
      <c r="AB81">
        <f>('Passif '!Y80+'Passif '!AH80)/('Passif '!G80+'Passif '!P80)</f>
        <v>0.22690134738927265</v>
      </c>
      <c r="AC81">
        <f>('Passif '!Z80+'Passif '!AI80)/('Passif '!H80+'Passif '!Q80)</f>
        <v>0.27753535713459032</v>
      </c>
      <c r="AD81">
        <f>('Passif '!AA80+'Passif '!AJ80)/('Passif '!I80+'Passif '!R80)</f>
        <v>0.22756559265521953</v>
      </c>
      <c r="AE81">
        <f>('Passif '!AB80+'Passif '!AK80)/('Passif '!J80+'Passif '!S80)</f>
        <v>0.18520135463421367</v>
      </c>
      <c r="AF81">
        <f>('Passif '!AC80+'Passif '!AL80)/('Passif '!K80+'Passif '!T80)</f>
        <v>0.12848546222253171</v>
      </c>
      <c r="AG81">
        <f>('Passif '!C80+'Passif '!L80)</f>
        <v>3376518</v>
      </c>
      <c r="AH81">
        <f>('Passif '!D80+'Passif '!M80)</f>
        <v>3961262</v>
      </c>
      <c r="AI81">
        <f>('Passif '!E80+'Passif '!N80)</f>
        <v>3933946</v>
      </c>
      <c r="AJ81">
        <f>('Passif '!F80+'Passif '!O80)</f>
        <v>3636597</v>
      </c>
      <c r="AK81">
        <f>('Passif '!G80+'Passif '!P80)</f>
        <v>3501438</v>
      </c>
      <c r="AL81">
        <f>('Passif '!H80+'Passif '!Q80)</f>
        <v>4277001</v>
      </c>
      <c r="AM81">
        <f>('Passif '!I80+'Passif '!R80)</f>
        <v>4658982</v>
      </c>
      <c r="AN81">
        <f>('Passif '!J80+'Passif '!S80)</f>
        <v>5753878</v>
      </c>
      <c r="AO81">
        <f>('Passif '!K80+'Passif '!T80)</f>
        <v>6562867</v>
      </c>
      <c r="AP81">
        <f t="shared" si="32"/>
        <v>0.53445533447385207</v>
      </c>
      <c r="AQ81">
        <f>('Passif '!U80+'Passif '!AD80)</f>
        <v>1211557</v>
      </c>
      <c r="AR81">
        <f>('Passif '!V80+'Passif '!AE80)</f>
        <v>812036</v>
      </c>
      <c r="AS81">
        <f>('Passif '!W80+'Passif '!AF80)</f>
        <v>683355</v>
      </c>
      <c r="AT81">
        <f>('Passif '!X80+'Passif '!AG80)</f>
        <v>739903</v>
      </c>
      <c r="AU81">
        <f>('Passif '!Y80+'Passif '!AH80)</f>
        <v>794481</v>
      </c>
      <c r="AV81">
        <f>('Passif '!Z80+'Passif '!AI80)</f>
        <v>1187019</v>
      </c>
      <c r="AW81">
        <f>('Passif '!AA80+'Passif '!AJ80)</f>
        <v>1060224</v>
      </c>
      <c r="AX81">
        <f>('Passif '!AB80+'Passif '!AK80)</f>
        <v>1065626</v>
      </c>
      <c r="AY81">
        <f>('Passif '!AC80+'Passif '!AL80)</f>
        <v>843233</v>
      </c>
      <c r="AZ81">
        <f t="shared" si="33"/>
        <v>-0.2896213118745361</v>
      </c>
      <c r="BA81">
        <f>'Passif '!AV80</f>
        <v>1814402</v>
      </c>
      <c r="BB81">
        <f>'Passif '!AW80</f>
        <v>5028720</v>
      </c>
      <c r="BC81">
        <f>'Passif '!AX80</f>
        <v>8591360</v>
      </c>
      <c r="BD81">
        <f>'Passif '!AY80</f>
        <v>6554683</v>
      </c>
      <c r="BE81">
        <f>'Passif '!AZ80</f>
        <v>3991110</v>
      </c>
      <c r="BF81">
        <f>'Passif '!BA80</f>
        <v>3773275</v>
      </c>
      <c r="BG81">
        <f>'Passif '!BB80</f>
        <v>7091261</v>
      </c>
      <c r="BH81">
        <f>'Passif '!BC80</f>
        <v>2166313</v>
      </c>
      <c r="BI81">
        <f>'Passif '!BD80</f>
        <v>2594288</v>
      </c>
      <c r="BJ81">
        <f>(AQ81/Actif!C80)</f>
        <v>6.5571159356128547E-2</v>
      </c>
      <c r="BK81">
        <f>(AR81/Actif!D80)</f>
        <v>3.3396059209410495E-2</v>
      </c>
      <c r="BL81">
        <f>(AS81/Actif!E80)</f>
        <v>2.3304677673446614E-2</v>
      </c>
      <c r="BM81">
        <f>(AT81/Actif!F80)</f>
        <v>2.805210413623736E-2</v>
      </c>
      <c r="BN81">
        <f>(AU81/Actif!G80)</f>
        <v>3.5197205421252396E-2</v>
      </c>
      <c r="BO81">
        <f>(AV81/Actif!H80)</f>
        <v>4.7260904164264012E-2</v>
      </c>
      <c r="BP81">
        <f>(AW81/Actif!I80)</f>
        <v>3.3716517984915997E-2</v>
      </c>
      <c r="BQ81">
        <f>(AX81/Actif!J80)</f>
        <v>3.4456238944306772E-2</v>
      </c>
      <c r="BR81">
        <f>(AY81/Actif!K80)</f>
        <v>2.389667676322205E-2</v>
      </c>
      <c r="BS81">
        <f t="shared" si="34"/>
        <v>1.2063698743011615E-2</v>
      </c>
      <c r="BT81">
        <f t="shared" si="35"/>
        <v>-0.49436691519559739</v>
      </c>
      <c r="BV81">
        <f>('Compte de résultat '!V80/Actif!C80)</f>
        <v>8.5340082632551426E-2</v>
      </c>
      <c r="BW81">
        <f>('Compte de résultat '!W80/Actif!D80)</f>
        <v>9.0556926158993398E-2</v>
      </c>
      <c r="BX81">
        <f>('Compte de résultat '!X80/Actif!E80)</f>
        <v>4.463003246568336E-2</v>
      </c>
      <c r="BY81">
        <f>('Compte de résultat '!Y80/Actif!F80)</f>
        <v>3.4919022104354241E-2</v>
      </c>
      <c r="BZ81">
        <f>('Compte de résultat '!Z80/Actif!G80)</f>
        <v>4.0861189224391428E-2</v>
      </c>
      <c r="CA81">
        <f>('Compte de résultat '!AA80/Actif!H80)</f>
        <v>3.8625913794066553E-2</v>
      </c>
      <c r="CB81">
        <f>('Compte de résultat '!AB80/Actif!I80)</f>
        <v>5.8537953598064442E-2</v>
      </c>
      <c r="CC81">
        <f>('Compte de résultat '!AC80/Actif!J80)</f>
        <v>5.8746163013416876E-2</v>
      </c>
      <c r="CD81">
        <f t="shared" si="36"/>
        <v>3.9774527285018804E-2</v>
      </c>
      <c r="CE81">
        <f t="shared" si="37"/>
        <v>4.0136747931476348E-2</v>
      </c>
      <c r="CF81">
        <f t="shared" si="38"/>
        <v>5.1970010135182626E-2</v>
      </c>
      <c r="CG81">
        <f>(Actif!U80/Actif!C80)</f>
        <v>2.1433697498184228E-2</v>
      </c>
      <c r="CH81">
        <f>(Actif!V80/Actif!D80)</f>
        <v>1.8398192020801368E-2</v>
      </c>
      <c r="CI81">
        <f>(Actif!W80/Actif!E80)</f>
        <v>1.3875312923584611E-2</v>
      </c>
      <c r="CJ81">
        <f>(Actif!X80/Actif!F80)</f>
        <v>1.2165441911736132E-2</v>
      </c>
      <c r="CK81">
        <f>(Actif!Y80/Actif!G80)</f>
        <v>2.0572317145701974E-2</v>
      </c>
      <c r="CL81">
        <f>(Actif!Z80/Actif!H80)</f>
        <v>2.0891374163048464E-2</v>
      </c>
      <c r="CM81">
        <f>(Actif!AA80/Actif!I80)</f>
        <v>1.5132051782718148E-2</v>
      </c>
      <c r="CN81">
        <f>(Actif!AB80/Actif!J80)</f>
        <v>1.6681508635562024E-2</v>
      </c>
      <c r="CO81">
        <f>(Actif!AC80/Actif!K80)</f>
        <v>1.5693851341168331E-2</v>
      </c>
      <c r="CP81">
        <f t="shared" si="39"/>
        <v>0.50565066734734898</v>
      </c>
      <c r="CQ81">
        <f t="shared" si="40"/>
        <v>-0.24878798212676842</v>
      </c>
      <c r="CR81">
        <f>'Compte de résultat '!D80/Actif!C80</f>
        <v>4.3827089708383076</v>
      </c>
      <c r="CS81">
        <f>'Compte de résultat '!E80/Actif!D80</f>
        <v>4.6482746435951254</v>
      </c>
      <c r="CT81">
        <f>'Compte de résultat '!F80/Actif!E80</f>
        <v>3.4340251738468148</v>
      </c>
      <c r="CU81">
        <f>'Compte de résultat '!G80/Actif!F80</f>
        <v>3.568124954385659</v>
      </c>
      <c r="CV81">
        <f>'Compte de résultat '!H80/Actif!G80</f>
        <v>4.5072330104076794</v>
      </c>
      <c r="CW81">
        <f>'Compte de résultat '!I80/Actif!H80</f>
        <v>4.4024804371058011</v>
      </c>
      <c r="CX81">
        <f>'Compte de résultat '!J80/Actif!I80</f>
        <v>4.1700928025990578</v>
      </c>
      <c r="CY81">
        <f>'Compte de résultat '!K80/Actif!J80</f>
        <v>4.533470706557801</v>
      </c>
      <c r="CZ81">
        <f t="shared" si="41"/>
        <v>3.5010750641162369</v>
      </c>
      <c r="DA81">
        <f t="shared" si="42"/>
        <v>3.8364610462133846</v>
      </c>
      <c r="DB81">
        <f t="shared" si="43"/>
        <v>4.3686813154208863</v>
      </c>
      <c r="DD81">
        <f>LN(1+'Compte de résultat '!C80)</f>
        <v>17.982517134351291</v>
      </c>
      <c r="DE81">
        <f>LN(1+'Compte de résultat '!D80)</f>
        <v>18.209703222955923</v>
      </c>
      <c r="DF81">
        <f>LN(1+'Compte de résultat '!E80)</f>
        <v>18.543113442043975</v>
      </c>
      <c r="DG81">
        <f>LN(1+'Compte de résultat '!F80)</f>
        <v>18.427604052448007</v>
      </c>
      <c r="DH81">
        <f>LN(1+'Compte de résultat '!G80)</f>
        <v>18.360006257142693</v>
      </c>
      <c r="DI81">
        <f>LN(1+'Compte de résultat '!H80)</f>
        <v>18.437916393102959</v>
      </c>
      <c r="DJ81">
        <f>LN(1+'Compte de résultat '!I80)</f>
        <v>18.521195682741695</v>
      </c>
      <c r="DK81">
        <f>LN(1+'Compte de résultat '!J80)</f>
        <v>18.691696476313638</v>
      </c>
      <c r="DL81">
        <f>LN(1+'Compte de résultat '!K80)</f>
        <v>18.758625988022377</v>
      </c>
      <c r="DM81">
        <f t="shared" si="44"/>
        <v>18.393805154795352</v>
      </c>
      <c r="DN81">
        <f t="shared" si="45"/>
        <v>18.408508900897889</v>
      </c>
      <c r="DO81">
        <f t="shared" si="46"/>
        <v>18.657172715692568</v>
      </c>
      <c r="DQ81">
        <f>'Compte de résultat '!AM80/'Compte de résultat '!U80</f>
        <v>0.30124771984575766</v>
      </c>
      <c r="DR81">
        <f>'Compte de résultat '!AN80/'Compte de résultat '!V80</f>
        <v>0.20131060668037776</v>
      </c>
      <c r="DS81">
        <f>'Compte de résultat '!AO80/'Compte de résultat '!W80</f>
        <v>0.23096923095787725</v>
      </c>
      <c r="DT81">
        <f>'Compte de résultat '!AP80/'Compte de résultat '!X80</f>
        <v>0.32403866212363536</v>
      </c>
      <c r="DU81">
        <f>'Compte de résultat '!AQ80/'Compte de résultat '!Y80</f>
        <v>8.1242094405689316E-2</v>
      </c>
      <c r="DV81">
        <f>'Compte de résultat '!AR80/'Compte de résultat '!Z80</f>
        <v>9.3552199321284141E-2</v>
      </c>
      <c r="DW81">
        <f>'Compte de résultat '!AS80/'Compte de résultat '!AA80</f>
        <v>0.25357164945265631</v>
      </c>
      <c r="DX81">
        <f>'Compte de résultat '!AT80/'Compte de résultat '!AB80</f>
        <v>0.10272118821778198</v>
      </c>
      <c r="DY81">
        <f>'Compte de résultat '!AU80/'Compte de résultat '!AC80</f>
        <v>5.398276897402577E-2</v>
      </c>
      <c r="DZ81">
        <f t="shared" si="49"/>
        <v>-0.23048646280235122</v>
      </c>
    </row>
    <row r="82" spans="2:130" x14ac:dyDescent="0.25">
      <c r="B82" t="str">
        <f>Actif!B81</f>
        <v>KRISPY KREME U.K. LIMITED</v>
      </c>
      <c r="C82">
        <f>('Passif '!U81+'Passif '!AD81+'Passif '!AV81)/Actif!C81</f>
        <v>0.60291238321758844</v>
      </c>
      <c r="D82">
        <f>('Passif '!V81+'Passif '!AE81+'Passif '!AW81)/Actif!D81</f>
        <v>0.71369224368291762</v>
      </c>
      <c r="E82">
        <f>('Passif '!W81+'Passif '!AF81+'Passif '!AX81)/Actif!E81</f>
        <v>0.65191102619652852</v>
      </c>
      <c r="F82">
        <f>('Passif '!X81+'Passif '!AG81+'Passif '!AY81)/Actif!F81</f>
        <v>0.80665510191004264</v>
      </c>
      <c r="G82">
        <f>('Passif '!Y81+'Passif '!AH81+'Passif '!AZ81)/Actif!G81</f>
        <v>0.57599073965085379</v>
      </c>
      <c r="H82">
        <f>('Passif '!Z81+'Passif '!AI81+'Passif '!BA81)/Actif!H81</f>
        <v>0.6025795772548137</v>
      </c>
      <c r="I82">
        <f>('Passif '!AA81+'Passif '!AJ81+'Passif '!BB81)/Actif!I81</f>
        <v>0.54666388813862987</v>
      </c>
      <c r="J82">
        <f>('Passif '!AB81+'Passif '!AK81+'Passif '!BC81)/Actif!J81</f>
        <v>0.542760952567518</v>
      </c>
      <c r="K82">
        <f>('Passif '!AC81+'Passif '!AL81+'Passif '!BD81)/Actif!K81</f>
        <v>0.55019807903190121</v>
      </c>
      <c r="L82">
        <f t="shared" si="30"/>
        <v>-7.567205793332156E-2</v>
      </c>
      <c r="M82">
        <f>('Passif '!C81+'Passif '!L81)/Actif!C81</f>
        <v>5.843370583384163E-2</v>
      </c>
      <c r="N82">
        <f>('Passif '!D81+'Passif '!M81)/Actif!D81</f>
        <v>3.868787693688585E-2</v>
      </c>
      <c r="O82">
        <f>('Passif '!E81+'Passif '!N81)/Actif!E81</f>
        <v>4.2251418475107737E-2</v>
      </c>
      <c r="P82">
        <f>('Passif '!F81+'Passif '!O81)/Actif!F81</f>
        <v>-8.4729163379694675E-2</v>
      </c>
      <c r="Q82">
        <f>('Passif '!G81+'Passif '!P81)/Actif!G81</f>
        <v>0.10756280690232427</v>
      </c>
      <c r="R82">
        <f>('Passif '!H81+'Passif '!Q81)/Actif!H81</f>
        <v>8.8576898195245182E-2</v>
      </c>
      <c r="S82">
        <f>('Passif '!I81+'Passif '!R81)/Actif!I81</f>
        <v>0.13091677698951937</v>
      </c>
      <c r="T82">
        <f>('Passif '!J81+'Passif '!S81)/Actif!J81</f>
        <v>1.3995310713875067E-2</v>
      </c>
      <c r="U82">
        <f>('Passif '!K81+'Passif '!T81)/Actif!K81</f>
        <v>0.136051812017391</v>
      </c>
      <c r="V82">
        <f t="shared" si="31"/>
        <v>4.6325479720137445E-2</v>
      </c>
      <c r="W82">
        <v>0.43926523561518876</v>
      </c>
      <c r="X82">
        <f>('Passif '!U81+'Passif '!AD81)/('Passif '!C81+'Passif '!L81)</f>
        <v>9.5942448718439479</v>
      </c>
      <c r="Y82">
        <f>('Passif '!V81+'Passif '!AE81)/('Passif '!D81+'Passif '!M81)</f>
        <v>16.70247129243058</v>
      </c>
      <c r="Z82">
        <f>('Passif '!W81+'Passif '!AF81)/('Passif '!E81+'Passif '!N81)</f>
        <v>15.20848104951275</v>
      </c>
      <c r="AA82">
        <f>('Passif '!X81+'Passif '!AG81)/('Passif '!F81+'Passif '!O81)</f>
        <v>-8.2163164626347527</v>
      </c>
      <c r="AB82">
        <f>('Passif '!Y81+'Passif '!AH81)/('Passif '!G81+'Passif '!P81)</f>
        <v>4.2564094029491661</v>
      </c>
      <c r="AC82">
        <f>('Passif '!Z81+'Passif '!AI81)/('Passif '!H81+'Passif '!Q81)</f>
        <v>5.9983924757606282</v>
      </c>
      <c r="AD82">
        <f>('Passif '!AA81+'Passif '!AJ81)/('Passif '!I81+'Passif '!R81)</f>
        <v>3.6766442444787582</v>
      </c>
      <c r="AE82">
        <f>('Passif '!AB81+'Passif '!AK81)/('Passif '!J81+'Passif '!S81)</f>
        <v>10.999994566339561</v>
      </c>
      <c r="AF82">
        <f>('Passif '!AC81+'Passif '!AL81)/('Passif '!K81+'Passif '!T81)</f>
        <v>3.5916188687718154</v>
      </c>
      <c r="AG82">
        <f>('Passif '!C81+'Passif '!L81)</f>
        <v>914315</v>
      </c>
      <c r="AH82">
        <f>('Passif '!D81+'Passif '!M81)</f>
        <v>673777</v>
      </c>
      <c r="AI82">
        <f>('Passif '!E81+'Passif '!N81)</f>
        <v>759057</v>
      </c>
      <c r="AJ82">
        <f>('Passif '!F81+'Passif '!O81)</f>
        <v>-1258790</v>
      </c>
      <c r="AK82">
        <f>('Passif '!G81+'Passif '!P81)</f>
        <v>1712484</v>
      </c>
      <c r="AL82">
        <f>('Passif '!H81+'Passif '!Q81)</f>
        <v>1442591</v>
      </c>
      <c r="AM82">
        <f>('Passif '!I81+'Passif '!R81)</f>
        <v>3042522</v>
      </c>
      <c r="AN82">
        <f>('Passif '!J81+'Passif '!S81)</f>
        <v>368076</v>
      </c>
      <c r="AO82">
        <f>('Passif '!K81+'Passif '!T81)</f>
        <v>3429370</v>
      </c>
      <c r="AP82">
        <f t="shared" si="32"/>
        <v>1.3772295820506297</v>
      </c>
      <c r="AQ82">
        <f>('Passif '!U81+'Passif '!AD81)</f>
        <v>8772162</v>
      </c>
      <c r="AR82">
        <f>('Passif '!V81+'Passif '!AE81)</f>
        <v>11253741</v>
      </c>
      <c r="AS82">
        <f>('Passif '!W81+'Passif '!AF81)</f>
        <v>11544104</v>
      </c>
      <c r="AT82">
        <f>('Passif '!X81+'Passif '!AG81)</f>
        <v>10342617</v>
      </c>
      <c r="AU82">
        <f>('Passif '!Y81+'Passif '!AH81)</f>
        <v>7289033</v>
      </c>
      <c r="AV82">
        <f>('Passif '!Z81+'Passif '!AI81)</f>
        <v>8653227</v>
      </c>
      <c r="AW82">
        <f>('Passif '!AA81+'Passif '!AJ81)</f>
        <v>11186271</v>
      </c>
      <c r="AX82">
        <f>('Passif '!AB81+'Passif '!AK81)</f>
        <v>4048834</v>
      </c>
      <c r="AY82">
        <f>('Passif '!AC81+'Passif '!AL81)</f>
        <v>12316990</v>
      </c>
      <c r="AZ82">
        <f t="shared" si="33"/>
        <v>0.42339846163749084</v>
      </c>
      <c r="BA82">
        <f>'Passif '!AV81</f>
        <v>661637</v>
      </c>
      <c r="BB82">
        <f>'Passif '!AW81</f>
        <v>1175719</v>
      </c>
      <c r="BC82">
        <f>'Passif '!AX81</f>
        <v>167636</v>
      </c>
      <c r="BD82">
        <f>'Passif '!AY81</f>
        <v>1641561</v>
      </c>
      <c r="BE82">
        <f>'Passif '!AZ81</f>
        <v>1881190</v>
      </c>
      <c r="BF82">
        <f>'Passif '!BA81</f>
        <v>1160572</v>
      </c>
      <c r="BG82">
        <f>'Passif '!BB81</f>
        <v>1518265</v>
      </c>
      <c r="BH82">
        <f>'Passif '!BC81</f>
        <v>10225753</v>
      </c>
      <c r="BI82">
        <f>'Passif '!BD81</f>
        <v>1551497</v>
      </c>
      <c r="BJ82">
        <f>(AQ82/Actif!C81)</f>
        <v>0.56062728253917293</v>
      </c>
      <c r="BK82">
        <f>(AR82/Actif!D81)</f>
        <v>0.64618315390342307</v>
      </c>
      <c r="BL82">
        <f>(AS82/Actif!E81)</f>
        <v>0.642579897193709</v>
      </c>
      <c r="BM82">
        <f>(AT82/Actif!F81)</f>
        <v>0.69616161994185488</v>
      </c>
      <c r="BN82">
        <f>(AU82/Actif!G81)</f>
        <v>0.45783134270665848</v>
      </c>
      <c r="BO82">
        <f>(AV82/Actif!H81)</f>
        <v>0.53131899966057383</v>
      </c>
      <c r="BP82">
        <f>(AW82/Actif!I81)</f>
        <v>0.48133441462422555</v>
      </c>
      <c r="BQ82">
        <f>(AX82/Actif!J81)</f>
        <v>0.15394834180685957</v>
      </c>
      <c r="BR82">
        <f>(AY82/Actif!K81)</f>
        <v>0.48864625517225757</v>
      </c>
      <c r="BS82">
        <f t="shared" si="34"/>
        <v>7.3487656953915348E-2</v>
      </c>
      <c r="BT82">
        <f t="shared" si="35"/>
        <v>-8.03147346802527E-2</v>
      </c>
      <c r="BV82">
        <f>('Compte de résultat '!V81/Actif!C81)</f>
        <v>0.16116567163339693</v>
      </c>
      <c r="BW82">
        <f>('Compte de résultat '!W81/Actif!D81)</f>
        <v>0.19058638652426194</v>
      </c>
      <c r="BX82">
        <f>('Compte de résultat '!X81/Actif!E81)</f>
        <v>7.1807378280382847E-2</v>
      </c>
      <c r="BY82">
        <f>('Compte de résultat '!Y81/Actif!F81)</f>
        <v>0.27059033299068053</v>
      </c>
      <c r="BZ82">
        <f>('Compte de résultat '!Z81/Actif!G81)</f>
        <v>0.21358730997007558</v>
      </c>
      <c r="CA82">
        <f>('Compte de résultat '!AA81/Actif!H81)</f>
        <v>0.26591109147362524</v>
      </c>
      <c r="CB82">
        <f>('Compte de résultat '!AB81/Actif!I81)</f>
        <v>6.2700227533219161E-2</v>
      </c>
      <c r="CC82">
        <f>('Compte de résultat '!AC81/Actif!J81)</f>
        <v>0.40720503976585204</v>
      </c>
      <c r="CD82">
        <f t="shared" si="36"/>
        <v>0.17119885563553169</v>
      </c>
      <c r="CE82">
        <f t="shared" si="37"/>
        <v>0.18532834041371302</v>
      </c>
      <c r="CF82">
        <f t="shared" si="38"/>
        <v>0.24527211959089881</v>
      </c>
      <c r="CG82">
        <f>(Actif!U81/Actif!C81)</f>
        <v>0.80920375523868782</v>
      </c>
      <c r="CH82">
        <f>(Actif!V81/Actif!D81)</f>
        <v>0.79002945271149949</v>
      </c>
      <c r="CI82">
        <f>(Actif!W81/Actif!E81)</f>
        <v>0.80165723335888084</v>
      </c>
      <c r="CJ82">
        <f>(Actif!X81/Actif!F81)</f>
        <v>0.80988510720330154</v>
      </c>
      <c r="CK82">
        <f>(Actif!Y81/Actif!G81)</f>
        <v>0.69117434055688975</v>
      </c>
      <c r="CL82">
        <f>(Actif!Z81/Actif!H81)</f>
        <v>0.69707119696589381</v>
      </c>
      <c r="CM82">
        <f>(Actif!AA81/Actif!I81)</f>
        <v>0.65458388494759689</v>
      </c>
      <c r="CN82">
        <f>(Actif!AB81/Actif!J81)</f>
        <v>0.74210549889976984</v>
      </c>
      <c r="CO82">
        <f>(Actif!AC81/Actif!K81)</f>
        <v>0.56696301920392844</v>
      </c>
      <c r="CP82">
        <f t="shared" si="39"/>
        <v>-0.13046228742274268</v>
      </c>
      <c r="CQ82">
        <f t="shared" si="40"/>
        <v>-0.18664976881598405</v>
      </c>
      <c r="CR82">
        <f>'Compte de résultat '!D81/Actif!C81</f>
        <v>1.7973870215007968</v>
      </c>
      <c r="CS82">
        <f>'Compte de résultat '!E81/Actif!D81</f>
        <v>1.8200807615467274</v>
      </c>
      <c r="CT82">
        <f>'Compte de résultat '!F81/Actif!E81</f>
        <v>1.7782269351992623</v>
      </c>
      <c r="CU82">
        <f>'Compte de résultat '!G81/Actif!F81</f>
        <v>2.3079901958936588</v>
      </c>
      <c r="CV82">
        <f>'Compte de résultat '!H81/Actif!G81</f>
        <v>2.4395606949457633</v>
      </c>
      <c r="CW82">
        <f>'Compte de résultat '!I81/Actif!H81</f>
        <v>3.1100706531963773</v>
      </c>
      <c r="CX82">
        <f>'Compte de résultat '!J81/Actif!I81</f>
        <v>2.259062785511075</v>
      </c>
      <c r="CY82">
        <f>'Compte de résultat '!K81/Actif!J81</f>
        <v>2.4260511197891161</v>
      </c>
      <c r="CZ82">
        <f t="shared" si="41"/>
        <v>2.0431085655464605</v>
      </c>
      <c r="DA82">
        <f t="shared" si="42"/>
        <v>2.1752592753462281</v>
      </c>
      <c r="DB82">
        <f t="shared" si="43"/>
        <v>2.5983948528321896</v>
      </c>
      <c r="DD82">
        <f>LN(1+'Compte de résultat '!C81)</f>
        <v>16.725727480378261</v>
      </c>
      <c r="DE82">
        <f>LN(1+'Compte de résultat '!D81)</f>
        <v>17.152126822026087</v>
      </c>
      <c r="DF82">
        <f>LN(1+'Compte de résultat '!E81)</f>
        <v>17.271764366208604</v>
      </c>
      <c r="DG82">
        <f>LN(1+'Compte de résultat '!F81)</f>
        <v>17.279566300084213</v>
      </c>
      <c r="DH82">
        <f>LN(1+'Compte de résultat '!G81)</f>
        <v>17.350334052764822</v>
      </c>
      <c r="DI82">
        <f>LN(1+'Compte de résultat '!H81)</f>
        <v>17.474953863564391</v>
      </c>
      <c r="DJ82">
        <f>LN(1+'Compte de résultat '!I81)</f>
        <v>17.740481022129735</v>
      </c>
      <c r="DK82">
        <f>LN(1+'Compte de résultat '!J81)</f>
        <v>17.776340832177471</v>
      </c>
      <c r="DL82">
        <f>LN(1+'Compte de résultat '!K81)</f>
        <v>17.971342569659946</v>
      </c>
      <c r="DM82">
        <f t="shared" si="44"/>
        <v>17.314950176424517</v>
      </c>
      <c r="DN82">
        <f t="shared" si="45"/>
        <v>17.368284738804476</v>
      </c>
      <c r="DO82">
        <f t="shared" si="46"/>
        <v>17.829388141322386</v>
      </c>
      <c r="DQ82">
        <f>'Compte de résultat '!AM81/'Compte de résultat '!U81</f>
        <v>0.67331697647378208</v>
      </c>
      <c r="DR82">
        <f>'Compte de résultat '!AN81/'Compte de résultat '!V81</f>
        <v>0.20382533358553745</v>
      </c>
      <c r="DS82">
        <f>'Compte de résultat '!AO81/'Compte de résultat '!W81</f>
        <v>0.21090908104909681</v>
      </c>
      <c r="DT82">
        <f>'Compte de résultat '!AP81/'Compte de résultat '!X81</f>
        <v>0.62370226590400124</v>
      </c>
      <c r="DU82">
        <f>'Compte de résultat '!AQ81/'Compte de résultat '!Y81</f>
        <v>0.10951425861448372</v>
      </c>
      <c r="DV82">
        <f>'Compte de résultat '!AR81/'Compte de résultat '!Z81</f>
        <v>0.13822531368393318</v>
      </c>
      <c r="DW82">
        <f>'Compte de résultat '!AS81/'Compte de résultat '!AA81</f>
        <v>0.1054233357986714</v>
      </c>
      <c r="DX82">
        <f>'Compte de résultat '!AT81/'Compte de résultat '!AB81</f>
        <v>0.50999237558512756</v>
      </c>
      <c r="DY82">
        <f>'Compte de résultat '!AU81/'Compte de résultat '!AC81</f>
        <v>7.0047797870165976E-2</v>
      </c>
      <c r="DZ82">
        <f t="shared" si="49"/>
        <v>-0.48547695222006804</v>
      </c>
    </row>
    <row r="83" spans="2:130" x14ac:dyDescent="0.25">
      <c r="B83" t="str">
        <f>Actif!B82</f>
        <v>L.ROWLAND &amp; COMPANY (RETAIL) LIMITED</v>
      </c>
      <c r="C83">
        <f>('Passif '!U82+'Passif '!AD82+'Passif '!AV82)/Actif!C82</f>
        <v>0.80393662494692442</v>
      </c>
      <c r="D83">
        <f>('Passif '!V82+'Passif '!AE82+'Passif '!AW82)/Actif!D82</f>
        <v>0.80029810111499056</v>
      </c>
      <c r="E83">
        <f>('Passif '!W82+'Passif '!AF82+'Passif '!AX82)/Actif!E82</f>
        <v>0.79471112734799321</v>
      </c>
      <c r="F83">
        <f>('Passif '!X82+'Passif '!AG82+'Passif '!AY82)/Actif!F82</f>
        <v>0.80500097819808403</v>
      </c>
      <c r="G83">
        <f>('Passif '!Y82+'Passif '!AH82+'Passif '!AZ82)/Actif!G82</f>
        <v>0.79068756126440398</v>
      </c>
      <c r="H83">
        <f>('Passif '!Z82+'Passif '!AI82+'Passif '!BA82)/Actif!H82</f>
        <v>0.76981041598806887</v>
      </c>
      <c r="I83">
        <f>('Passif '!AA82+'Passif '!AJ82+'Passif '!BB82)/Actif!I82</f>
        <v>0.75532035784680862</v>
      </c>
      <c r="J83">
        <f>('Passif '!AB82+'Passif '!AK82+'Passif '!BC82)/Actif!J82</f>
        <v>0.73516403862081281</v>
      </c>
      <c r="K83">
        <f>('Passif '!AC82+'Passif '!AL82+'Passif '!BD82)/Actif!K82</f>
        <v>0.72505958171966545</v>
      </c>
      <c r="L83">
        <f t="shared" si="30"/>
        <v>-3.1333034738068602E-2</v>
      </c>
      <c r="M83">
        <f>('Passif '!C82+'Passif '!L82)/Actif!C82</f>
        <v>0.16368061380542726</v>
      </c>
      <c r="N83">
        <f>('Passif '!D82+'Passif '!M82)/Actif!D82</f>
        <v>0.16621880472780423</v>
      </c>
      <c r="O83">
        <f>('Passif '!E82+'Passif '!N82)/Actif!E82</f>
        <v>0.17614299705619957</v>
      </c>
      <c r="P83">
        <f>('Passif '!F82+'Passif '!O82)/Actif!F82</f>
        <v>0.15432722852085595</v>
      </c>
      <c r="Q83">
        <f>('Passif '!G82+'Passif '!P82)/Actif!G82</f>
        <v>0.16564070024741379</v>
      </c>
      <c r="R83">
        <f>('Passif '!H82+'Passif '!Q82)/Actif!H82</f>
        <v>0.1847222520278291</v>
      </c>
      <c r="S83">
        <f>('Passif '!I82+'Passif '!R82)/Actif!I82</f>
        <v>0.19140921887048787</v>
      </c>
      <c r="T83">
        <f>('Passif '!J82+'Passif '!S82)/Actif!J82</f>
        <v>0.20717795699011768</v>
      </c>
      <c r="U83">
        <f>('Passif '!K82+'Passif '!T82)/Actif!K82</f>
        <v>0.22088942067082154</v>
      </c>
      <c r="V83">
        <f t="shared" si="31"/>
        <v>8.5792549716295352E-3</v>
      </c>
      <c r="W83">
        <v>-0.51546711977666093</v>
      </c>
      <c r="X83">
        <f>('Passif '!U82+'Passif '!AD82)/('Passif '!C82+'Passif '!L82)</f>
        <v>0.66858916209764863</v>
      </c>
      <c r="Y83">
        <f>('Passif '!V82+'Passif '!AE82)/('Passif '!D82+'Passif '!M82)</f>
        <v>0.4976877729405903</v>
      </c>
      <c r="Z83">
        <f>('Passif '!W82+'Passif '!AF82)/('Passif '!E82+'Passif '!N82)</f>
        <v>3.7979285362679305E-2</v>
      </c>
      <c r="AA83">
        <f>('Passif '!X82+'Passif '!AG82)/('Passif '!F82+'Passif '!O82)</f>
        <v>3.124888875405624E-2</v>
      </c>
      <c r="AB83">
        <f>('Passif '!Y82+'Passif '!AH82)/('Passif '!G82+'Passif '!P82)</f>
        <v>2.9140164722238598E-2</v>
      </c>
      <c r="AC83">
        <f>('Passif '!Z82+'Passif '!AI82)/('Passif '!H82+'Passif '!Q82)</f>
        <v>2.6054071300760099E-2</v>
      </c>
      <c r="AD83">
        <f>('Passif '!AA82+'Passif '!AJ82)/('Passif '!I82+'Passif '!R82)</f>
        <v>3.3322559858369773E-2</v>
      </c>
      <c r="AE83">
        <f>('Passif '!AB82+'Passif '!AK82)/('Passif '!J82+'Passif '!S82)</f>
        <v>2.8480157867459045E-2</v>
      </c>
      <c r="AF83">
        <f>('Passif '!AC82+'Passif '!AL82)/('Passif '!K82+'Passif '!T82)</f>
        <v>3.0397576599459301E-2</v>
      </c>
      <c r="AG83">
        <f>('Passif '!C82+'Passif '!L82)</f>
        <v>82809733</v>
      </c>
      <c r="AH83">
        <f>('Passif '!D82+'Passif '!M82)</f>
        <v>117666861</v>
      </c>
      <c r="AI83">
        <f>('Passif '!E82+'Passif '!N82)</f>
        <v>136583323</v>
      </c>
      <c r="AJ83">
        <f>('Passif '!F82+'Passif '!O82)</f>
        <v>94207318</v>
      </c>
      <c r="AK83">
        <f>('Passif '!G82+'Passif '!P82)</f>
        <v>102108860</v>
      </c>
      <c r="AL83">
        <f>('Passif '!H82+'Passif '!Q82)</f>
        <v>113544596</v>
      </c>
      <c r="AM83">
        <f>('Passif '!I82+'Passif '!R82)</f>
        <v>114967548</v>
      </c>
      <c r="AN83">
        <f>('Passif '!J82+'Passif '!S82)</f>
        <v>115947391</v>
      </c>
      <c r="AO83">
        <f>('Passif '!K82+'Passif '!T82)</f>
        <v>126078044</v>
      </c>
      <c r="AP83">
        <f t="shared" si="32"/>
        <v>0.11038348315581659</v>
      </c>
      <c r="AQ83">
        <f>('Passif '!U82+'Passif '!AD82)</f>
        <v>55365690</v>
      </c>
      <c r="AR83">
        <f>('Passif '!V82+'Passif '!AE82)</f>
        <v>58561358</v>
      </c>
      <c r="AS83">
        <f>('Passif '!W82+'Passif '!AF82)</f>
        <v>5187337</v>
      </c>
      <c r="AT83">
        <f>('Passif '!X82+'Passif '!AG82)</f>
        <v>2943874</v>
      </c>
      <c r="AU83">
        <f>('Passif '!Y82+'Passif '!AH82)</f>
        <v>2975469</v>
      </c>
      <c r="AV83">
        <f>('Passif '!Z82+'Passif '!AI82)</f>
        <v>2958299</v>
      </c>
      <c r="AW83">
        <f>('Passif '!AA82+'Passif '!AJ82)</f>
        <v>3831013</v>
      </c>
      <c r="AX83">
        <f>('Passif '!AB82+'Passif '!AK82)</f>
        <v>3302200</v>
      </c>
      <c r="AY83">
        <f>('Passif '!AC82+'Passif '!AL82)</f>
        <v>3832467</v>
      </c>
      <c r="AZ83">
        <f t="shared" si="33"/>
        <v>0.29549683787879455</v>
      </c>
      <c r="BA83">
        <f>'Passif '!AV82</f>
        <v>351364073</v>
      </c>
      <c r="BB83">
        <f>'Passif '!AW82</f>
        <v>507972408</v>
      </c>
      <c r="BC83">
        <f>'Passif '!AX82</f>
        <v>611040889</v>
      </c>
      <c r="BD83">
        <f>'Passif '!AY82</f>
        <v>488459904</v>
      </c>
      <c r="BE83">
        <f>'Passif '!AZ82</f>
        <v>484442209</v>
      </c>
      <c r="BF83">
        <f>'Passif '!BA82</f>
        <v>470226776</v>
      </c>
      <c r="BG83">
        <f>'Passif '!BB82</f>
        <v>449842692</v>
      </c>
      <c r="BH83">
        <f>'Passif '!BC82</f>
        <v>408133232</v>
      </c>
      <c r="BI83">
        <f>'Passif '!BD82</f>
        <v>410013038</v>
      </c>
      <c r="BJ83">
        <f>(AQ83/Actif!C82)</f>
        <v>0.10943508443579941</v>
      </c>
      <c r="BK83">
        <f>(AR83/Actif!D82)</f>
        <v>8.2725066745827747E-2</v>
      </c>
      <c r="BL83">
        <f>(AS83/Actif!E82)</f>
        <v>6.6897851498349849E-3</v>
      </c>
      <c r="BM83">
        <f>(AT83/Actif!F82)</f>
        <v>4.8225543957700432E-3</v>
      </c>
      <c r="BN83">
        <f>(AU83/Actif!G82)</f>
        <v>4.8267972899165854E-3</v>
      </c>
      <c r="BO83">
        <f>(AV83/Actif!H82)</f>
        <v>4.8127667251700364E-3</v>
      </c>
      <c r="BP83">
        <f>(AW83/Actif!I82)</f>
        <v>6.3782451532556333E-3</v>
      </c>
      <c r="BQ83">
        <f>(AX83/Actif!J82)</f>
        <v>5.9004609217361914E-3</v>
      </c>
      <c r="BR83">
        <f>(AY83/Actif!K82)</f>
        <v>6.7145030848514862E-3</v>
      </c>
      <c r="BS83">
        <f t="shared" si="34"/>
        <v>-1.403056474654895E-5</v>
      </c>
      <c r="BT83">
        <f t="shared" si="35"/>
        <v>0.39514409658287786</v>
      </c>
      <c r="BV83">
        <f>('Compte de résultat '!V82/Actif!C82)</f>
        <v>8.7140685131070886E-2</v>
      </c>
      <c r="BW83">
        <f>('Compte de résultat '!W82/Actif!D82)</f>
        <v>0.11100171342016281</v>
      </c>
      <c r="BX83">
        <f>('Compte de résultat '!X82/Actif!E82)</f>
        <v>4.9893151005083174E-2</v>
      </c>
      <c r="BY83">
        <f>('Compte de résultat '!Y82/Actif!F82)</f>
        <v>5.6772965196536823E-2</v>
      </c>
      <c r="BZ83">
        <f>('Compte de résultat '!Z82/Actif!G82)</f>
        <v>9.1861466330692559E-2</v>
      </c>
      <c r="CA83">
        <f>('Compte de résultat '!AA82/Actif!H82)</f>
        <v>7.3572272290408691E-2</v>
      </c>
      <c r="CB83">
        <f>('Compte de résultat '!AB82/Actif!I82)</f>
        <v>8.5663286088888915E-2</v>
      </c>
      <c r="CC83">
        <f>('Compte de résultat '!AC82/Actif!J82)</f>
        <v>8.4484233227598543E-2</v>
      </c>
      <c r="CD83">
        <f t="shared" si="36"/>
        <v>5.3333058100810002E-2</v>
      </c>
      <c r="CE83">
        <f t="shared" si="37"/>
        <v>6.6175860844104192E-2</v>
      </c>
      <c r="CF83">
        <f t="shared" si="38"/>
        <v>8.1239930535632041E-2</v>
      </c>
      <c r="CG83">
        <f>(Actif!U82/Actif!C82)</f>
        <v>5.22362203145319E-2</v>
      </c>
      <c r="CH83">
        <f>(Actif!V82/Actif!D82)</f>
        <v>5.5874712085020227E-2</v>
      </c>
      <c r="CI83">
        <f>(Actif!W82/Actif!E82)</f>
        <v>5.2944076478794073E-2</v>
      </c>
      <c r="CJ83">
        <f>(Actif!X82/Actif!F82)</f>
        <v>5.8177776117332686E-2</v>
      </c>
      <c r="CK83">
        <f>(Actif!Y82/Actif!G82)</f>
        <v>5.6618805292072305E-2</v>
      </c>
      <c r="CL83">
        <f>(Actif!Z82/Actif!H82)</f>
        <v>5.6057685334209607E-2</v>
      </c>
      <c r="CM83">
        <f>(Actif!AA82/Actif!I82)</f>
        <v>5.5931849006455168E-2</v>
      </c>
      <c r="CN83">
        <f>(Actif!AB82/Actif!J82)</f>
        <v>5.5447675860761228E-2</v>
      </c>
      <c r="CO83">
        <f>(Actif!AC82/Actif!K82)</f>
        <v>5.2766558611321512E-2</v>
      </c>
      <c r="CP83">
        <f t="shared" si="39"/>
        <v>5.88093902565784E-2</v>
      </c>
      <c r="CQ83">
        <f t="shared" si="40"/>
        <v>-5.8709643526427609E-2</v>
      </c>
      <c r="CR83">
        <f>'Compte de résultat '!D82/Actif!C82</f>
        <v>1.2805223519248947</v>
      </c>
      <c r="CS83">
        <f>'Compte de résultat '!E82/Actif!D82</f>
        <v>0.87955876308913006</v>
      </c>
      <c r="CT83">
        <f>'Compte de résultat '!F82/Actif!E82</f>
        <v>0.74665586476479828</v>
      </c>
      <c r="CU83">
        <f>'Compte de résultat '!G82/Actif!F82</f>
        <v>0.99670890477929597</v>
      </c>
      <c r="CV83">
        <f>'Compte de résultat '!H82/Actif!G82</f>
        <v>0.99193174948158513</v>
      </c>
      <c r="CW83">
        <f>'Compte de résultat '!I82/Actif!H82</f>
        <v>1.0080409038879066</v>
      </c>
      <c r="CX83">
        <f>'Compte de résultat '!J82/Actif!I82</f>
        <v>0.96203014242543128</v>
      </c>
      <c r="CY83">
        <f>'Compte de résultat '!K82/Actif!J82</f>
        <v>1.0623514277716344</v>
      </c>
      <c r="CZ83">
        <f t="shared" si="41"/>
        <v>0.87168238477204718</v>
      </c>
      <c r="DA83">
        <f t="shared" si="42"/>
        <v>0.91176550634189313</v>
      </c>
      <c r="DB83">
        <f t="shared" si="43"/>
        <v>1.0108074913616576</v>
      </c>
      <c r="DD83">
        <f>LN(1+'Compte de résultat '!C82)</f>
        <v>20.143392818778551</v>
      </c>
      <c r="DE83">
        <f>LN(1+'Compte de résultat '!D82)</f>
        <v>20.289162471180497</v>
      </c>
      <c r="DF83">
        <f>LN(1+'Compte de résultat '!E82)</f>
        <v>20.249483334343907</v>
      </c>
      <c r="DG83">
        <f>LN(1+'Compte de résultat '!F82)</f>
        <v>20.176753653808753</v>
      </c>
      <c r="DH83">
        <f>LN(1+'Compte de résultat '!G82)</f>
        <v>20.226391971528198</v>
      </c>
      <c r="DI83">
        <f>LN(1+'Compte de résultat '!H82)</f>
        <v>20.23138337647196</v>
      </c>
      <c r="DJ83">
        <f>LN(1+'Compte de résultat '!I82)</f>
        <v>20.244616906142223</v>
      </c>
      <c r="DK83">
        <f>LN(1+'Compte de résultat '!J82)</f>
        <v>20.174792596861252</v>
      </c>
      <c r="DL83">
        <f>LN(1+'Compte de résultat '!K82)</f>
        <v>20.203309060808923</v>
      </c>
      <c r="DM83">
        <f t="shared" si="44"/>
        <v>20.201572812668473</v>
      </c>
      <c r="DN83">
        <f t="shared" si="45"/>
        <v>20.211509667269635</v>
      </c>
      <c r="DO83">
        <f t="shared" si="46"/>
        <v>20.207572854604134</v>
      </c>
      <c r="DQ83">
        <f>'Compte de résultat '!AM82/'Compte de résultat '!U82</f>
        <v>0.69663489062176354</v>
      </c>
      <c r="DR83">
        <f>'Compte de résultat '!AN82/'Compte de résultat '!V82</f>
        <v>0.63959929364234558</v>
      </c>
      <c r="DS83">
        <f>'Compte de résultat '!AO82/'Compte de résultat '!W82</f>
        <v>0.24025054794573369</v>
      </c>
      <c r="DT83">
        <f>'Compte de résultat '!AP82/'Compte de résultat '!X82</f>
        <v>0.54724818681520926</v>
      </c>
      <c r="DU83">
        <f>'Compte de résultat '!AQ82/'Compte de résultat '!Y82</f>
        <v>0.61206321472874703</v>
      </c>
      <c r="DV83">
        <f>'Compte de résultat '!AR82/'Compte de résultat '!Z82</f>
        <v>0.38310823161490254</v>
      </c>
      <c r="DW83">
        <f>'Compte de résultat '!AS82/'Compte de résultat '!AA82</f>
        <v>0.50184159843216802</v>
      </c>
      <c r="DX83">
        <f>'Compte de résultat '!AT82/'Compte de résultat '!AB82</f>
        <v>0.42824801843266203</v>
      </c>
      <c r="DY83">
        <f>'Compte de résultat '!AU82/'Compte de résultat '!AC82</f>
        <v>0.43647134360772377</v>
      </c>
      <c r="DZ83">
        <f t="shared" ref="DZ83:DZ93" si="50">DV83-DT83</f>
        <v>-0.16413995520030672</v>
      </c>
    </row>
    <row r="84" spans="2:130" x14ac:dyDescent="0.25">
      <c r="B84" t="str">
        <f>Actif!B83</f>
        <v>LAKESIDE FOOD GROUP LIMITED</v>
      </c>
      <c r="C84">
        <f>('Passif '!U83+'Passif '!AD83+'Passif '!AV83)/Actif!C83</f>
        <v>4.3830117821792046E-2</v>
      </c>
      <c r="D84">
        <f>('Passif '!V83+'Passif '!AE83+'Passif '!AW83)/Actif!D83</f>
        <v>7.7549919337617512E-2</v>
      </c>
      <c r="E84">
        <f>('Passif '!W83+'Passif '!AF83+'Passif '!AX83)/Actif!E83</f>
        <v>0.19158151467514609</v>
      </c>
      <c r="F84">
        <f>('Passif '!X83+'Passif '!AG83+'Passif '!AY83)/Actif!F83</f>
        <v>0.15600669441001441</v>
      </c>
      <c r="G84">
        <f>('Passif '!Y83+'Passif '!AH83+'Passif '!AZ83)/Actif!G83</f>
        <v>0.53588519349953789</v>
      </c>
      <c r="H84">
        <f>('Passif '!Z83+'Passif '!AI83+'Passif '!BA83)/Actif!H83</f>
        <v>0.57377339395584737</v>
      </c>
      <c r="I84">
        <f>('Passif '!AA83+'Passif '!AJ83+'Passif '!BB83)/Actif!I83</f>
        <v>0.53564842454757222</v>
      </c>
      <c r="J84">
        <f>('Passif '!AB83+'Passif '!AK83+'Passif '!BC83)/Actif!J83</f>
        <v>0.49825150104833915</v>
      </c>
      <c r="K84">
        <f>('Passif '!AC83+'Passif '!AL83+'Passif '!BD83)/Actif!K83</f>
        <v>0.5008277139034728</v>
      </c>
      <c r="L84">
        <f t="shared" si="30"/>
        <v>1.9949308780064841</v>
      </c>
      <c r="M84">
        <f>('Passif '!C83+'Passif '!L83)/Actif!C83</f>
        <v>0.14340273970554521</v>
      </c>
      <c r="N84">
        <f>('Passif '!D83+'Passif '!M83)/Actif!D83</f>
        <v>9.5952750903847042E-2</v>
      </c>
      <c r="O84">
        <f>('Passif '!E83+'Passif '!N83)/Actif!E83</f>
        <v>5.8196368322749166E-2</v>
      </c>
      <c r="P84">
        <f>('Passif '!F83+'Passif '!O83)/Actif!F83</f>
        <v>7.30833635173989E-2</v>
      </c>
      <c r="Q84">
        <f>('Passif '!G83+'Passif '!P83)/Actif!G83</f>
        <v>8.9273819393247966E-2</v>
      </c>
      <c r="R84">
        <f>('Passif '!H83+'Passif '!Q83)/Actif!H83</f>
        <v>0.10056187030627513</v>
      </c>
      <c r="S84">
        <f>('Passif '!I83+'Passif '!R83)/Actif!I83</f>
        <v>0.13533343082786845</v>
      </c>
      <c r="T84">
        <f>('Passif '!J83+'Passif '!S83)/Actif!J83</f>
        <v>0.18590011614945209</v>
      </c>
      <c r="U84">
        <f>('Passif '!K83+'Passif '!T83)/Actif!K83</f>
        <v>0.19019546335051232</v>
      </c>
      <c r="V84">
        <f t="shared" si="31"/>
        <v>4.2365501983525962E-2</v>
      </c>
      <c r="W84">
        <v>7.6559186096469486E-2</v>
      </c>
      <c r="X84">
        <f>('Passif '!U83+'Passif '!AD83)/('Passif '!C83+'Passif '!L83)</f>
        <v>2.2828132134334343E-2</v>
      </c>
      <c r="Y84">
        <f>('Passif '!V83+'Passif '!AE83)/('Passif '!D83+'Passif '!M83)</f>
        <v>6.5817583015037665E-2</v>
      </c>
      <c r="Z84">
        <f>('Passif '!W83+'Passif '!AF83)/('Passif '!E83+'Passif '!N83)</f>
        <v>0.12404582962603042</v>
      </c>
      <c r="AA84">
        <f>('Passif '!X83+'Passif '!AG83)/('Passif '!F83+'Passif '!O83)</f>
        <v>4.7712255174178091E-2</v>
      </c>
      <c r="AB84">
        <f>('Passif '!Y83+'Passif '!AH83)/('Passif '!G83+'Passif '!P83)</f>
        <v>2.2388032679841116E-2</v>
      </c>
      <c r="AC84">
        <f>('Passif '!Z83+'Passif '!AI83)/('Passif '!H83+'Passif '!Q83)</f>
        <v>6.1592212050395265E-3</v>
      </c>
      <c r="AD84">
        <f>('Passif '!AA83+'Passif '!AJ83)/('Passif '!I83+'Passif '!R83)</f>
        <v>6.2446492420808785E-3</v>
      </c>
      <c r="AE84">
        <f>('Passif '!AB83+'Passif '!AK83)/('Passif '!J83+'Passif '!S83)</f>
        <v>1.6177602570397957E-2</v>
      </c>
      <c r="AF84">
        <f>('Passif '!AC83+'Passif '!AL83)/('Passif '!K83+'Passif '!T83)</f>
        <v>8.8563766768824641E-3</v>
      </c>
      <c r="AG84">
        <f>('Passif '!C83+'Passif '!L83)</f>
        <v>2301809</v>
      </c>
      <c r="AH84">
        <f>('Passif '!D83+'Passif '!M83)</f>
        <v>2107841</v>
      </c>
      <c r="AI84">
        <f>('Passif '!E83+'Passif '!N83)</f>
        <v>1426239</v>
      </c>
      <c r="AJ84">
        <f>('Passif '!F83+'Passif '!O83)</f>
        <v>1602670</v>
      </c>
      <c r="AK84">
        <f>('Passif '!G83+'Passif '!P83)</f>
        <v>1657046</v>
      </c>
      <c r="AL84">
        <f>('Passif '!H83+'Passif '!Q83)</f>
        <v>2660726</v>
      </c>
      <c r="AM84">
        <f>('Passif '!I83+'Passif '!R83)</f>
        <v>4209684</v>
      </c>
      <c r="AN84">
        <f>('Passif '!J83+'Passif '!S83)</f>
        <v>6357926</v>
      </c>
      <c r="AO84">
        <f>('Passif '!K83+'Passif '!T83)</f>
        <v>7820241</v>
      </c>
      <c r="AP84">
        <f t="shared" si="32"/>
        <v>1.9391380397680933</v>
      </c>
      <c r="AQ84">
        <f>('Passif '!U83+'Passif '!AD83)</f>
        <v>52546</v>
      </c>
      <c r="AR84">
        <f>('Passif '!V83+'Passif '!AE83)</f>
        <v>138733</v>
      </c>
      <c r="AS84">
        <f>('Passif '!W83+'Passif '!AF83)</f>
        <v>176919</v>
      </c>
      <c r="AT84">
        <f>('Passif '!X83+'Passif '!AG83)</f>
        <v>76467</v>
      </c>
      <c r="AU84">
        <f>('Passif '!Y83+'Passif '!AH83)</f>
        <v>37098</v>
      </c>
      <c r="AV84">
        <f>('Passif '!Z83+'Passif '!AI83)</f>
        <v>16388</v>
      </c>
      <c r="AW84">
        <f>('Passif '!AA83+'Passif '!AJ83)</f>
        <v>26288</v>
      </c>
      <c r="AX84">
        <f>('Passif '!AB83+'Passif '!AK83)</f>
        <v>102856</v>
      </c>
      <c r="AY84">
        <f>('Passif '!AC83+'Passif '!AL83)</f>
        <v>69259</v>
      </c>
      <c r="AZ84">
        <f t="shared" si="33"/>
        <v>3.2262020990969003</v>
      </c>
      <c r="BA84">
        <f>'Passif '!AV83</f>
        <v>650987</v>
      </c>
      <c r="BB84">
        <f>'Passif '!AW83</f>
        <v>1564844</v>
      </c>
      <c r="BC84">
        <f>'Passif '!AX83</f>
        <v>4518237</v>
      </c>
      <c r="BD84">
        <f>'Passif '!AY83</f>
        <v>3344657</v>
      </c>
      <c r="BE84">
        <f>'Passif '!AZ83</f>
        <v>9909675</v>
      </c>
      <c r="BF84">
        <f>'Passif '!BA83</f>
        <v>15164851</v>
      </c>
      <c r="BG84">
        <f>'Passif '!BB83</f>
        <v>16635601</v>
      </c>
      <c r="BH84">
        <f>'Passif '!BC83</f>
        <v>16937726</v>
      </c>
      <c r="BI84">
        <f>'Passif '!BD83</f>
        <v>20523206</v>
      </c>
      <c r="BJ84">
        <f>(AQ84/Actif!C83)</f>
        <v>3.2736166904237399E-3</v>
      </c>
      <c r="BK84">
        <f>(AR84/Actif!D83)</f>
        <v>6.3153781481351829E-3</v>
      </c>
      <c r="BL84">
        <f>(AS84/Actif!E83)</f>
        <v>7.2190167898174562E-3</v>
      </c>
      <c r="BM84">
        <f>(AT84/Actif!F83)</f>
        <v>3.4869720891293541E-3</v>
      </c>
      <c r="BN84">
        <f>(AU84/Actif!G83)</f>
        <v>1.998665186030269E-3</v>
      </c>
      <c r="BO84">
        <f>(AV84/Actif!H83)</f>
        <v>6.1938280400884445E-4</v>
      </c>
      <c r="BP84">
        <f>(AW84/Actif!I83)</f>
        <v>8.451098062474537E-4</v>
      </c>
      <c r="BQ84">
        <f>(AX84/Actif!J83)</f>
        <v>3.0074181968566551E-3</v>
      </c>
      <c r="BR84">
        <f>(AY84/Actif!K83)</f>
        <v>1.6844426656663311E-3</v>
      </c>
      <c r="BS84">
        <f t="shared" si="34"/>
        <v>-1.3792823820214246E-3</v>
      </c>
      <c r="BT84">
        <f t="shared" si="35"/>
        <v>1.7195502599750543</v>
      </c>
      <c r="BV84">
        <f>('Compte de résultat '!V83/Actif!C83)</f>
        <v>0.19070458827164802</v>
      </c>
      <c r="BW84">
        <f>('Compte de résultat '!W83/Actif!D83)</f>
        <v>5.1729353318442542E-2</v>
      </c>
      <c r="BX84">
        <f>('Compte de résultat '!X83/Actif!E83)</f>
        <v>7.1935019994406574E-2</v>
      </c>
      <c r="BY84">
        <f>('Compte de résultat '!Y83/Actif!F83)</f>
        <v>3.1937393832308959E-2</v>
      </c>
      <c r="BZ84">
        <f>('Compte de résultat '!Z83/Actif!G83)</f>
        <v>0.11011197007465175</v>
      </c>
      <c r="CA84">
        <f>('Compte de résultat '!AA83/Actif!H83)</f>
        <v>0.10432348321417043</v>
      </c>
      <c r="CB84">
        <f>('Compte de résultat '!AB83/Actif!I83)</f>
        <v>0.11453986539003048</v>
      </c>
      <c r="CC84">
        <f>('Compte de résultat '!AC83/Actif!J83)</f>
        <v>7.8313835328356993E-2</v>
      </c>
      <c r="CD84">
        <f t="shared" si="36"/>
        <v>5.1936206913357763E-2</v>
      </c>
      <c r="CE84">
        <f t="shared" si="37"/>
        <v>7.1328127967122415E-2</v>
      </c>
      <c r="CF84">
        <f t="shared" si="38"/>
        <v>9.9059061310852639E-2</v>
      </c>
      <c r="CG84">
        <f>(Actif!U83/Actif!C83)</f>
        <v>2.5279602476051873E-2</v>
      </c>
      <c r="CH84">
        <f>(Actif!V83/Actif!D83)</f>
        <v>2.6483773361625447E-2</v>
      </c>
      <c r="CI84">
        <f>(Actif!W83/Actif!E83)</f>
        <v>2.770988659159206E-2</v>
      </c>
      <c r="CJ84">
        <f>(Actif!X83/Actif!F83)</f>
        <v>1.9058985858261768E-2</v>
      </c>
      <c r="CK84">
        <f>(Actif!Y83/Actif!G83)</f>
        <v>1.7685153718030137E-2</v>
      </c>
      <c r="CL84">
        <f>(Actif!Z83/Actif!H83)</f>
        <v>8.4502213023615724E-3</v>
      </c>
      <c r="CM84">
        <f>(Actif!AA83/Actif!I83)</f>
        <v>6.6072425794662173E-3</v>
      </c>
      <c r="CN84">
        <f>(Actif!AB83/Actif!J83)</f>
        <v>8.4627349260384937E-3</v>
      </c>
      <c r="CO84">
        <f>(Actif!AC83/Actif!K83)</f>
        <v>6.0988114268636833E-3</v>
      </c>
      <c r="CP84">
        <f t="shared" si="39"/>
        <v>-0.69504670203429852</v>
      </c>
      <c r="CQ84">
        <f t="shared" si="40"/>
        <v>-0.27826607036205592</v>
      </c>
      <c r="CR84">
        <f>'Compte de résultat '!D83/Actif!C83</f>
        <v>5.059061786664806</v>
      </c>
      <c r="CS84">
        <f>'Compte de résultat '!E83/Actif!D83</f>
        <v>4.1506141644136019</v>
      </c>
      <c r="CT84">
        <f>'Compte de résultat '!F83/Actif!E83</f>
        <v>2.9183046035896001</v>
      </c>
      <c r="CU84">
        <f>'Compte de résultat '!G83/Actif!F83</f>
        <v>3.3914647047533255</v>
      </c>
      <c r="CV84">
        <f>'Compte de résultat '!H83/Actif!G83</f>
        <v>4.0783050276197015</v>
      </c>
      <c r="CW84">
        <f>'Compte de résultat '!I83/Actif!H83</f>
        <v>3.7130124095393269</v>
      </c>
      <c r="CX84">
        <f>'Compte de résultat '!J83/Actif!I83</f>
        <v>3.2026173264163007</v>
      </c>
      <c r="CY84">
        <f>'Compte de résultat '!K83/Actif!J83</f>
        <v>3.3611760836687741</v>
      </c>
      <c r="CZ84">
        <f t="shared" si="41"/>
        <v>3.1548846541714628</v>
      </c>
      <c r="DA84">
        <f t="shared" si="42"/>
        <v>3.4626914453208761</v>
      </c>
      <c r="DB84">
        <f t="shared" si="43"/>
        <v>3.4256019398748006</v>
      </c>
      <c r="DD84">
        <f>LN(1+'Compte de résultat '!C83)</f>
        <v>17.870260774574511</v>
      </c>
      <c r="DE84">
        <f>LN(1+'Compte de résultat '!D83)</f>
        <v>18.212485199919726</v>
      </c>
      <c r="DF84">
        <f>LN(1+'Compte de résultat '!E83)</f>
        <v>18.32833047129769</v>
      </c>
      <c r="DG84">
        <f>LN(1+'Compte de résultat '!F83)</f>
        <v>18.085486640171265</v>
      </c>
      <c r="DH84">
        <f>LN(1+'Compte de résultat '!G83)</f>
        <v>18.124597977606282</v>
      </c>
      <c r="DI84">
        <f>LN(1+'Compte de résultat '!H83)</f>
        <v>18.142275547911435</v>
      </c>
      <c r="DJ84">
        <f>LN(1+'Compte de résultat '!I83)</f>
        <v>18.402935219368825</v>
      </c>
      <c r="DK84">
        <f>LN(1+'Compte de résultat '!J83)</f>
        <v>18.416880231143914</v>
      </c>
      <c r="DL84">
        <f>LN(1+'Compte de résultat '!K83)</f>
        <v>18.560049487295785</v>
      </c>
      <c r="DM84">
        <f t="shared" si="44"/>
        <v>18.105042308888773</v>
      </c>
      <c r="DN84">
        <f t="shared" si="45"/>
        <v>18.117453388562993</v>
      </c>
      <c r="DO84">
        <f t="shared" si="46"/>
        <v>18.459954979269508</v>
      </c>
      <c r="DQ84">
        <f>'Compte de résultat '!AM83/'Compte de résultat '!U83</f>
        <v>0.12645235371330979</v>
      </c>
      <c r="DR84">
        <f>'Compte de résultat '!AN83/'Compte de résultat '!V83</f>
        <v>0.14571156210838832</v>
      </c>
      <c r="DS84">
        <f>'Compte de résultat '!AO83/'Compte de résultat '!W83</f>
        <v>0.60359268685034018</v>
      </c>
      <c r="DT84">
        <f>'Compte de résultat '!AP83/'Compte de résultat '!X83</f>
        <v>0.37254876379587021</v>
      </c>
      <c r="DU84">
        <f>'Compte de résultat '!AQ83/'Compte de résultat '!Y83</f>
        <v>0.48956688360086015</v>
      </c>
      <c r="DV84">
        <f>'Compte de résultat '!AR83/'Compte de résultat '!Z83</f>
        <v>0.18041217693635139</v>
      </c>
      <c r="DW84">
        <f>'Compte de résultat '!AS83/'Compte de résultat '!AA83</f>
        <v>0.13809531227753397</v>
      </c>
      <c r="DX84">
        <f>'Compte de résultat '!AT83/'Compte de résultat '!AB83</f>
        <v>0.11446782223028062</v>
      </c>
      <c r="DY84">
        <f>'Compte de résultat '!AU83/'Compte de résultat '!AC83</f>
        <v>0.13597855131789846</v>
      </c>
      <c r="DZ84">
        <f t="shared" si="50"/>
        <v>-0.19213658685951882</v>
      </c>
    </row>
    <row r="85" spans="2:130" x14ac:dyDescent="0.25">
      <c r="B85" t="str">
        <f>Actif!B84</f>
        <v>LONDON EXECUTIVE AVIATION LIMITED</v>
      </c>
      <c r="C85">
        <f>('Passif '!U84+'Passif '!AD84+'Passif '!AV84)/Actif!C84</f>
        <v>0.44614265015959836</v>
      </c>
      <c r="D85">
        <f>('Passif '!V84+'Passif '!AE84+'Passif '!AW84)/Actif!D84</f>
        <v>0.60600704732216526</v>
      </c>
      <c r="E85">
        <f>('Passif '!W84+'Passif '!AF84+'Passif '!AX84)/Actif!E84</f>
        <v>0.58550573854270582</v>
      </c>
      <c r="F85">
        <f>('Passif '!X84+'Passif '!AG84+'Passif '!AY84)/Actif!F84</f>
        <v>0.66312553580223232</v>
      </c>
      <c r="G85">
        <f>('Passif '!Y84+'Passif '!AH84+'Passif '!AZ84)/Actif!G84</f>
        <v>0.61976711837037268</v>
      </c>
      <c r="H85">
        <f>('Passif '!Z84+'Passif '!AI84+'Passif '!BA84)/Actif!H84</f>
        <v>0.59106338465910879</v>
      </c>
      <c r="I85">
        <f>('Passif '!AA84+'Passif '!AJ84+'Passif '!BB84)/Actif!I84</f>
        <v>0.55855681939120094</v>
      </c>
      <c r="J85">
        <f>('Passif '!AB84+'Passif '!AK84+'Passif '!BC84)/Actif!J84</f>
        <v>0.51530393614502845</v>
      </c>
      <c r="K85">
        <f>('Passif '!AC84+'Passif '!AL84+'Passif '!BD84)/Actif!K84</f>
        <v>0.4684389357826223</v>
      </c>
      <c r="L85">
        <f t="shared" si="30"/>
        <v>9.4920438017151981E-3</v>
      </c>
      <c r="M85">
        <f>('Passif '!C84+'Passif '!L84)/Actif!C84</f>
        <v>0.25050947355431141</v>
      </c>
      <c r="N85">
        <f>('Passif '!D84+'Passif '!M84)/Actif!D84</f>
        <v>0.19283189210265711</v>
      </c>
      <c r="O85">
        <f>('Passif '!E84+'Passif '!N84)/Actif!E84</f>
        <v>0.19243339120870606</v>
      </c>
      <c r="P85">
        <f>('Passif '!F84+'Passif '!O84)/Actif!F84</f>
        <v>0.14414194787554555</v>
      </c>
      <c r="Q85">
        <f>('Passif '!G84+'Passif '!P84)/Actif!G84</f>
        <v>0.13747387743365191</v>
      </c>
      <c r="R85">
        <f>('Passif '!H84+'Passif '!Q84)/Actif!H84</f>
        <v>0.11306549310754874</v>
      </c>
      <c r="S85">
        <f>('Passif '!I84+'Passif '!R84)/Actif!I84</f>
        <v>0.1076690684411705</v>
      </c>
      <c r="T85">
        <f>('Passif '!J84+'Passif '!S84)/Actif!J84</f>
        <v>0.11119387719535374</v>
      </c>
      <c r="U85">
        <f>('Passif '!K84+'Passif '!T84)/Actif!K84</f>
        <v>6.0854232844065284E-2</v>
      </c>
      <c r="V85">
        <f t="shared" si="31"/>
        <v>-7.9367898101157325E-2</v>
      </c>
      <c r="W85">
        <v>8.6388405342614688E-2</v>
      </c>
      <c r="X85">
        <f>('Passif '!U84+'Passif '!AD84)/('Passif '!C84+'Passif '!L84)</f>
        <v>1.5217896105684898</v>
      </c>
      <c r="Y85">
        <f>('Passif '!V84+'Passif '!AE84)/('Passif '!D84+'Passif '!M84)</f>
        <v>2.7561082873767599</v>
      </c>
      <c r="Z85">
        <f>('Passif '!W84+'Passif '!AF84)/('Passif '!E84+'Passif '!N84)</f>
        <v>2.759622265918384</v>
      </c>
      <c r="AA85">
        <f>('Passif '!X84+'Passif '!AG84)/('Passif '!F84+'Passif '!O84)</f>
        <v>4.3019271066507487</v>
      </c>
      <c r="AB85">
        <f>('Passif '!Y84+'Passif '!AH84)/('Passif '!G84+'Passif '!P84)</f>
        <v>4.1602952947401253</v>
      </c>
      <c r="AC85">
        <f>('Passif '!Z84+'Passif '!AI84)/('Passif '!H84+'Passif '!Q84)</f>
        <v>4.7903923333744567</v>
      </c>
      <c r="AD85">
        <f>('Passif '!AA84+'Passif '!AJ84)/('Passif '!I84+'Passif '!R84)</f>
        <v>4.1380109968921825</v>
      </c>
      <c r="AE85">
        <f>('Passif '!AB84+'Passif '!AK84)/('Passif '!J84+'Passif '!S84)</f>
        <v>4.1959805623638342</v>
      </c>
      <c r="AF85">
        <f>('Passif '!AC84+'Passif '!AL84)/('Passif '!K84+'Passif '!T84)</f>
        <v>6.8519661687924094</v>
      </c>
      <c r="AG85">
        <f>('Passif '!C84+'Passif '!L84)</f>
        <v>2468470</v>
      </c>
      <c r="AH85">
        <f>('Passif '!D84+'Passif '!M84)</f>
        <v>3369848</v>
      </c>
      <c r="AI85">
        <f>('Passif '!E84+'Passif '!N84)</f>
        <v>3332609</v>
      </c>
      <c r="AJ85">
        <f>('Passif '!F84+'Passif '!O84)</f>
        <v>2573184</v>
      </c>
      <c r="AK85">
        <f>('Passif '!G84+'Passif '!P84)</f>
        <v>2587381</v>
      </c>
      <c r="AL85">
        <f>('Passif '!H84+'Passif '!Q84)</f>
        <v>2075072</v>
      </c>
      <c r="AM85">
        <f>('Passif '!I84+'Passif '!R84)</f>
        <v>2049670</v>
      </c>
      <c r="AN85">
        <f>('Passif '!J84+'Passif '!S84)</f>
        <v>2115072</v>
      </c>
      <c r="AO85">
        <f>('Passif '!K84+'Passif '!T84)</f>
        <v>1166024</v>
      </c>
      <c r="AP85">
        <f t="shared" si="32"/>
        <v>-0.43808022083089165</v>
      </c>
      <c r="AQ85">
        <f>('Passif '!U84+'Passif '!AD84)</f>
        <v>3756492</v>
      </c>
      <c r="AR85">
        <f>('Passif '!V84+'Passif '!AE84)</f>
        <v>9287666</v>
      </c>
      <c r="AS85">
        <f>('Passif '!W84+'Passif '!AF84)</f>
        <v>9196742</v>
      </c>
      <c r="AT85">
        <f>('Passif '!X84+'Passif '!AG84)</f>
        <v>11069650</v>
      </c>
      <c r="AU85">
        <f>('Passif '!Y84+'Passif '!AH84)</f>
        <v>10764269</v>
      </c>
      <c r="AV85">
        <f>('Passif '!Z84+'Passif '!AI84)</f>
        <v>9940409</v>
      </c>
      <c r="AW85">
        <f>('Passif '!AA84+'Passif '!AJ84)</f>
        <v>8481557</v>
      </c>
      <c r="AX85">
        <f>('Passif '!AB84+'Passif '!AK84)</f>
        <v>8874801</v>
      </c>
      <c r="AY85">
        <f>('Passif '!AC84+'Passif '!AL84)</f>
        <v>7989557</v>
      </c>
      <c r="AZ85">
        <f t="shared" si="33"/>
        <v>-0.19625470139105947</v>
      </c>
      <c r="BA85">
        <f>'Passif '!AV84</f>
        <v>639708</v>
      </c>
      <c r="BB85">
        <f>'Passif '!AW84</f>
        <v>1302655</v>
      </c>
      <c r="BC85">
        <f>'Passif '!AX84</f>
        <v>943191</v>
      </c>
      <c r="BD85">
        <f>'Passif '!AY84</f>
        <v>768292</v>
      </c>
      <c r="BE85">
        <f>'Passif '!AZ84</f>
        <v>900301</v>
      </c>
      <c r="BF85">
        <f>'Passif '!BA84</f>
        <v>907278</v>
      </c>
      <c r="BG85">
        <f>'Passif '!BB84</f>
        <v>2151554</v>
      </c>
      <c r="BH85">
        <f>'Passif '!BC84</f>
        <v>927042</v>
      </c>
      <c r="BI85">
        <f>'Passif '!BD84</f>
        <v>986171</v>
      </c>
      <c r="BJ85">
        <f>(AQ85/Actif!C84)</f>
        <v>0.38122271420393294</v>
      </c>
      <c r="BK85">
        <f>(AR85/Actif!D84)</f>
        <v>0.53146557589467447</v>
      </c>
      <c r="BL85">
        <f>(AS85/Actif!E84)</f>
        <v>0.53104347108572825</v>
      </c>
      <c r="BM85">
        <f>(AT85/Actif!F84)</f>
        <v>0.62008815277124874</v>
      </c>
      <c r="BN85">
        <f>(AU85/Actif!G84)</f>
        <v>0.57193192543690274</v>
      </c>
      <c r="BO85">
        <f>(AV85/Actif!H84)</f>
        <v>0.54162807135160396</v>
      </c>
      <c r="BP85">
        <f>(AW85/Actif!I84)</f>
        <v>0.44553578923470055</v>
      </c>
      <c r="BQ85">
        <f>(AX85/Actif!J84)</f>
        <v>0.46656734736557554</v>
      </c>
      <c r="BR85">
        <f>(AY85/Actif!K84)</f>
        <v>0.41697114467535118</v>
      </c>
      <c r="BS85">
        <f t="shared" si="34"/>
        <v>-3.0303854085298787E-2</v>
      </c>
      <c r="BT85">
        <f t="shared" si="35"/>
        <v>-0.23015226364685654</v>
      </c>
      <c r="BV85">
        <f>('Compte de résultat '!V84/Actif!C84)</f>
        <v>0.2618599181899286</v>
      </c>
      <c r="BW85">
        <f>('Compte de résultat '!W84/Actif!D84)</f>
        <v>0.15558321575016648</v>
      </c>
      <c r="BX85">
        <f>('Compte de résultat '!X84/Actif!E84)</f>
        <v>7.3793381050634058E-2</v>
      </c>
      <c r="BY85">
        <f>('Compte de résultat '!Y84/Actif!F84)</f>
        <v>8.014990810977711E-2</v>
      </c>
      <c r="BZ85">
        <f>('Compte de résultat '!Z84/Actif!G84)</f>
        <v>5.2418610127511492E-2</v>
      </c>
      <c r="CA85">
        <f>('Compte de résultat '!AA84/Actif!H84)</f>
        <v>7.9156611905999028E-2</v>
      </c>
      <c r="CB85">
        <f>('Compte de résultat '!AB84/Actif!I84)</f>
        <v>0.1036604026799101</v>
      </c>
      <c r="CC85">
        <f>('Compte de résultat '!AC84/Actif!J84)</f>
        <v>0.15267982053340856</v>
      </c>
      <c r="CD85">
        <f t="shared" si="36"/>
        <v>7.6971644580205584E-2</v>
      </c>
      <c r="CE85">
        <f t="shared" si="37"/>
        <v>6.8787299762640877E-2</v>
      </c>
      <c r="CF85">
        <f t="shared" si="38"/>
        <v>0.1118322783731059</v>
      </c>
      <c r="CG85">
        <f>(Actif!U84/Actif!C84)</f>
        <v>0.59621542919639425</v>
      </c>
      <c r="CH85">
        <f>(Actif!V84/Actif!D84)</f>
        <v>0.72589598487580431</v>
      </c>
      <c r="CI85">
        <f>(Actif!W84/Actif!E84)</f>
        <v>0.73168248495358679</v>
      </c>
      <c r="CJ85">
        <f>(Actif!X84/Actif!F84)</f>
        <v>0.80666384490561593</v>
      </c>
      <c r="CK85">
        <f>(Actif!Y84/Actif!G84)</f>
        <v>0.74953721640823401</v>
      </c>
      <c r="CL85">
        <f>(Actif!Z84/Actif!H84)</f>
        <v>0.73288896231382705</v>
      </c>
      <c r="CM85">
        <f>(Actif!AA84/Actif!I84)</f>
        <v>0.69777107005299954</v>
      </c>
      <c r="CN85">
        <f>(Actif!AB84/Actif!J84)</f>
        <v>0.65064877447226899</v>
      </c>
      <c r="CO85">
        <f>(Actif!AC84/Actif!K84)</f>
        <v>0.50472469114894447</v>
      </c>
      <c r="CP85">
        <f t="shared" si="39"/>
        <v>1.6489083517105057E-3</v>
      </c>
      <c r="CQ85">
        <f t="shared" si="40"/>
        <v>-0.31132174571784776</v>
      </c>
      <c r="CR85">
        <f>'Compte de résultat '!D84/Actif!C84</f>
        <v>2.3280919369270676</v>
      </c>
      <c r="CS85">
        <f>'Compte de résultat '!E84/Actif!D84</f>
        <v>1.3706001302160375</v>
      </c>
      <c r="CT85">
        <f>'Compte de résultat '!F84/Actif!E84</f>
        <v>1.4026961851277442</v>
      </c>
      <c r="CU85">
        <f>'Compte de résultat '!G84/Actif!F84</f>
        <v>1.0865883855777387</v>
      </c>
      <c r="CV85">
        <f>'Compte de résultat '!H84/Actif!G84</f>
        <v>1.1984666826630745</v>
      </c>
      <c r="CW85">
        <f>'Compte de résultat '!I84/Actif!H84</f>
        <v>1.6363610259168722</v>
      </c>
      <c r="CX85">
        <f>'Compte de résultat '!J84/Actif!I84</f>
        <v>1.6849941045633925</v>
      </c>
      <c r="CY85">
        <f>'Compte de résultat '!K84/Actif!J84</f>
        <v>2.1128959004712513</v>
      </c>
      <c r="CZ85">
        <f t="shared" si="41"/>
        <v>1.2446422853527415</v>
      </c>
      <c r="DA85">
        <f t="shared" si="42"/>
        <v>1.2292504177895192</v>
      </c>
      <c r="DB85">
        <f t="shared" si="43"/>
        <v>1.8114170103171718</v>
      </c>
      <c r="DD85">
        <f>LN(1+'Compte de résultat '!C84)</f>
        <v>16.671967718122648</v>
      </c>
      <c r="DE85">
        <f>LN(1+'Compte de résultat '!D84)</f>
        <v>16.948416688557515</v>
      </c>
      <c r="DF85">
        <f>LN(1+'Compte de résultat '!E84)</f>
        <v>16.991563429395178</v>
      </c>
      <c r="DG85">
        <f>LN(1+'Compte de résultat '!F84)</f>
        <v>17.005667515746616</v>
      </c>
      <c r="DH85">
        <f>LN(1+'Compte de résultat '!G84)</f>
        <v>16.780654234219757</v>
      </c>
      <c r="DI85">
        <f>LN(1+'Compte de résultat '!H84)</f>
        <v>16.931521107028306</v>
      </c>
      <c r="DJ85">
        <f>LN(1+'Compte de résultat '!I84)</f>
        <v>17.217769376103369</v>
      </c>
      <c r="DK85">
        <f>LN(1+'Compte de résultat '!J84)</f>
        <v>17.283644395918063</v>
      </c>
      <c r="DL85">
        <f>LN(1+'Compte de résultat '!K84)</f>
        <v>17.509138868389787</v>
      </c>
      <c r="DM85">
        <f t="shared" si="44"/>
        <v>16.893160874983188</v>
      </c>
      <c r="DN85">
        <f t="shared" si="45"/>
        <v>16.905947618998226</v>
      </c>
      <c r="DO85">
        <f t="shared" si="46"/>
        <v>17.336850880137074</v>
      </c>
      <c r="DQ85">
        <f>'Compte de résultat '!AM84/'Compte de résultat '!U84</f>
        <v>0.20495062353917329</v>
      </c>
      <c r="DR85">
        <f>'Compte de résultat '!AN84/'Compte de résultat '!V84</f>
        <v>0.14358983302426254</v>
      </c>
      <c r="DS85">
        <f>'Compte de résultat '!AO84/'Compte de résultat '!W84</f>
        <v>0.19888992116682225</v>
      </c>
      <c r="DT85">
        <f>'Compte de résultat '!AP84/'Compte de résultat '!X84</f>
        <v>0.57082627788402251</v>
      </c>
      <c r="DU85">
        <f>'Compte de résultat '!AQ84/'Compte de résultat '!Y84</f>
        <v>0.43519253013142861</v>
      </c>
      <c r="DV85">
        <f>'Compte de résultat '!AR84/'Compte de résultat '!Z84</f>
        <v>0.67164150360087782</v>
      </c>
      <c r="DW85">
        <f>'Compte de résultat '!AS84/'Compte de résultat '!AA84</f>
        <v>0.46452172021575661</v>
      </c>
      <c r="DX85">
        <f>'Compte de résultat '!AT84/'Compte de résultat '!AB84</f>
        <v>0.34949157730122971</v>
      </c>
      <c r="DY85">
        <f>'Compte de résultat '!AU84/'Compte de résultat '!AC84</f>
        <v>0.30216142436667498</v>
      </c>
      <c r="DZ85">
        <f t="shared" si="50"/>
        <v>0.10081522571685531</v>
      </c>
    </row>
    <row r="86" spans="2:130" x14ac:dyDescent="0.25">
      <c r="B86" t="str">
        <f>Actif!B85</f>
        <v>LOOKERS BIRMINGHAM LIMITED</v>
      </c>
      <c r="C86">
        <f>('Passif '!U85+'Passif '!AD85+'Passif '!AV85)/Actif!C85</f>
        <v>0.14782532519740674</v>
      </c>
      <c r="D86">
        <f>('Passif '!V85+'Passif '!AE85+'Passif '!AW85)/Actif!D85</f>
        <v>0.22184846705134259</v>
      </c>
      <c r="E86">
        <f>('Passif '!W85+'Passif '!AF85+'Passif '!AX85)/Actif!E85</f>
        <v>0.15108911162890384</v>
      </c>
      <c r="F86">
        <f>('Passif '!X85+'Passif '!AG85+'Passif '!AY85)/Actif!F85</f>
        <v>0.16298852323809968</v>
      </c>
      <c r="G86">
        <f>('Passif '!Y85+'Passif '!AH85+'Passif '!AZ85)/Actif!G85</f>
        <v>7.4945524940840891E-2</v>
      </c>
      <c r="H86">
        <f>('Passif '!Z85+'Passif '!AI85+'Passif '!BA85)/Actif!H85</f>
        <v>0.22436006157723243</v>
      </c>
      <c r="I86">
        <f>('Passif '!AA85+'Passif '!AJ85+'Passif '!BB85)/Actif!I85</f>
        <v>0.39653468042940498</v>
      </c>
      <c r="J86">
        <f>('Passif '!AB85+'Passif '!AK85+'Passif '!BC85)/Actif!J85</f>
        <v>0.41074943050464385</v>
      </c>
      <c r="K86">
        <f>('Passif '!AC85+'Passif '!AL85+'Passif '!BD85)/Actif!K85</f>
        <v>0.13867709203425074</v>
      </c>
      <c r="L86">
        <f t="shared" si="30"/>
        <v>0.48495188805062517</v>
      </c>
      <c r="M86">
        <f>('Passif '!C85+'Passif '!L85)/Actif!C85</f>
        <v>0.16107381428169459</v>
      </c>
      <c r="N86">
        <f>('Passif '!D85+'Passif '!M85)/Actif!D85</f>
        <v>0.13902319174034841</v>
      </c>
      <c r="O86">
        <f>('Passif '!E85+'Passif '!N85)/Actif!E85</f>
        <v>0.16943898006092678</v>
      </c>
      <c r="P86">
        <f>('Passif '!F85+'Passif '!O85)/Actif!F85</f>
        <v>0.17242753278079903</v>
      </c>
      <c r="Q86">
        <f>('Passif '!G85+'Passif '!P85)/Actif!G85</f>
        <v>0.24024652877173128</v>
      </c>
      <c r="R86">
        <f>('Passif '!H85+'Passif '!Q85)/Actif!H85</f>
        <v>0.18649787829033451</v>
      </c>
      <c r="S86">
        <f>('Passif '!I85+'Passif '!R85)/Actif!I85</f>
        <v>0.1669590943416174</v>
      </c>
      <c r="T86">
        <f>('Passif '!J85+'Passif '!S85)/Actif!J85</f>
        <v>0.16219707218747326</v>
      </c>
      <c r="U86">
        <f>('Passif '!K85+'Passif '!T85)/Actif!K85</f>
        <v>0.14666972254233776</v>
      </c>
      <c r="V86">
        <f t="shared" si="31"/>
        <v>1.7058898229407732E-2</v>
      </c>
      <c r="W86">
        <v>0.52938468902101354</v>
      </c>
      <c r="X86">
        <f>('Passif '!U85+'Passif '!AD85)/('Passif '!C85+'Passif '!L85)</f>
        <v>3.2468736143879727E-3</v>
      </c>
      <c r="Y86">
        <f>('Passif '!V85+'Passif '!AE85)/('Passif '!D85+'Passif '!M85)</f>
        <v>1.007896597850609E-3</v>
      </c>
      <c r="Z86">
        <f>('Passif '!W85+'Passif '!AF85)/('Passif '!E85+'Passif '!N85)</f>
        <v>3.8955548195790486E-3</v>
      </c>
      <c r="AA86">
        <f>('Passif '!X85+'Passif '!AG85)/('Passif '!F85+'Passif '!O85)</f>
        <v>2.6983600065655679E-3</v>
      </c>
      <c r="AB86">
        <f>('Passif '!Y85+'Passif '!AH85)/('Passif '!G85+'Passif '!P85)</f>
        <v>1.2516390013718765E-3</v>
      </c>
      <c r="AC86">
        <f>('Passif '!Z85+'Passif '!AI85)/('Passif '!H85+'Passif '!Q85)</f>
        <v>0</v>
      </c>
      <c r="AD86">
        <f>('Passif '!AA85+'Passif '!AJ85)/('Passif '!I85+'Passif '!R85)</f>
        <v>0</v>
      </c>
      <c r="AE86">
        <f>('Passif '!AB85+'Passif '!AK85)/('Passif '!J85+'Passif '!S85)</f>
        <v>0</v>
      </c>
      <c r="AF86">
        <f>('Passif '!AC85+'Passif '!AL85)/('Passif '!K85+'Passif '!T85)</f>
        <v>0</v>
      </c>
      <c r="AG86">
        <f>('Passif '!C85+'Passif '!L85)</f>
        <v>2697364</v>
      </c>
      <c r="AH86">
        <f>('Passif '!D85+'Passif '!M85)</f>
        <v>2959629</v>
      </c>
      <c r="AI86">
        <f>('Passif '!E85+'Passif '!N85)</f>
        <v>3493469</v>
      </c>
      <c r="AJ86">
        <f>('Passif '!F85+'Passif '!O85)</f>
        <v>2717206</v>
      </c>
      <c r="AK86">
        <f>('Passif '!G85+'Passif '!P85)</f>
        <v>3592889</v>
      </c>
      <c r="AL86">
        <f>('Passif '!H85+'Passif '!Q85)</f>
        <v>3880469</v>
      </c>
      <c r="AM86">
        <f>('Passif '!I85+'Passif '!R85)</f>
        <v>3638515</v>
      </c>
      <c r="AN86">
        <f>('Passif '!J85+'Passif '!S85)</f>
        <v>3450454</v>
      </c>
      <c r="AO86">
        <f>('Passif '!K85+'Passif '!T85)</f>
        <v>3812800</v>
      </c>
      <c r="AP86">
        <f t="shared" si="32"/>
        <v>-1.7438356033768084E-2</v>
      </c>
      <c r="AQ86">
        <f>('Passif '!U85+'Passif '!AD85)</f>
        <v>8758</v>
      </c>
      <c r="AR86">
        <f>('Passif '!V85+'Passif '!AE85)</f>
        <v>2983</v>
      </c>
      <c r="AS86">
        <f>('Passif '!W85+'Passif '!AF85)</f>
        <v>13609</v>
      </c>
      <c r="AT86">
        <f>('Passif '!X85+'Passif '!AG85)</f>
        <v>7332</v>
      </c>
      <c r="AU86">
        <f>('Passif '!Y85+'Passif '!AH85)</f>
        <v>4497</v>
      </c>
      <c r="AV86">
        <f>('Passif '!Z85+'Passif '!AI85)</f>
        <v>0</v>
      </c>
      <c r="AW86">
        <f>('Passif '!AA85+'Passif '!AJ85)</f>
        <v>0</v>
      </c>
      <c r="AX86">
        <f>('Passif '!AB85+'Passif '!AK85)</f>
        <v>0</v>
      </c>
      <c r="AY86">
        <f>('Passif '!AC85+'Passif '!AL85)</f>
        <v>0</v>
      </c>
      <c r="AZ86" t="e">
        <f t="shared" si="33"/>
        <v>#DIV/0!</v>
      </c>
      <c r="BA86">
        <f>'Passif '!AV85</f>
        <v>2466745</v>
      </c>
      <c r="BB86">
        <f>'Passif '!AW85</f>
        <v>4719892</v>
      </c>
      <c r="BC86">
        <f>'Passif '!AX85</f>
        <v>3101525</v>
      </c>
      <c r="BD86">
        <f>'Passif '!AY85</f>
        <v>2561129</v>
      </c>
      <c r="BE86">
        <f>'Passif '!AZ85</f>
        <v>1116314</v>
      </c>
      <c r="BF86">
        <f>'Passif '!BA85</f>
        <v>4668269</v>
      </c>
      <c r="BG86">
        <f>'Passif '!BB85</f>
        <v>8641622</v>
      </c>
      <c r="BH86">
        <f>'Passif '!BC85</f>
        <v>8737963</v>
      </c>
      <c r="BI86">
        <f>'Passif '!BD85</f>
        <v>3605025</v>
      </c>
      <c r="BJ86">
        <f>(AQ86/Actif!C85)</f>
        <v>5.229863175600628E-4</v>
      </c>
      <c r="BK86">
        <f>(AR86/Actif!D85)</f>
        <v>1.4012100197743004E-4</v>
      </c>
      <c r="BL86">
        <f>(AS86/Actif!E85)</f>
        <v>6.6005883540090171E-4</v>
      </c>
      <c r="BM86">
        <f>(AT86/Actif!F85)</f>
        <v>4.6527155848648152E-4</v>
      </c>
      <c r="BN86">
        <f>(AU86/Actif!G85)</f>
        <v>3.0070192535490951E-4</v>
      </c>
      <c r="BO86">
        <f>(AV86/Actif!H85)</f>
        <v>0</v>
      </c>
      <c r="BP86">
        <f>(AW86/Actif!I85)</f>
        <v>0</v>
      </c>
      <c r="BQ86">
        <f>(AX86/Actif!J85)</f>
        <v>0</v>
      </c>
      <c r="BR86">
        <f>(AY86/Actif!K85)</f>
        <v>0</v>
      </c>
      <c r="BS86">
        <f t="shared" si="34"/>
        <v>-3.0070192535490951E-4</v>
      </c>
      <c r="BT86" t="e">
        <f t="shared" si="35"/>
        <v>#DIV/0!</v>
      </c>
      <c r="BV86">
        <f>('Compte de résultat '!V85/Actif!C85)</f>
        <v>7.8390561261415762E-2</v>
      </c>
      <c r="BW86">
        <f>('Compte de résultat '!W85/Actif!D85)</f>
        <v>8.6876148582375204E-2</v>
      </c>
      <c r="BX86">
        <f>('Compte de résultat '!X85/Actif!E85)</f>
        <v>3.9577339237793795E-2</v>
      </c>
      <c r="BY86">
        <f>('Compte de résultat '!Y85/Actif!F85)</f>
        <v>9.0456608953406153E-2</v>
      </c>
      <c r="BZ86">
        <f>('Compte de résultat '!Z85/Actif!G85)</f>
        <v>9.0483997702709512E-2</v>
      </c>
      <c r="CA86">
        <f>('Compte de résultat '!AA85/Actif!H85)</f>
        <v>2.6819046494886034E-2</v>
      </c>
      <c r="CB86">
        <f>('Compte de résultat '!AB85/Actif!I85)</f>
        <v>1.0372391352339227E-2</v>
      </c>
      <c r="CC86">
        <f>('Compte de résultat '!AC85/Actif!J85)</f>
        <v>4.3053378849088199E-2</v>
      </c>
      <c r="CD86">
        <f t="shared" si="36"/>
        <v>6.5016974095599978E-2</v>
      </c>
      <c r="CE86">
        <f t="shared" si="37"/>
        <v>7.3505981964636494E-2</v>
      </c>
      <c r="CF86">
        <f t="shared" si="38"/>
        <v>2.6748272232104488E-2</v>
      </c>
      <c r="CG86">
        <f>(Actif!U85/Actif!C85)</f>
        <v>3.774076598924074E-2</v>
      </c>
      <c r="CH86">
        <f>(Actif!V85/Actif!D85)</f>
        <v>1.6817338628213042E-2</v>
      </c>
      <c r="CI86">
        <f>(Actif!W85/Actif!E85)</f>
        <v>1.2937279278124852E-2</v>
      </c>
      <c r="CJ86">
        <f>(Actif!X85/Actif!F85)</f>
        <v>1.0901327845176511E-2</v>
      </c>
      <c r="CK86">
        <f>(Actif!Y85/Actif!G85)</f>
        <v>9.3212247481763467E-3</v>
      </c>
      <c r="CL86">
        <f>(Actif!Z85/Actif!H85)</f>
        <v>3.994369021524973E-3</v>
      </c>
      <c r="CM86">
        <f>(Actif!AA85/Actif!I85)</f>
        <v>2.686706508780654E-3</v>
      </c>
      <c r="CN86">
        <f>(Actif!AB85/Actif!J85)</f>
        <v>8.3769170816641765E-3</v>
      </c>
      <c r="CO86">
        <f>(Actif!AC85/Actif!K85)</f>
        <v>4.2719172334692856E-3</v>
      </c>
      <c r="CP86">
        <f t="shared" si="39"/>
        <v>-0.69125123330382932</v>
      </c>
      <c r="CQ86">
        <f t="shared" si="40"/>
        <v>6.9484869937818133E-2</v>
      </c>
      <c r="CR86">
        <f>'Compte de résultat '!D85/Actif!C85</f>
        <v>6.7103195029587717</v>
      </c>
      <c r="CS86">
        <f>'Compte de résultat '!E85/Actif!D85</f>
        <v>5.3204107917503629</v>
      </c>
      <c r="CT86">
        <f>'Compte de résultat '!F85/Actif!E85</f>
        <v>4.1942825877313448</v>
      </c>
      <c r="CU86">
        <f>'Compte de résultat '!G85/Actif!F85</f>
        <v>6.612750331740779</v>
      </c>
      <c r="CV86">
        <f>'Compte de résultat '!H85/Actif!G85</f>
        <v>10.203325387500602</v>
      </c>
      <c r="CW86">
        <f>'Compte de résultat '!I85/Actif!H85</f>
        <v>8.6308534212048702</v>
      </c>
      <c r="CX86">
        <f>'Compte de résultat '!J85/Actif!I85</f>
        <v>7.248479490041988</v>
      </c>
      <c r="CY86">
        <f>'Compte de résultat '!K85/Actif!J85</f>
        <v>7.8674298954272084</v>
      </c>
      <c r="CZ86">
        <f t="shared" si="41"/>
        <v>5.4035164597360623</v>
      </c>
      <c r="DA86">
        <f t="shared" si="42"/>
        <v>7.0034527689909085</v>
      </c>
      <c r="DB86">
        <f t="shared" si="43"/>
        <v>7.9155876022246892</v>
      </c>
      <c r="DD86">
        <f>LN(1+'Compte de résultat '!C85)</f>
        <v>18.592258071005475</v>
      </c>
      <c r="DE86">
        <f>LN(1+'Compte de résultat '!D85)</f>
        <v>18.537324677745158</v>
      </c>
      <c r="DF86">
        <f>LN(1+'Compte de résultat '!E85)</f>
        <v>18.545239519018768</v>
      </c>
      <c r="DG86">
        <f>LN(1+'Compte de résultat '!F85)</f>
        <v>18.275390520753014</v>
      </c>
      <c r="DH86">
        <f>LN(1+'Compte de résultat '!G85)</f>
        <v>18.461892598467337</v>
      </c>
      <c r="DI86">
        <f>LN(1+'Compte de résultat '!H85)</f>
        <v>18.843270543945088</v>
      </c>
      <c r="DJ86">
        <f>LN(1+'Compte de résultat '!I85)</f>
        <v>19.006145392838487</v>
      </c>
      <c r="DK86">
        <f>LN(1+'Compte de résultat '!J85)</f>
        <v>18.877884357660193</v>
      </c>
      <c r="DL86">
        <f>LN(1+'Compte de résultat '!K85)</f>
        <v>18.935691007885882</v>
      </c>
      <c r="DM86">
        <f t="shared" si="44"/>
        <v>18.368641559610175</v>
      </c>
      <c r="DN86">
        <f t="shared" si="45"/>
        <v>18.526851221055146</v>
      </c>
      <c r="DO86">
        <f t="shared" si="46"/>
        <v>18.939906919461521</v>
      </c>
      <c r="DQ86">
        <f>'Compte de résultat '!AM85/'Compte de résultat '!U85</f>
        <v>0.42307689894641876</v>
      </c>
      <c r="DR86">
        <f>'Compte de résultat '!AN85/'Compte de résultat '!V85</f>
        <v>0.45795470386725767</v>
      </c>
      <c r="DS86">
        <f>'Compte de résultat '!AO85/'Compte de résultat '!W85</f>
        <v>0.3487859316436368</v>
      </c>
      <c r="DT86">
        <f>'Compte de résultat '!AP85/'Compte de résultat '!X85</f>
        <v>0.91142524509803924</v>
      </c>
      <c r="DU86">
        <f>'Compte de résultat '!AQ85/'Compte de résultat '!Y85</f>
        <v>0.4029971995083706</v>
      </c>
      <c r="DV86">
        <f>'Compte de résultat '!AR85/'Compte de résultat '!Z85</f>
        <v>0.68166087664029196</v>
      </c>
      <c r="DW86">
        <f>'Compte de résultat '!AS85/'Compte de résultat '!AA85</f>
        <v>1.6916500156803012</v>
      </c>
      <c r="DX86">
        <f>'Compte de résultat '!AT85/'Compte de résultat '!AB85</f>
        <v>1.7566093326962893</v>
      </c>
      <c r="DY86">
        <f>'Compte de résultat '!AU85/'Compte de résultat '!AC85</f>
        <v>0.39895663642994089</v>
      </c>
      <c r="DZ86">
        <f t="shared" si="50"/>
        <v>-0.22976436845774728</v>
      </c>
    </row>
    <row r="87" spans="2:130" x14ac:dyDescent="0.25">
      <c r="B87" t="str">
        <f>Actif!B86</f>
        <v>MAPEI (UK) LIMITED</v>
      </c>
      <c r="C87">
        <f>('Passif '!U86+'Passif '!AD86+'Passif '!AV86)/Actif!C86</f>
        <v>0.46416881212757438</v>
      </c>
      <c r="D87">
        <f>('Passif '!V86+'Passif '!AE86+'Passif '!AW86)/Actif!D86</f>
        <v>0.30406761085181733</v>
      </c>
      <c r="E87">
        <f>('Passif '!W86+'Passif '!AF86+'Passif '!AX86)/Actif!E86</f>
        <v>0.23865808355903392</v>
      </c>
      <c r="F87">
        <f>('Passif '!X86+'Passif '!AG86+'Passif '!AY86)/Actif!F86</f>
        <v>0.24979539342159243</v>
      </c>
      <c r="G87">
        <f>('Passif '!Y86+'Passif '!AH86+'Passif '!AZ86)/Actif!G86</f>
        <v>0.19153862744439751</v>
      </c>
      <c r="H87">
        <f>('Passif '!Z86+'Passif '!AI86+'Passif '!BA86)/Actif!H86</f>
        <v>9.9295936076186919E-2</v>
      </c>
      <c r="I87">
        <f>('Passif '!AA86+'Passif '!AJ86+'Passif '!BB86)/Actif!I86</f>
        <v>7.4130677734088685E-2</v>
      </c>
      <c r="J87">
        <f>('Passif '!AB86+'Passif '!AK86+'Passif '!BC86)/Actif!J86</f>
        <v>7.1028361215767943E-2</v>
      </c>
      <c r="K87">
        <f>('Passif '!AC86+'Passif '!AL86+'Passif '!BD86)/Actif!K86</f>
        <v>8.3341227115343683E-2</v>
      </c>
      <c r="L87">
        <f t="shared" si="30"/>
        <v>-0.58394061246358198</v>
      </c>
      <c r="M87">
        <f>('Passif '!C86+'Passif '!L86)/Actif!C86</f>
        <v>0.39587749472109052</v>
      </c>
      <c r="N87">
        <f>('Passif '!D86+'Passif '!M86)/Actif!D86</f>
        <v>0.49606626924554453</v>
      </c>
      <c r="O87">
        <f>('Passif '!E86+'Passif '!N86)/Actif!E86</f>
        <v>0.5423613171955165</v>
      </c>
      <c r="P87">
        <f>('Passif '!F86+'Passif '!O86)/Actif!F86</f>
        <v>0.55975443303399908</v>
      </c>
      <c r="Q87">
        <f>('Passif '!G86+'Passif '!P86)/Actif!G86</f>
        <v>0.58445315403924447</v>
      </c>
      <c r="R87">
        <f>('Passif '!H86+'Passif '!Q86)/Actif!H86</f>
        <v>0.6412964660853504</v>
      </c>
      <c r="S87">
        <f>('Passif '!I86+'Passif '!R86)/Actif!I86</f>
        <v>0.67457710871956689</v>
      </c>
      <c r="T87">
        <f>('Passif '!J86+'Passif '!S86)/Actif!J86</f>
        <v>0.63480553488293268</v>
      </c>
      <c r="U87">
        <f>('Passif '!K86+'Passif '!T86)/Actif!K86</f>
        <v>0.61017352213513076</v>
      </c>
      <c r="V87">
        <f t="shared" si="31"/>
        <v>9.8935148889833902E-2</v>
      </c>
      <c r="W87">
        <v>-0.23830578162257332</v>
      </c>
      <c r="X87">
        <f>('Passif '!U86+'Passif '!AD86)/('Passif '!C86+'Passif '!L86)</f>
        <v>0.65158156148483215</v>
      </c>
      <c r="Y87">
        <f>('Passif '!V86+'Passif '!AE86)/('Passif '!D86+'Passif '!M86)</f>
        <v>0.31466173573020156</v>
      </c>
      <c r="Z87">
        <f>('Passif '!W86+'Passif '!AF86)/('Passif '!E86+'Passif '!N86)</f>
        <v>0.15079364491635705</v>
      </c>
      <c r="AA87">
        <f>('Passif '!X86+'Passif '!AG86)/('Passif '!F86+'Passif '!O86)</f>
        <v>7.6529385370014538E-2</v>
      </c>
      <c r="AB87">
        <f>('Passif '!Y86+'Passif '!AH86)/('Passif '!G86+'Passif '!P86)</f>
        <v>1.6061631351941146E-2</v>
      </c>
      <c r="AC87">
        <f>('Passif '!Z86+'Passif '!AI86)/('Passif '!H86+'Passif '!Q86)</f>
        <v>1.3060768552735217E-2</v>
      </c>
      <c r="AD87">
        <f>('Passif '!AA86+'Passif '!AJ86)/('Passif '!I86+'Passif '!R86)</f>
        <v>7.5757884918090128E-3</v>
      </c>
      <c r="AE87">
        <f>('Passif '!AB86+'Passif '!AK86)/('Passif '!J86+'Passif '!S86)</f>
        <v>1.211493706476868E-3</v>
      </c>
      <c r="AF87">
        <f>('Passif '!AC86+'Passif '!AL86)/('Passif '!K86+'Passif '!T86)</f>
        <v>0</v>
      </c>
      <c r="AG87">
        <f>('Passif '!C86+'Passif '!L86)</f>
        <v>5999008</v>
      </c>
      <c r="AH87">
        <f>('Passif '!D86+'Passif '!M86)</f>
        <v>8841593</v>
      </c>
      <c r="AI87">
        <f>('Passif '!E86+'Passif '!N86)</f>
        <v>10802942</v>
      </c>
      <c r="AJ87">
        <f>('Passif '!F86+'Passif '!O86)</f>
        <v>8595757</v>
      </c>
      <c r="AK87">
        <f>('Passif '!G86+'Passif '!P86)</f>
        <v>10218825</v>
      </c>
      <c r="AL87">
        <f>('Passif '!H86+'Passif '!Q86)</f>
        <v>12368338</v>
      </c>
      <c r="AM87">
        <f>('Passif '!I86+'Passif '!R86)</f>
        <v>13722400</v>
      </c>
      <c r="AN87">
        <f>('Passif '!J86+'Passif '!S86)</f>
        <v>13820955</v>
      </c>
      <c r="AO87">
        <f>('Passif '!K86+'Passif '!T86)</f>
        <v>15369418</v>
      </c>
      <c r="AP87">
        <f t="shared" si="32"/>
        <v>0.24264213995445466</v>
      </c>
      <c r="AQ87">
        <f>('Passif '!U86+'Passif '!AD86)</f>
        <v>3908843</v>
      </c>
      <c r="AR87">
        <f>('Passif '!V86+'Passif '!AE86)</f>
        <v>2782111</v>
      </c>
      <c r="AS87">
        <f>('Passif '!W86+'Passif '!AF86)</f>
        <v>1629015</v>
      </c>
      <c r="AT87">
        <f>('Passif '!X86+'Passif '!AG86)</f>
        <v>657828</v>
      </c>
      <c r="AU87">
        <f>('Passif '!Y86+'Passif '!AH86)</f>
        <v>164131</v>
      </c>
      <c r="AV87">
        <f>('Passif '!Z86+'Passif '!AI86)</f>
        <v>161540</v>
      </c>
      <c r="AW87">
        <f>('Passif '!AA86+'Passif '!AJ86)</f>
        <v>103958</v>
      </c>
      <c r="AX87">
        <f>('Passif '!AB86+'Passif '!AK86)</f>
        <v>16744</v>
      </c>
      <c r="AY87">
        <f>('Passif '!AC86+'Passif '!AL86)</f>
        <v>0</v>
      </c>
      <c r="AZ87">
        <f t="shared" si="33"/>
        <v>-1</v>
      </c>
      <c r="BA87">
        <f>'Passif '!AV86</f>
        <v>3125031</v>
      </c>
      <c r="BB87">
        <f>'Passif '!AW86</f>
        <v>2637411</v>
      </c>
      <c r="BC87">
        <f>'Passif '!AX86</f>
        <v>3124660</v>
      </c>
      <c r="BD87">
        <f>'Passif '!AY86</f>
        <v>3178105</v>
      </c>
      <c r="BE87">
        <f>'Passif '!AZ86</f>
        <v>3184811</v>
      </c>
      <c r="BF87">
        <f>'Passif '!BA86</f>
        <v>1753527</v>
      </c>
      <c r="BG87">
        <f>'Passif '!BB86</f>
        <v>1404025</v>
      </c>
      <c r="BH87">
        <f>'Passif '!BC86</f>
        <v>1529682</v>
      </c>
      <c r="BI87">
        <f>'Passif '!BD86</f>
        <v>2099249</v>
      </c>
      <c r="BJ87">
        <f>(AQ87/Actif!C86)</f>
        <v>0.25794647616707156</v>
      </c>
      <c r="BK87">
        <f>(AR87/Actif!D86)</f>
        <v>0.15609307331800854</v>
      </c>
      <c r="BL87">
        <f>(AS87/Actif!E86)</f>
        <v>8.178463988154841E-2</v>
      </c>
      <c r="BM87">
        <f>(AT87/Actif!F86)</f>
        <v>4.2837662718232909E-2</v>
      </c>
      <c r="BN87">
        <f>(AU87/Actif!G86)</f>
        <v>9.3872711026576176E-3</v>
      </c>
      <c r="BO87">
        <f>(AV87/Actif!H86)</f>
        <v>8.3758247172277707E-3</v>
      </c>
      <c r="BP87">
        <f>(AW87/Actif!I86)</f>
        <v>5.1104534970754919E-3</v>
      </c>
      <c r="BQ87">
        <f>(AX87/Actif!J86)</f>
        <v>7.6906291034735473E-4</v>
      </c>
      <c r="BR87">
        <f>(AY87/Actif!K86)</f>
        <v>0</v>
      </c>
      <c r="BS87">
        <f t="shared" si="34"/>
        <v>-1.0114463854298469E-3</v>
      </c>
      <c r="BT87">
        <f t="shared" si="35"/>
        <v>-1</v>
      </c>
      <c r="BV87">
        <f>('Compte de résultat '!V86/Actif!C86)</f>
        <v>0.2361605068281023</v>
      </c>
      <c r="BW87">
        <f>('Compte de résultat '!W86/Actif!D86)</f>
        <v>0.24151230087215067</v>
      </c>
      <c r="BX87">
        <f>('Compte de résultat '!X86/Actif!E86)</f>
        <v>7.5465993692549513E-2</v>
      </c>
      <c r="BY87">
        <f>('Compte de résultat '!Y86/Actif!F86)</f>
        <v>0.12664749972324063</v>
      </c>
      <c r="BZ87">
        <f>('Compte de résultat '!Z86/Actif!G86)</f>
        <v>0.18772729162721488</v>
      </c>
      <c r="CA87">
        <f>('Compte de résultat '!AA86/Actif!H86)</f>
        <v>0.12750572824176798</v>
      </c>
      <c r="CB87">
        <f>('Compte de résultat '!AB86/Actif!I86)</f>
        <v>0.18226102689056745</v>
      </c>
      <c r="CC87">
        <f>('Compte de résultat '!AC86/Actif!J86)</f>
        <v>0.24636983612538904</v>
      </c>
      <c r="CD87">
        <f t="shared" si="36"/>
        <v>0.10105674670789508</v>
      </c>
      <c r="CE87">
        <f t="shared" si="37"/>
        <v>0.12994692834766833</v>
      </c>
      <c r="CF87">
        <f t="shared" si="38"/>
        <v>0.18537886375257484</v>
      </c>
      <c r="CG87">
        <f>(Actif!U86/Actif!C86)</f>
        <v>0.611057644147323</v>
      </c>
      <c r="CH87">
        <f>(Actif!V86/Actif!D86)</f>
        <v>0.50677937012168994</v>
      </c>
      <c r="CI87">
        <f>(Actif!W86/Actif!E86)</f>
        <v>0.39040720694270392</v>
      </c>
      <c r="CJ87">
        <f>(Actif!X86/Actif!F86)</f>
        <v>0.51957704655418302</v>
      </c>
      <c r="CK87">
        <f>(Actif!Y86/Actif!G86)</f>
        <v>0.58207417906489445</v>
      </c>
      <c r="CL87">
        <f>(Actif!Z86/Actif!H86)</f>
        <v>0.54303229016793597</v>
      </c>
      <c r="CM87">
        <f>(Actif!AA86/Actif!I86)</f>
        <v>0.48977914216467755</v>
      </c>
      <c r="CN87">
        <f>(Actif!AB86/Actif!J86)</f>
        <v>0.42595034317319563</v>
      </c>
      <c r="CO87">
        <f>(Actif!AC86/Actif!K86)</f>
        <v>0.34554851436375866</v>
      </c>
      <c r="CP87">
        <f t="shared" si="39"/>
        <v>0.39093818072787595</v>
      </c>
      <c r="CQ87">
        <f t="shared" si="40"/>
        <v>-0.36366856884901683</v>
      </c>
      <c r="CR87">
        <f>'Compte de résultat '!D86/Actif!C86</f>
        <v>1.5266264379823327</v>
      </c>
      <c r="CS87">
        <f>'Compte de résultat '!E86/Actif!D86</f>
        <v>1.5956001351256501</v>
      </c>
      <c r="CT87">
        <f>'Compte de résultat '!F86/Actif!E86</f>
        <v>1.3128975699742986</v>
      </c>
      <c r="CU87">
        <f>'Compte de résultat '!G86/Actif!F86</f>
        <v>1.8422452022948237</v>
      </c>
      <c r="CV87">
        <f>'Compte de résultat '!H86/Actif!G86</f>
        <v>1.7241589527042389</v>
      </c>
      <c r="CW87">
        <f>'Compte de résultat '!I86/Actif!H86</f>
        <v>1.5171200685413533</v>
      </c>
      <c r="CX87">
        <f>'Compte de résultat '!J86/Actif!I86</f>
        <v>1.612304277811091</v>
      </c>
      <c r="CY87">
        <f>'Compte de résultat '!K86/Actif!J86</f>
        <v>1.7616649513863043</v>
      </c>
      <c r="CZ87">
        <f t="shared" si="41"/>
        <v>1.577571386134561</v>
      </c>
      <c r="DA87">
        <f t="shared" si="42"/>
        <v>1.6264339083244537</v>
      </c>
      <c r="DB87">
        <f t="shared" si="43"/>
        <v>1.6303630992462494</v>
      </c>
      <c r="DD87">
        <f>LN(1+'Compte de résultat '!C86)</f>
        <v>16.586198913149872</v>
      </c>
      <c r="DE87">
        <f>LN(1+'Compte de résultat '!D86)</f>
        <v>16.956815554213744</v>
      </c>
      <c r="DF87">
        <f>LN(1+'Compte de résultat '!E86)</f>
        <v>17.163273336729468</v>
      </c>
      <c r="DG87">
        <f>LN(1+'Compte de résultat '!F86)</f>
        <v>17.079388543471715</v>
      </c>
      <c r="DH87">
        <f>LN(1+'Compte de résultat '!G86)</f>
        <v>17.158021452995349</v>
      </c>
      <c r="DI87">
        <f>LN(1+'Compte de résultat '!H86)</f>
        <v>17.221560214941317</v>
      </c>
      <c r="DJ87">
        <f>LN(1+'Compte de résultat '!I86)</f>
        <v>17.19172768150338</v>
      </c>
      <c r="DK87">
        <f>LN(1+'Compte de résultat '!J86)</f>
        <v>17.305873796833662</v>
      </c>
      <c r="DL87">
        <f>LN(1+'Compte de résultat '!K86)</f>
        <v>17.462392430993436</v>
      </c>
      <c r="DM87">
        <f t="shared" si="44"/>
        <v>17.118704998233532</v>
      </c>
      <c r="DN87">
        <f t="shared" si="45"/>
        <v>17.15299007046946</v>
      </c>
      <c r="DO87">
        <f t="shared" si="46"/>
        <v>17.319997969776825</v>
      </c>
      <c r="DQ87">
        <f>'Compte de résultat '!AM86/'Compte de résultat '!U86</f>
        <v>0.13098788078006485</v>
      </c>
      <c r="DR87">
        <f>'Compte de résultat '!AN86/'Compte de résultat '!V86</f>
        <v>7.7115325236363427E-2</v>
      </c>
      <c r="DS87">
        <f>'Compte de résultat '!AO86/'Compte de résultat '!W86</f>
        <v>4.4894116094674197E-2</v>
      </c>
      <c r="DT87">
        <f>'Compte de résultat '!AP86/'Compte de résultat '!X86</f>
        <v>0.45644569632733217</v>
      </c>
      <c r="DU87">
        <f>'Compte de résultat '!AQ86/'Compte de résultat '!Y86</f>
        <v>1.9653060899191038E-2</v>
      </c>
      <c r="DV87">
        <f>'Compte de résultat '!AR86/'Compte de résultat '!Z86</f>
        <v>2.4964179114481508E-3</v>
      </c>
      <c r="DW87">
        <f>'Compte de résultat '!AS86/'Compte de résultat '!AA86</f>
        <v>2.9152539064565006E-3</v>
      </c>
      <c r="DX87">
        <f>'Compte de résultat '!AT86/'Compte de résultat '!AB86</f>
        <v>6.4516216037620072E-4</v>
      </c>
      <c r="DY87">
        <f>'Compte de résultat '!AU86/'Compte de résultat '!AC86</f>
        <v>0</v>
      </c>
      <c r="DZ87">
        <f t="shared" si="50"/>
        <v>-0.45394927841588401</v>
      </c>
    </row>
    <row r="88" spans="2:130" x14ac:dyDescent="0.25">
      <c r="B88" t="str">
        <f>Actif!B87</f>
        <v>MATALAN RETAIL LTD.</v>
      </c>
      <c r="C88">
        <f>('Passif '!U87+'Passif '!AD87+'Passif '!AV87)/Actif!C87</f>
        <v>0.4968001877693678</v>
      </c>
      <c r="D88">
        <f>('Passif '!V87+'Passif '!AE87+'Passif '!AW87)/Actif!D87</f>
        <v>0.35624658904124717</v>
      </c>
      <c r="E88">
        <f>('Passif '!W87+'Passif '!AF87+'Passif '!AX87)/Actif!E87</f>
        <v>0.31583731047375729</v>
      </c>
      <c r="F88">
        <f>('Passif '!X87+'Passif '!AG87+'Passif '!AY87)/Actif!F87</f>
        <v>0.28646303991016003</v>
      </c>
      <c r="G88">
        <f>('Passif '!Y87+'Passif '!AH87+'Passif '!AZ87)/Actif!G87</f>
        <v>0.24987242609534802</v>
      </c>
      <c r="H88">
        <f>('Passif '!Z87+'Passif '!AI87+'Passif '!BA87)/Actif!H87</f>
        <v>0.33360817912526741</v>
      </c>
      <c r="I88">
        <f>('Passif '!AA87+'Passif '!AJ87+'Passif '!BB87)/Actif!I87</f>
        <v>0.33371484572003657</v>
      </c>
      <c r="J88">
        <f>('Passif '!AB87+'Passif '!AK87+'Passif '!BC87)/Actif!J87</f>
        <v>0.30899908180287011</v>
      </c>
      <c r="K88">
        <f>('Passif '!AC87+'Passif '!AL87+'Passif '!BD87)/Actif!K87</f>
        <v>0.37199411075169247</v>
      </c>
      <c r="L88">
        <f t="shared" si="30"/>
        <v>5.6265894060628055E-2</v>
      </c>
      <c r="M88">
        <f>('Passif '!C87+'Passif '!L87)/Actif!C87</f>
        <v>0.21474283031866173</v>
      </c>
      <c r="N88">
        <f>('Passif '!D87+'Passif '!M87)/Actif!D87</f>
        <v>0.2839607204519497</v>
      </c>
      <c r="O88">
        <f>('Passif '!E87+'Passif '!N87)/Actif!E87</f>
        <v>0.3515110203087406</v>
      </c>
      <c r="P88">
        <f>('Passif '!F87+'Passif '!O87)/Actif!F87</f>
        <v>0.44424362835335907</v>
      </c>
      <c r="Q88">
        <f>('Passif '!G87+'Passif '!P87)/Actif!G87</f>
        <v>0.46963769423503871</v>
      </c>
      <c r="R88">
        <f>('Passif '!H87+'Passif '!Q87)/Actif!H87</f>
        <v>0.39346965723953892</v>
      </c>
      <c r="S88">
        <f>('Passif '!I87+'Passif '!R87)/Actif!I87</f>
        <v>0.4306736422140755</v>
      </c>
      <c r="T88">
        <f>('Passif '!J87+'Passif '!S87)/Actif!J87</f>
        <v>0.44536271828674534</v>
      </c>
      <c r="U88">
        <f>('Passif '!K87+'Passif '!T87)/Actif!K87</f>
        <v>0.41763454890270429</v>
      </c>
      <c r="V88">
        <f t="shared" si="31"/>
        <v>4.1958636930798321E-2</v>
      </c>
      <c r="W88">
        <v>0.26962655952412401</v>
      </c>
      <c r="X88">
        <f>('Passif '!U87+'Passif '!AD87)/('Passif '!C87+'Passif '!L87)</f>
        <v>0.63355407897781379</v>
      </c>
      <c r="Y88">
        <f>('Passif '!V87+'Passif '!AE87)/('Passif '!D87+'Passif '!M87)</f>
        <v>0.55043227385341642</v>
      </c>
      <c r="Z88">
        <f>('Passif '!W87+'Passif '!AF87)/('Passif '!E87+'Passif '!N87)</f>
        <v>0.37362637340910571</v>
      </c>
      <c r="AA88">
        <f>('Passif '!X87+'Passif '!AG87)/('Passif '!F87+'Passif '!O87)</f>
        <v>0.30553295296919059</v>
      </c>
      <c r="AB88">
        <f>('Passif '!Y87+'Passif '!AH87)/('Passif '!G87+'Passif '!P87)</f>
        <v>0.22890257012648765</v>
      </c>
      <c r="AC88">
        <f>('Passif '!Z87+'Passif '!AI87)/('Passif '!H87+'Passif '!Q87)</f>
        <v>0.24727577470373346</v>
      </c>
      <c r="AD88">
        <f>('Passif '!AA87+'Passif '!AJ87)/('Passif '!I87+'Passif '!R87)</f>
        <v>0.22627182966125731</v>
      </c>
      <c r="AE88">
        <f>('Passif '!AB87+'Passif '!AK87)/('Passif '!J87+'Passif '!S87)</f>
        <v>0.20171821263387393</v>
      </c>
      <c r="AF88">
        <f>('Passif '!AC87+'Passif '!AL87)/('Passif '!K87+'Passif '!T87)</f>
        <v>0.22718370436004903</v>
      </c>
      <c r="AG88">
        <f>('Passif '!C87+'Passif '!L87)</f>
        <v>133150381</v>
      </c>
      <c r="AH88">
        <f>('Passif '!D87+'Passif '!M87)</f>
        <v>154183857</v>
      </c>
      <c r="AI88">
        <f>('Passif '!E87+'Passif '!N87)</f>
        <v>202312624</v>
      </c>
      <c r="AJ88">
        <f>('Passif '!F87+'Passif '!O87)</f>
        <v>275951704</v>
      </c>
      <c r="AK88">
        <f>('Passif '!G87+'Passif '!P87)</f>
        <v>309732538</v>
      </c>
      <c r="AL88">
        <f>('Passif '!H87+'Passif '!Q87)</f>
        <v>280045120</v>
      </c>
      <c r="AM88">
        <f>('Passif '!I87+'Passif '!R87)</f>
        <v>312384600</v>
      </c>
      <c r="AN88">
        <f>('Passif '!J87+'Passif '!S87)</f>
        <v>336725728</v>
      </c>
      <c r="AO88">
        <f>('Passif '!K87+'Passif '!T87)</f>
        <v>308437448</v>
      </c>
      <c r="AP88">
        <f t="shared" si="32"/>
        <v>0.10138483398675185</v>
      </c>
      <c r="AQ88">
        <f>('Passif '!U87+'Passif '!AD87)</f>
        <v>84357967</v>
      </c>
      <c r="AR88">
        <f>('Passif '!V87+'Passif '!AE87)</f>
        <v>84867771</v>
      </c>
      <c r="AS88">
        <f>('Passif '!W87+'Passif '!AF87)</f>
        <v>75589332</v>
      </c>
      <c r="AT88">
        <f>('Passif '!X87+'Passif '!AG87)</f>
        <v>84312339</v>
      </c>
      <c r="AU88">
        <f>('Passif '!Y87+'Passif '!AH87)</f>
        <v>70898574</v>
      </c>
      <c r="AV88">
        <f>('Passif '!Z87+'Passif '!AI87)</f>
        <v>69248374</v>
      </c>
      <c r="AW88">
        <f>('Passif '!AA87+'Passif '!AJ87)</f>
        <v>70683835</v>
      </c>
      <c r="AX88">
        <f>('Passif '!AB87+'Passif '!AK87)</f>
        <v>67923712</v>
      </c>
      <c r="AY88">
        <f>('Passif '!AC87+'Passif '!AL87)</f>
        <v>70071962</v>
      </c>
      <c r="AZ88">
        <f t="shared" si="33"/>
        <v>1.189324676417673E-2</v>
      </c>
      <c r="BA88">
        <f>'Passif '!AV87</f>
        <v>223680882</v>
      </c>
      <c r="BB88">
        <f>'Passif '!AW87</f>
        <v>108565578</v>
      </c>
      <c r="BC88">
        <f>'Passif '!AX87</f>
        <v>106191242</v>
      </c>
      <c r="BD88">
        <f>'Passif '!AY87</f>
        <v>93630481</v>
      </c>
      <c r="BE88">
        <f>'Passif '!AZ87</f>
        <v>93895738</v>
      </c>
      <c r="BF88">
        <f>'Passif '!BA87</f>
        <v>168191390</v>
      </c>
      <c r="BG88">
        <f>'Passif '!BB87</f>
        <v>171372721</v>
      </c>
      <c r="BH88">
        <f>'Passif '!BC87</f>
        <v>165701458</v>
      </c>
      <c r="BI88">
        <f>'Passif '!BD87</f>
        <v>204658456</v>
      </c>
      <c r="BJ88">
        <f>(AQ88/Actif!C87)</f>
        <v>0.13605119607962868</v>
      </c>
      <c r="BK88">
        <f>(AR88/Actif!D87)</f>
        <v>0.15630114504342102</v>
      </c>
      <c r="BL88">
        <f>(AS88/Actif!E87)</f>
        <v>0.13133378773128923</v>
      </c>
      <c r="BM88">
        <f>(AT88/Actif!F87)</f>
        <v>0.13573106760854942</v>
      </c>
      <c r="BN88">
        <f>(AU88/Actif!G87)</f>
        <v>0.10750127523867792</v>
      </c>
      <c r="BO88">
        <f>(AV88/Actif!H87)</f>
        <v>9.7295514316319442E-2</v>
      </c>
      <c r="BP88">
        <f>(AW88/Actif!I87)</f>
        <v>9.7449313010656569E-2</v>
      </c>
      <c r="BQ88">
        <f>(AX88/Actif!J87)</f>
        <v>8.9837771506565786E-2</v>
      </c>
      <c r="BR88">
        <f>(AY88/Actif!K87)</f>
        <v>9.4879763888454413E-2</v>
      </c>
      <c r="BS88">
        <f t="shared" si="34"/>
        <v>-1.0205760922358476E-2</v>
      </c>
      <c r="BT88">
        <f t="shared" si="35"/>
        <v>-2.4829001057655481E-2</v>
      </c>
      <c r="BV88">
        <f>('Compte de résultat '!V87/Actif!C87)</f>
        <v>0.16864331809524291</v>
      </c>
      <c r="BW88">
        <f>('Compte de résultat '!W87/Actif!D87)</f>
        <v>0.31648082244990117</v>
      </c>
      <c r="BX88">
        <f>('Compte de résultat '!X87/Actif!E87)</f>
        <v>0.24148369308342693</v>
      </c>
      <c r="BY88">
        <f>('Compte de résultat '!Y87/Actif!F87)</f>
        <v>0.29021805461219097</v>
      </c>
      <c r="BZ88">
        <f>('Compte de résultat '!Z87/Actif!G87)</f>
        <v>0.25911649505375395</v>
      </c>
      <c r="CA88">
        <f>('Compte de résultat '!AA87/Actif!H87)</f>
        <v>0.14230329407971543</v>
      </c>
      <c r="CB88">
        <f>('Compte de résultat '!AB87/Actif!I87)</f>
        <v>0.15506302572882114</v>
      </c>
      <c r="CC88">
        <f>('Compte de résultat '!AC87/Actif!J87)</f>
        <v>0.13837949278286993</v>
      </c>
      <c r="CD88">
        <f t="shared" si="36"/>
        <v>0.26585087384780892</v>
      </c>
      <c r="CE88">
        <f t="shared" si="37"/>
        <v>0.26360608091645726</v>
      </c>
      <c r="CF88">
        <f t="shared" si="38"/>
        <v>0.14524860419713551</v>
      </c>
      <c r="CG88">
        <f>(Actif!U87/Actif!C87)</f>
        <v>0.42664138345738023</v>
      </c>
      <c r="CH88">
        <f>(Actif!V87/Actif!D87)</f>
        <v>0.49781778477602445</v>
      </c>
      <c r="CI88">
        <f>(Actif!W87/Actif!E87)</f>
        <v>0.39536468910891065</v>
      </c>
      <c r="CJ88">
        <f>(Actif!X87/Actif!F87)</f>
        <v>0.30417495056385363</v>
      </c>
      <c r="CK88">
        <f>(Actif!Y87/Actif!G87)</f>
        <v>0.2760673580755047</v>
      </c>
      <c r="CL88">
        <f>(Actif!Z87/Actif!H87)</f>
        <v>0.26434696509169381</v>
      </c>
      <c r="CM88">
        <f>(Actif!AA87/Actif!I87)</f>
        <v>0.25621321127848701</v>
      </c>
      <c r="CN88">
        <f>(Actif!AB87/Actif!J87)</f>
        <v>0.22926231991635895</v>
      </c>
      <c r="CO88">
        <f>(Actif!AC87/Actif!K87)</f>
        <v>0.27531490307002265</v>
      </c>
      <c r="CP88">
        <f t="shared" si="39"/>
        <v>-0.33138448532798925</v>
      </c>
      <c r="CQ88">
        <f t="shared" si="40"/>
        <v>4.14906899896672E-2</v>
      </c>
      <c r="CR88">
        <f>'Compte de résultat '!D87/Actif!C87</f>
        <v>2.4649155683764876</v>
      </c>
      <c r="CS88">
        <f>'Compte de résultat '!E87/Actif!D87</f>
        <v>2.4506791214491295</v>
      </c>
      <c r="CT88">
        <f>'Compte de résultat '!F87/Actif!E87</f>
        <v>1.9896071644338469</v>
      </c>
      <c r="CU88">
        <f>'Compte de résultat '!G87/Actif!F87</f>
        <v>1.9939623840290213</v>
      </c>
      <c r="CV88">
        <f>'Compte de résultat '!H87/Actif!G87</f>
        <v>1.9513821208243263</v>
      </c>
      <c r="CW88">
        <f>'Compte de résultat '!I87/Actif!H87</f>
        <v>1.8621069264115404</v>
      </c>
      <c r="CX88">
        <f>'Compte de résultat '!J87/Actif!I87</f>
        <v>1.795349064753113</v>
      </c>
      <c r="CY88">
        <f>'Compte de résultat '!K87/Actif!J87</f>
        <v>1.7942994642308332</v>
      </c>
      <c r="CZ88">
        <f t="shared" si="41"/>
        <v>1.9917847742314341</v>
      </c>
      <c r="DA88">
        <f t="shared" si="42"/>
        <v>1.9783172230957315</v>
      </c>
      <c r="DB88">
        <f t="shared" si="43"/>
        <v>1.817251818465162</v>
      </c>
      <c r="DD88">
        <f>LN(1+'Compte de résultat '!C87)</f>
        <v>21.166087894915446</v>
      </c>
      <c r="DE88">
        <f>LN(1+'Compte de résultat '!D87)</f>
        <v>21.147461391888299</v>
      </c>
      <c r="DF88">
        <f>LN(1+'Compte de résultat '!E87)</f>
        <v>21.008940862877122</v>
      </c>
      <c r="DG88">
        <f>LN(1+'Compte de résultat '!F87)</f>
        <v>20.858776133872592</v>
      </c>
      <c r="DH88">
        <f>LN(1+'Compte de résultat '!G87)</f>
        <v>20.937242384982284</v>
      </c>
      <c r="DI88">
        <f>LN(1+'Compte de résultat '!H87)</f>
        <v>20.975551349461252</v>
      </c>
      <c r="DJ88">
        <f>LN(1+'Compte de résultat '!I87)</f>
        <v>21.004921218574726</v>
      </c>
      <c r="DK88">
        <f>LN(1+'Compte de résultat '!J87)</f>
        <v>20.987349834133237</v>
      </c>
      <c r="DL88">
        <f>LN(1+'Compte de résultat '!K87)</f>
        <v>21.02826020088062</v>
      </c>
      <c r="DM88">
        <f t="shared" si="44"/>
        <v>20.89800925942744</v>
      </c>
      <c r="DN88">
        <f t="shared" si="45"/>
        <v>20.923856622772046</v>
      </c>
      <c r="DO88">
        <f t="shared" si="46"/>
        <v>21.006843751196197</v>
      </c>
      <c r="DQ88">
        <f>'Compte de résultat '!AM87/'Compte de résultat '!U87</f>
        <v>3.5778175269508633E-2</v>
      </c>
      <c r="DR88">
        <f>'Compte de résultat '!AN87/'Compte de résultat '!V87</f>
        <v>0.17422096089712186</v>
      </c>
      <c r="DS88">
        <f>'Compte de résultat '!AO87/'Compte de résultat '!W87</f>
        <v>0.35235920786814395</v>
      </c>
      <c r="DT88">
        <f>'Compte de résultat '!AP87/'Compte de résultat '!X87</f>
        <v>0.31179321741985516</v>
      </c>
      <c r="DU88">
        <f>'Compte de résultat '!AQ87/'Compte de résultat '!Y87</f>
        <v>0.16552582652324085</v>
      </c>
      <c r="DV88">
        <f>'Compte de résultat '!AR87/'Compte de résultat '!Z87</f>
        <v>0.2953296700644153</v>
      </c>
      <c r="DW88">
        <f>'Compte de résultat '!AS87/'Compte de résultat '!AA87</f>
        <v>0.56206089439244267</v>
      </c>
      <c r="DX88">
        <f>'Compte de résultat '!AT87/'Compte de résultat '!AB87</f>
        <v>0.48456789794160637</v>
      </c>
      <c r="DY88">
        <f>'Compte de résultat '!AU87/'Compte de résultat '!AC87</f>
        <v>0.55889146355208252</v>
      </c>
      <c r="DZ88">
        <f t="shared" si="50"/>
        <v>-1.6463547355439867E-2</v>
      </c>
    </row>
    <row r="89" spans="2:130" x14ac:dyDescent="0.25">
      <c r="B89" t="str">
        <f>Actif!B88</f>
        <v>MAZDA MOTORS UK LIMITED</v>
      </c>
      <c r="C89">
        <f>('Passif '!U88+'Passif '!AD88+'Passif '!AV88)/Actif!C88</f>
        <v>7.4084638182397827E-2</v>
      </c>
      <c r="D89">
        <f>('Passif '!V88+'Passif '!AE88+'Passif '!AW88)/Actif!D88</f>
        <v>7.510784061296949E-2</v>
      </c>
      <c r="E89">
        <f>('Passif '!W88+'Passif '!AF88+'Passif '!AX88)/Actif!E88</f>
        <v>0.15625238265699173</v>
      </c>
      <c r="F89">
        <f>('Passif '!X88+'Passif '!AG88+'Passif '!AY88)/Actif!F88</f>
        <v>8.183668007990362E-2</v>
      </c>
      <c r="G89">
        <f>('Passif '!Y88+'Passif '!AH88+'Passif '!AZ88)/Actif!G88</f>
        <v>0.26074881222767277</v>
      </c>
      <c r="H89">
        <f>('Passif '!Z88+'Passif '!AI88+'Passif '!BA88)/Actif!H88</f>
        <v>0.23090532542999298</v>
      </c>
      <c r="I89">
        <f>('Passif '!AA88+'Passif '!AJ88+'Passif '!BB88)/Actif!I88</f>
        <v>0.37463623598508639</v>
      </c>
      <c r="J89">
        <f>('Passif '!AB88+'Passif '!AK88+'Passif '!BC88)/Actif!J88</f>
        <v>0.13584988555262267</v>
      </c>
      <c r="K89">
        <f>('Passif '!AC88+'Passif '!AL88+'Passif '!BD88)/Actif!K88</f>
        <v>0.14277191762325123</v>
      </c>
      <c r="L89">
        <f t="shared" si="30"/>
        <v>0.47777154820660134</v>
      </c>
      <c r="M89">
        <f>('Passif '!C88+'Passif '!L88)/Actif!C88</f>
        <v>0.10084207386859571</v>
      </c>
      <c r="N89">
        <f>('Passif '!D88+'Passif '!M88)/Actif!D88</f>
        <v>7.2895512127361589E-2</v>
      </c>
      <c r="O89">
        <f>('Passif '!E88+'Passif '!N88)/Actif!E88</f>
        <v>7.507604341267822E-2</v>
      </c>
      <c r="P89">
        <f>('Passif '!F88+'Passif '!O88)/Actif!F88</f>
        <v>0.15462075011416682</v>
      </c>
      <c r="Q89">
        <f>('Passif '!G88+'Passif '!P88)/Actif!G88</f>
        <v>9.8019338303683326E-2</v>
      </c>
      <c r="R89">
        <f>('Passif '!H88+'Passif '!Q88)/Actif!H88</f>
        <v>4.2372352471674514E-2</v>
      </c>
      <c r="S89">
        <f>('Passif '!I88+'Passif '!R88)/Actif!I88</f>
        <v>5.2321029779017168E-2</v>
      </c>
      <c r="T89">
        <f>('Passif '!J88+'Passif '!S88)/Actif!J88</f>
        <v>7.7892050812695748E-2</v>
      </c>
      <c r="U89">
        <f>('Passif '!K88+'Passif '!T88)/Actif!K88</f>
        <v>7.724071806743088E-2</v>
      </c>
      <c r="V89">
        <f t="shared" si="31"/>
        <v>-3.2703690941003706E-2</v>
      </c>
      <c r="W89">
        <v>4.4886490571039092E-2</v>
      </c>
      <c r="X89">
        <f>('Passif '!U88+'Passif '!AD88)/('Passif '!C88+'Passif '!L88)</f>
        <v>2.4387813710510845E-3</v>
      </c>
      <c r="Y89">
        <f>('Passif '!V88+'Passif '!AE88)/('Passif '!D88+'Passif '!M88)</f>
        <v>3.4645580527669995E-3</v>
      </c>
      <c r="Z89">
        <f>('Passif '!W88+'Passif '!AF88)/('Passif '!E88+'Passif '!N88)</f>
        <v>2.8213784749103266E-3</v>
      </c>
      <c r="AA89">
        <f>('Passif '!X88+'Passif '!AG88)/('Passif '!F88+'Passif '!O88)</f>
        <v>7.3395366742230878E-2</v>
      </c>
      <c r="AB89">
        <f>('Passif '!Y88+'Passif '!AH88)/('Passif '!G88+'Passif '!P88)</f>
        <v>7.074567468443041E-2</v>
      </c>
      <c r="AC89">
        <f>('Passif '!Z88+'Passif '!AI88)/('Passif '!H88+'Passif '!Q88)</f>
        <v>4.3432651187638907E-2</v>
      </c>
      <c r="AD89">
        <f>('Passif '!AA88+'Passif '!AJ88)/('Passif '!I88+'Passif '!R88)</f>
        <v>5.3893349995479782E-2</v>
      </c>
      <c r="AE89">
        <f>('Passif '!AB88+'Passif '!AK88)/('Passif '!J88+'Passif '!S88)</f>
        <v>1.2371840048178729E-2</v>
      </c>
      <c r="AF89">
        <f>('Passif '!AC88+'Passif '!AL88)/('Passif '!K88+'Passif '!T88)</f>
        <v>3.786207799911772E-3</v>
      </c>
      <c r="AG89">
        <f>('Passif '!C88+'Passif '!L88)</f>
        <v>14703245</v>
      </c>
      <c r="AH89">
        <f>('Passif '!D88+'Passif '!M88)</f>
        <v>10609434</v>
      </c>
      <c r="AI89">
        <f>('Passif '!E88+'Passif '!N88)</f>
        <v>11143489</v>
      </c>
      <c r="AJ89">
        <f>('Passif '!F88+'Passif '!O88)</f>
        <v>11466187</v>
      </c>
      <c r="AK89">
        <f>('Passif '!G88+'Passif '!P88)</f>
        <v>12932409</v>
      </c>
      <c r="AL89">
        <f>('Passif '!H88+'Passif '!Q88)</f>
        <v>5398358</v>
      </c>
      <c r="AM89">
        <f>('Passif '!I88+'Passif '!R88)</f>
        <v>6249695</v>
      </c>
      <c r="AN89">
        <f>('Passif '!J88+'Passif '!S88)</f>
        <v>6681787</v>
      </c>
      <c r="AO89">
        <f>('Passif '!K88+'Passif '!T88)</f>
        <v>7970244</v>
      </c>
      <c r="AP89">
        <f t="shared" si="32"/>
        <v>0.47642005217141953</v>
      </c>
      <c r="AQ89">
        <f>('Passif '!U88+'Passif '!AD88)</f>
        <v>35858</v>
      </c>
      <c r="AR89">
        <f>('Passif '!V88+'Passif '!AE88)</f>
        <v>36757</v>
      </c>
      <c r="AS89">
        <f>('Passif '!W88+'Passif '!AF88)</f>
        <v>31440</v>
      </c>
      <c r="AT89">
        <f>('Passif '!X88+'Passif '!AG88)</f>
        <v>841565</v>
      </c>
      <c r="AU89">
        <f>('Passif '!Y88+'Passif '!AH88)</f>
        <v>914912</v>
      </c>
      <c r="AV89">
        <f>('Passif '!Z88+'Passif '!AI88)</f>
        <v>234465</v>
      </c>
      <c r="AW89">
        <f>('Passif '!AA88+'Passif '!AJ88)</f>
        <v>336817</v>
      </c>
      <c r="AX89">
        <f>('Passif '!AB88+'Passif '!AK88)</f>
        <v>82666</v>
      </c>
      <c r="AY89">
        <f>('Passif '!AC88+'Passif '!AL88)</f>
        <v>30177</v>
      </c>
      <c r="AZ89">
        <f t="shared" si="33"/>
        <v>-0.8712942230183609</v>
      </c>
      <c r="BA89">
        <f>'Passif '!AV88</f>
        <v>10766028</v>
      </c>
      <c r="BB89">
        <f>'Passif '!AW88</f>
        <v>10894666</v>
      </c>
      <c r="BC89">
        <f>'Passif '!AX88</f>
        <v>23161001</v>
      </c>
      <c r="BD89">
        <f>'Passif '!AY88</f>
        <v>5227185</v>
      </c>
      <c r="BE89">
        <f>'Passif '!AZ88</f>
        <v>33487588</v>
      </c>
      <c r="BF89">
        <f>'Passif '!BA88</f>
        <v>29183529</v>
      </c>
      <c r="BG89">
        <f>'Passif '!BB88</f>
        <v>44413109</v>
      </c>
      <c r="BH89">
        <f>'Passif '!BC88</f>
        <v>11570898</v>
      </c>
      <c r="BI89">
        <f>'Passif '!BD88</f>
        <v>14702040</v>
      </c>
      <c r="BJ89">
        <f>(AQ89/Actif!C88)</f>
        <v>2.4593177116888858E-4</v>
      </c>
      <c r="BK89">
        <f>(AR89/Actif!D88)</f>
        <v>2.5255073355142505E-4</v>
      </c>
      <c r="BL89">
        <f>(AS89/Actif!E88)</f>
        <v>2.1181793286596354E-4</v>
      </c>
      <c r="BM89">
        <f>(AT89/Actif!F88)</f>
        <v>1.1348446660588108E-2</v>
      </c>
      <c r="BN89">
        <f>(AU89/Actif!G88)</f>
        <v>6.9344442204155093E-3</v>
      </c>
      <c r="BO89">
        <f>(AV89/Actif!H88)</f>
        <v>1.8403436049019284E-3</v>
      </c>
      <c r="BP89">
        <f>(AW89/Actif!I88)</f>
        <v>2.8197555700044921E-3</v>
      </c>
      <c r="BQ89">
        <f>(AX89/Actif!J88)</f>
        <v>9.6366799367928174E-4</v>
      </c>
      <c r="BR89">
        <f>(AY89/Actif!K88)</f>
        <v>2.9244940921769295E-4</v>
      </c>
      <c r="BS89">
        <f t="shared" si="34"/>
        <v>-5.0941006155135809E-3</v>
      </c>
      <c r="BT89">
        <f t="shared" si="35"/>
        <v>-0.84108977886589964</v>
      </c>
      <c r="BV89">
        <f>('Compte de résultat '!V88/Actif!C88)</f>
        <v>0.13631282460937963</v>
      </c>
      <c r="BW89">
        <f>('Compte de résultat '!W88/Actif!D88)</f>
        <v>0.11335684399708199</v>
      </c>
      <c r="BX89">
        <f>('Compte de résultat '!X88/Actif!E88)</f>
        <v>0.10354464981553953</v>
      </c>
      <c r="BY89">
        <f>('Compte de résultat '!Y88/Actif!F88)</f>
        <v>6.9281143230945169E-2</v>
      </c>
      <c r="BZ89">
        <f>('Compte de résultat '!Z88/Actif!G88)</f>
        <v>3.4211199163190535E-2</v>
      </c>
      <c r="CA89">
        <f>('Compte de résultat '!AA88/Actif!H88)</f>
        <v>2.8140063660590797E-2</v>
      </c>
      <c r="CB89">
        <f>('Compte de résultat '!AB88/Actif!I88)</f>
        <v>2.8858992765498609E-2</v>
      </c>
      <c r="CC89">
        <f>('Compte de résultat '!AC88/Actif!J88)</f>
        <v>5.3470517396896643E-2</v>
      </c>
      <c r="CD89">
        <f t="shared" si="36"/>
        <v>8.6412896523242355E-2</v>
      </c>
      <c r="CE89">
        <f t="shared" si="37"/>
        <v>6.9012330736558422E-2</v>
      </c>
      <c r="CF89">
        <f t="shared" si="38"/>
        <v>3.6823191274328683E-2</v>
      </c>
      <c r="CG89">
        <f>(Actif!U88/Actif!C88)</f>
        <v>6.541800201772691E-3</v>
      </c>
      <c r="CH89">
        <f>(Actif!V88/Actif!D88)</f>
        <v>6.3945210871445765E-3</v>
      </c>
      <c r="CI89">
        <f>(Actif!W88/Actif!E88)</f>
        <v>5.2445621623953788E-3</v>
      </c>
      <c r="CJ89">
        <f>(Actif!X88/Actif!F88)</f>
        <v>8.2388888038589028E-3</v>
      </c>
      <c r="CK89">
        <f>(Actif!Y88/Actif!G88)</f>
        <v>4.3957918139341948E-3</v>
      </c>
      <c r="CL89">
        <f>(Actif!Z88/Actif!H88)</f>
        <v>4.5430698761744232E-3</v>
      </c>
      <c r="CM89">
        <f>(Actif!AA88/Actif!I88)</f>
        <v>5.4287852340939528E-3</v>
      </c>
      <c r="CN89">
        <f>(Actif!AB88/Actif!J88)</f>
        <v>6.6493161508079206E-3</v>
      </c>
      <c r="CO89">
        <f>(Actif!AC88/Actif!K88)</f>
        <v>3.4157668463099615E-3</v>
      </c>
      <c r="CP89">
        <f t="shared" si="39"/>
        <v>-0.13375612005341528</v>
      </c>
      <c r="CQ89">
        <f t="shared" si="40"/>
        <v>-0.24813684591920215</v>
      </c>
      <c r="CR89">
        <f>'Compte de résultat '!D88/Actif!C88</f>
        <v>6.1871584261428341</v>
      </c>
      <c r="CS89">
        <f>'Compte de résultat '!E88/Actif!D88</f>
        <v>5.436842810353947</v>
      </c>
      <c r="CT89">
        <f>'Compte de résultat '!F88/Actif!E88</f>
        <v>3.1506378667309343</v>
      </c>
      <c r="CU89">
        <f>'Compte de résultat '!G88/Actif!F88</f>
        <v>8.9868144606205949</v>
      </c>
      <c r="CV89">
        <f>'Compte de résultat '!H88/Actif!G88</f>
        <v>4.7008765495482772</v>
      </c>
      <c r="CW89">
        <f>'Compte de résultat '!I88/Actif!H88</f>
        <v>3.1303682957959831</v>
      </c>
      <c r="CX89">
        <f>'Compte de résultat '!J88/Actif!I88</f>
        <v>3.0257453879524121</v>
      </c>
      <c r="CY89">
        <f>'Compte de résultat '!K88/Actif!J88</f>
        <v>6.5086430408496563</v>
      </c>
      <c r="CZ89">
        <f t="shared" si="41"/>
        <v>6.0687261636757643</v>
      </c>
      <c r="DA89">
        <f t="shared" si="42"/>
        <v>5.6127762922999347</v>
      </c>
      <c r="DB89">
        <f t="shared" si="43"/>
        <v>4.2215855748660172</v>
      </c>
      <c r="DD89">
        <f>LN(1+'Compte de résultat '!C88)</f>
        <v>20.682244622583202</v>
      </c>
      <c r="DE89">
        <f>LN(1+'Compte de résultat '!D88)</f>
        <v>20.620254310252552</v>
      </c>
      <c r="DF89">
        <f>LN(1+'Compte de résultat '!E88)</f>
        <v>20.489180895079066</v>
      </c>
      <c r="DG89">
        <f>LN(1+'Compte de résultat '!F88)</f>
        <v>19.963224637908613</v>
      </c>
      <c r="DH89">
        <f>LN(1+'Compte de résultat '!G88)</f>
        <v>20.317451379822984</v>
      </c>
      <c r="DI89">
        <f>LN(1+'Compte de résultat '!H88)</f>
        <v>20.24558652729155</v>
      </c>
      <c r="DJ89">
        <f>LN(1+'Compte de résultat '!I88)</f>
        <v>19.804015251524294</v>
      </c>
      <c r="DK89">
        <f>LN(1+'Compte de résultat '!J88)</f>
        <v>19.705557583364396</v>
      </c>
      <c r="DL89">
        <f>LN(1+'Compte de résultat '!K88)</f>
        <v>20.140458393520721</v>
      </c>
      <c r="DM89">
        <f t="shared" si="44"/>
        <v>20.140338008865797</v>
      </c>
      <c r="DN89">
        <f t="shared" si="45"/>
        <v>20.175420848341048</v>
      </c>
      <c r="DO89">
        <f t="shared" si="46"/>
        <v>19.883343742803135</v>
      </c>
      <c r="DQ89">
        <f>'Compte de résultat '!AM88/'Compte de résultat '!U88</f>
        <v>1.0721743982560175</v>
      </c>
      <c r="DR89">
        <f>'Compte de résultat '!AN88/'Compte de résultat '!V88</f>
        <v>0.99578340598557613</v>
      </c>
      <c r="DS89">
        <f>'Compte de résultat '!AO88/'Compte de résultat '!W88</f>
        <v>1.0023629708735429</v>
      </c>
      <c r="DT89">
        <f>'Compte de résultat '!AP88/'Compte de résultat '!X88</f>
        <v>0.93970407830898772</v>
      </c>
      <c r="DU89">
        <f>'Compte de résultat '!AQ88/'Compte de résultat '!Y88</f>
        <v>0.75103913816201928</v>
      </c>
      <c r="DV89">
        <f>'Compte de résultat '!AR88/'Compte de résultat '!Z88</f>
        <v>0.78644931225455461</v>
      </c>
      <c r="DW89">
        <f>'Compte de résultat '!AS88/'Compte de résultat '!AA88</f>
        <v>0.71113356190748211</v>
      </c>
      <c r="DX89">
        <f>'Compte de résultat '!AT88/'Compte de résultat '!AB88</f>
        <v>0.69544363534462106</v>
      </c>
      <c r="DY89">
        <f>'Compte de résultat '!AU88/'Compte de résultat '!AC88</f>
        <v>0.61921064226527922</v>
      </c>
      <c r="DZ89">
        <f t="shared" si="50"/>
        <v>-0.15325476605443311</v>
      </c>
    </row>
    <row r="90" spans="2:130" x14ac:dyDescent="0.25">
      <c r="B90" t="str">
        <f>Actif!B89</f>
        <v>MEGGITT AEROSPACE LIMITED</v>
      </c>
      <c r="C90">
        <f>('Passif '!U89+'Passif '!AD89+'Passif '!AV89)/Actif!C89</f>
        <v>0.71544200598170871</v>
      </c>
      <c r="D90">
        <f>('Passif '!V89+'Passif '!AE89+'Passif '!AW89)/Actif!D89</f>
        <v>0.66881532691944512</v>
      </c>
      <c r="E90">
        <f>('Passif '!W89+'Passif '!AF89+'Passif '!AX89)/Actif!E89</f>
        <v>0.65356105855418378</v>
      </c>
      <c r="F90">
        <f>('Passif '!X89+'Passif '!AG89+'Passif '!AY89)/Actif!F89</f>
        <v>0.68885564907556407</v>
      </c>
      <c r="G90">
        <f>('Passif '!Y89+'Passif '!AH89+'Passif '!AZ89)/Actif!G89</f>
        <v>0.72498333946379045</v>
      </c>
      <c r="H90">
        <f>('Passif '!Z89+'Passif '!AI89+'Passif '!BA89)/Actif!H89</f>
        <v>0.68885304332196762</v>
      </c>
      <c r="I90">
        <f>('Passif '!AA89+'Passif '!AJ89+'Passif '!BB89)/Actif!I89</f>
        <v>0.75484951965416769</v>
      </c>
      <c r="J90">
        <f>('Passif '!AB89+'Passif '!AK89+'Passif '!BC89)/Actif!J89</f>
        <v>0.69537755323550821</v>
      </c>
      <c r="K90">
        <f>('Passif '!AC89+'Passif '!AL89+'Passif '!BD89)/Actif!K89</f>
        <v>0.24938312569179438</v>
      </c>
      <c r="L90">
        <f t="shared" si="30"/>
        <v>5.3999522012307802E-2</v>
      </c>
      <c r="M90">
        <f>('Passif '!C89+'Passif '!L89)/Actif!C89</f>
        <v>0.1725992568076519</v>
      </c>
      <c r="N90">
        <f>('Passif '!D89+'Passif '!M89)/Actif!D89</f>
        <v>0.18460464428652082</v>
      </c>
      <c r="O90">
        <f>('Passif '!E89+'Passif '!N89)/Actif!E89</f>
        <v>0.20189739020092071</v>
      </c>
      <c r="P90">
        <f>('Passif '!F89+'Passif '!O89)/Actif!F89</f>
        <v>0.16677118680619141</v>
      </c>
      <c r="Q90">
        <f>('Passif '!G89+'Passif '!P89)/Actif!G89</f>
        <v>0.13265750672055998</v>
      </c>
      <c r="R90">
        <f>('Passif '!H89+'Passif '!Q89)/Actif!H89</f>
        <v>0.1648978781773823</v>
      </c>
      <c r="S90">
        <f>('Passif '!I89+'Passif '!R89)/Actif!I89</f>
        <v>0.10464004108069014</v>
      </c>
      <c r="T90">
        <f>('Passif '!J89+'Passif '!S89)/Actif!J89</f>
        <v>0.16376763129102123</v>
      </c>
      <c r="U90">
        <f>('Passif '!K89+'Passif '!T89)/Actif!K89</f>
        <v>0.64058888208993459</v>
      </c>
      <c r="V90">
        <f t="shared" si="31"/>
        <v>-3.6999512023538406E-2</v>
      </c>
      <c r="W90">
        <v>-0.55697309719472987</v>
      </c>
      <c r="X90">
        <f>('Passif '!U89+'Passif '!AD89)/('Passif '!C89+'Passif '!L89)</f>
        <v>3.9181492076318505</v>
      </c>
      <c r="Y90">
        <f>('Passif '!V89+'Passif '!AE89)/('Passif '!D89+'Passif '!M89)</f>
        <v>3.6170005207108327</v>
      </c>
      <c r="Z90">
        <f>('Passif '!W89+'Passif '!AF89)/('Passif '!E89+'Passif '!N89)</f>
        <v>3.1537709603319315</v>
      </c>
      <c r="AA90">
        <f>('Passif '!X89+'Passif '!AG89)/('Passif '!F89+'Passif '!O89)</f>
        <v>3.4345160437000359</v>
      </c>
      <c r="AB90">
        <f>('Passif '!Y89+'Passif '!AH89)/('Passif '!G89+'Passif '!P89)</f>
        <v>4.8475316635185051</v>
      </c>
      <c r="AC90">
        <f>('Passif '!Z89+'Passif '!AI89)/('Passif '!H89+'Passif '!Q89)</f>
        <v>3.9998870183443294</v>
      </c>
      <c r="AD90">
        <f>('Passif '!AA89+'Passif '!AJ89)/('Passif '!I89+'Passif '!R89)</f>
        <v>7.0346755429542176</v>
      </c>
      <c r="AE90">
        <f>('Passif '!AB89+'Passif '!AK89)/('Passif '!J89+'Passif '!S89)</f>
        <v>4.1268886951113339</v>
      </c>
      <c r="AF90">
        <f>('Passif '!AC89+'Passif '!AL89)/('Passif '!K89+'Passif '!T89)</f>
        <v>0.34301515766178542</v>
      </c>
      <c r="AG90">
        <f>('Passif '!C89+'Passif '!L89)</f>
        <v>105016210</v>
      </c>
      <c r="AH90">
        <f>('Passif '!D89+'Passif '!M89)</f>
        <v>111632016</v>
      </c>
      <c r="AI90">
        <f>('Passif '!E89+'Passif '!N89)</f>
        <v>111389517</v>
      </c>
      <c r="AJ90">
        <f>('Passif '!F89+'Passif '!O89)</f>
        <v>71591154</v>
      </c>
      <c r="AK90">
        <f>('Passif '!G89+'Passif '!P89)</f>
        <v>58182100</v>
      </c>
      <c r="AL90">
        <f>('Passif '!H89+'Passif '!Q89)</f>
        <v>72516197</v>
      </c>
      <c r="AM90">
        <f>('Passif '!I89+'Passif '!R89)</f>
        <v>46796441</v>
      </c>
      <c r="AN90">
        <f>('Passif '!J89+'Passif '!S89)</f>
        <v>72190450</v>
      </c>
      <c r="AO90">
        <f>('Passif '!K89+'Passif '!T89)</f>
        <v>313724311</v>
      </c>
      <c r="AP90">
        <f t="shared" si="32"/>
        <v>3.3262653583447022</v>
      </c>
      <c r="AQ90">
        <f>('Passif '!U89+'Passif '!AD89)</f>
        <v>411469180</v>
      </c>
      <c r="AR90">
        <f>('Passif '!V89+'Passif '!AE89)</f>
        <v>403773060</v>
      </c>
      <c r="AS90">
        <f>('Passif '!W89+'Passif '!AF89)</f>
        <v>351297024</v>
      </c>
      <c r="AT90">
        <f>('Passif '!X89+'Passif '!AG89)</f>
        <v>245880967</v>
      </c>
      <c r="AU90">
        <f>('Passif '!Y89+'Passif '!AH89)</f>
        <v>282039572</v>
      </c>
      <c r="AV90">
        <f>('Passif '!Z89+'Passif '!AI89)</f>
        <v>290056595</v>
      </c>
      <c r="AW90">
        <f>('Passif '!AA89+'Passif '!AJ89)</f>
        <v>329197779</v>
      </c>
      <c r="AX90">
        <f>('Passif '!AB89+'Passif '!AK89)</f>
        <v>297921952</v>
      </c>
      <c r="AY90">
        <f>('Passif '!AC89+'Passif '!AL89)</f>
        <v>107612194</v>
      </c>
      <c r="AZ90">
        <f t="shared" si="33"/>
        <v>-0.62899587234001697</v>
      </c>
      <c r="BA90">
        <f>'Passif '!AV89</f>
        <v>23834015</v>
      </c>
      <c r="BB90">
        <f>'Passif '!AW89</f>
        <v>665320</v>
      </c>
      <c r="BC90">
        <f>'Passif '!AX89</f>
        <v>9281439</v>
      </c>
      <c r="BD90">
        <f>'Passif '!AY89</f>
        <v>49829412</v>
      </c>
      <c r="BE90">
        <f>'Passif '!AZ89</f>
        <v>35930019</v>
      </c>
      <c r="BF90">
        <f>'Passif '!BA89</f>
        <v>12876369</v>
      </c>
      <c r="BG90">
        <f>'Passif '!BB89</f>
        <v>8381131</v>
      </c>
      <c r="BH90">
        <f>'Passif '!BC89</f>
        <v>8607599</v>
      </c>
      <c r="BI90">
        <f>'Passif '!BD89</f>
        <v>14521598</v>
      </c>
      <c r="BJ90">
        <f>(AQ90/Actif!C89)</f>
        <v>0.67626964129874756</v>
      </c>
      <c r="BK90">
        <f>(AR90/Actif!D89)</f>
        <v>0.66771509450998379</v>
      </c>
      <c r="BL90">
        <f>(AS90/Actif!E89)</f>
        <v>0.63673812618246828</v>
      </c>
      <c r="BM90">
        <f>(AT90/Actif!F89)</f>
        <v>0.57277831671276014</v>
      </c>
      <c r="BN90">
        <f>(AU90/Actif!G89)</f>
        <v>0.64306146423133326</v>
      </c>
      <c r="BO90">
        <f>(AV90/Actif!H89)</f>
        <v>0.65957288227423616</v>
      </c>
      <c r="BP90">
        <f>(AW90/Actif!I89)</f>
        <v>0.7361087378040555</v>
      </c>
      <c r="BQ90">
        <f>(AX90/Actif!J89)</f>
        <v>0.67585078620007666</v>
      </c>
      <c r="BR90">
        <f>(AY90/Actif!K89)</f>
        <v>0.21973169638646575</v>
      </c>
      <c r="BS90">
        <f t="shared" si="34"/>
        <v>1.6511418042902903E-2</v>
      </c>
      <c r="BT90">
        <f t="shared" si="35"/>
        <v>-0.66685759482891227</v>
      </c>
      <c r="BV90">
        <f>('Compte de résultat '!V89/Actif!C89)</f>
        <v>0.10914260852934791</v>
      </c>
      <c r="BW90">
        <f>('Compte de résultat '!W89/Actif!D89)</f>
        <v>0.18256749118501042</v>
      </c>
      <c r="BX90">
        <f>('Compte de résultat '!X89/Actif!E89)</f>
        <v>8.6218422211327916E-2</v>
      </c>
      <c r="BY90">
        <f>('Compte de résultat '!Y89/Actif!F89)</f>
        <v>9.8476539831563348E-2</v>
      </c>
      <c r="BZ90">
        <f>('Compte de résultat '!Z89/Actif!G89)</f>
        <v>0.12672520782990765</v>
      </c>
      <c r="CA90">
        <f>('Compte de résultat '!AA89/Actif!H89)</f>
        <v>0.11832463010263303</v>
      </c>
      <c r="CB90">
        <f>('Compte de résultat '!AB89/Actif!I89)</f>
        <v>0.17759982564391127</v>
      </c>
      <c r="CC90">
        <f>('Compte de résultat '!AC89/Actif!J89)</f>
        <v>0.13701901761825425</v>
      </c>
      <c r="CD90">
        <f t="shared" si="36"/>
        <v>9.2347481021445632E-2</v>
      </c>
      <c r="CE90">
        <f t="shared" si="37"/>
        <v>0.10380672329093298</v>
      </c>
      <c r="CF90">
        <f t="shared" si="38"/>
        <v>0.14431449112159953</v>
      </c>
      <c r="CG90">
        <f>(Actif!U89/Actif!C89)</f>
        <v>0.13474151414679789</v>
      </c>
      <c r="CH90">
        <f>(Actif!V89/Actif!D89)</f>
        <v>0.14737436841480342</v>
      </c>
      <c r="CI90">
        <f>(Actif!W89/Actif!E89)</f>
        <v>0.15192440114018163</v>
      </c>
      <c r="CJ90">
        <f>(Actif!X89/Actif!F89)</f>
        <v>0.15634203839349078</v>
      </c>
      <c r="CK90">
        <f>(Actif!Y89/Actif!G89)</f>
        <v>0.15656943607717319</v>
      </c>
      <c r="CL90">
        <f>(Actif!Z89/Actif!H89)</f>
        <v>0.15561340654764683</v>
      </c>
      <c r="CM90">
        <f>(Actif!AA89/Actif!I89)</f>
        <v>0.15444445676518112</v>
      </c>
      <c r="CN90">
        <f>(Actif!AB89/Actif!J89)</f>
        <v>0.15440715696429808</v>
      </c>
      <c r="CO90">
        <f>(Actif!AC89/Actif!K89)</f>
        <v>0.14120332094012072</v>
      </c>
      <c r="CP90">
        <f t="shared" si="39"/>
        <v>2.4281849260418188E-2</v>
      </c>
      <c r="CQ90">
        <f t="shared" si="40"/>
        <v>-9.260182607154685E-2</v>
      </c>
      <c r="CR90">
        <f>'Compte de résultat '!D89/Actif!C89</f>
        <v>0.38145238447247098</v>
      </c>
      <c r="CS90">
        <f>'Compte de résultat '!E89/Actif!D89</f>
        <v>0.39969862012876944</v>
      </c>
      <c r="CT90">
        <f>'Compte de résultat '!F89/Actif!E89</f>
        <v>0.38904896955703672</v>
      </c>
      <c r="CU90">
        <f>'Compte de résultat '!G89/Actif!F89</f>
        <v>0.4781182153841832</v>
      </c>
      <c r="CV90">
        <f>'Compte de résultat '!H89/Actif!G89</f>
        <v>0.47819609858960727</v>
      </c>
      <c r="CW90">
        <f>'Compte de résultat '!I89/Actif!H89</f>
        <v>0.56546766797217973</v>
      </c>
      <c r="CX90">
        <f>'Compte de résultat '!J89/Actif!I89</f>
        <v>0.60381908535282902</v>
      </c>
      <c r="CY90">
        <f>'Compte de résultat '!K89/Actif!J89</f>
        <v>0.60629852372737603</v>
      </c>
      <c r="CZ90">
        <f t="shared" si="41"/>
        <v>0.43358359247060996</v>
      </c>
      <c r="DA90">
        <f t="shared" si="42"/>
        <v>0.44845442784360906</v>
      </c>
      <c r="DB90">
        <f t="shared" si="43"/>
        <v>0.59186175901746152</v>
      </c>
      <c r="DD90">
        <f>LN(1+'Compte de résultat '!C89)</f>
        <v>19.179962767724557</v>
      </c>
      <c r="DE90">
        <f>LN(1+'Compte de résultat '!D89)</f>
        <v>19.262638840284023</v>
      </c>
      <c r="DF90">
        <f>LN(1+'Compte de résultat '!E89)</f>
        <v>19.303212785669785</v>
      </c>
      <c r="DG90">
        <f>LN(1+'Compte de résultat '!F89)</f>
        <v>19.184489405762029</v>
      </c>
      <c r="DH90">
        <f>LN(1+'Compte de résultat '!G89)</f>
        <v>19.139717362085271</v>
      </c>
      <c r="DI90">
        <f>LN(1+'Compte de résultat '!H89)</f>
        <v>19.161338537071295</v>
      </c>
      <c r="DJ90">
        <f>LN(1+'Compte de résultat '!I89)</f>
        <v>19.331647263328165</v>
      </c>
      <c r="DK90">
        <f>LN(1+'Compte de résultat '!J89)</f>
        <v>19.414066059897245</v>
      </c>
      <c r="DL90">
        <f>LN(1+'Compte de résultat '!K89)</f>
        <v>19.403742264849196</v>
      </c>
      <c r="DM90">
        <f t="shared" si="44"/>
        <v>19.16210338392365</v>
      </c>
      <c r="DN90">
        <f t="shared" si="45"/>
        <v>19.161848434972864</v>
      </c>
      <c r="DO90">
        <f t="shared" si="46"/>
        <v>19.383151862691534</v>
      </c>
      <c r="DQ90">
        <f>'Compte de résultat '!AM89/'Compte de résultat '!U89</f>
        <v>0.34433399153241762</v>
      </c>
      <c r="DR90">
        <f>'Compte de résultat '!AN89/'Compte de résultat '!V89</f>
        <v>0.32139006142409443</v>
      </c>
      <c r="DS90">
        <f>'Compte de résultat '!AO89/'Compte de résultat '!W89</f>
        <v>0.26878035798000677</v>
      </c>
      <c r="DT90">
        <f>'Compte de résultat '!AP89/'Compte de résultat '!X89</f>
        <v>0.49913014810754186</v>
      </c>
      <c r="DU90">
        <f>'Compte de résultat '!AQ89/'Compte de résultat '!Y89</f>
        <v>0.45888735675992476</v>
      </c>
      <c r="DV90">
        <f>'Compte de résultat '!AR89/'Compte de résultat '!Z89</f>
        <v>0.34401129105909184</v>
      </c>
      <c r="DW90">
        <f>'Compte de résultat '!AS89/'Compte de résultat '!AA89</f>
        <v>0.37419339303244398</v>
      </c>
      <c r="DX90">
        <f>'Compte de résultat '!AT89/'Compte de résultat '!AB89</f>
        <v>0.24388261269181813</v>
      </c>
      <c r="DY90">
        <f>'Compte de résultat '!AU89/'Compte de résultat '!AC89</f>
        <v>0.23787589102518542</v>
      </c>
      <c r="DZ90">
        <f t="shared" si="50"/>
        <v>-0.15511885704845002</v>
      </c>
    </row>
    <row r="91" spans="2:130" x14ac:dyDescent="0.25">
      <c r="B91" t="str">
        <f>Actif!B90</f>
        <v>MERCIA GARDEN PRODUCTS LIMITED</v>
      </c>
      <c r="C91">
        <f>('Passif '!U90+'Passif '!AD90+'Passif '!AV90)/Actif!C90</f>
        <v>0</v>
      </c>
      <c r="D91">
        <f>('Passif '!V90+'Passif '!AE90+'Passif '!AW90)/Actif!D90</f>
        <v>0</v>
      </c>
      <c r="E91">
        <f>('Passif '!W90+'Passif '!AF90+'Passif '!AX90)/Actif!E90</f>
        <v>8.1722480472163489E-3</v>
      </c>
      <c r="F91">
        <f>('Passif '!X90+'Passif '!AG90+'Passif '!AY90)/Actif!F90</f>
        <v>0.64989007155358947</v>
      </c>
      <c r="G91">
        <f>('Passif '!Y90+'Passif '!AH90+'Passif '!AZ90)/Actif!G90</f>
        <v>0.64668981979053586</v>
      </c>
      <c r="H91">
        <f>('Passif '!Z90+'Passif '!AI90+'Passif '!BA90)/Actif!H90</f>
        <v>0.6484036554281406</v>
      </c>
      <c r="I91">
        <f>('Passif '!AA90+'Passif '!AJ90+'Passif '!BB90)/Actif!I90</f>
        <v>0.54679504742124752</v>
      </c>
      <c r="J91">
        <f>('Passif '!AB90+'Passif '!AK90+'Passif '!BC90)/Actif!J90</f>
        <v>0.52728333055193888</v>
      </c>
      <c r="K91">
        <f>('Passif '!AC90+'Passif '!AL90+'Passif '!BD90)/Actif!K90</f>
        <v>0.60885191818871687</v>
      </c>
      <c r="L91">
        <f t="shared" si="30"/>
        <v>78.342140826109826</v>
      </c>
      <c r="M91">
        <f>('Passif '!C90+'Passif '!L90)/Actif!C90</f>
        <v>0.71182295925396077</v>
      </c>
      <c r="N91">
        <f>('Passif '!D90+'Passif '!M90)/Actif!D90</f>
        <v>0.6831737230213909</v>
      </c>
      <c r="O91">
        <f>('Passif '!E90+'Passif '!N90)/Actif!E90</f>
        <v>0.55341789213585868</v>
      </c>
      <c r="P91">
        <f>('Passif '!F90+'Passif '!O90)/Actif!F90</f>
        <v>0.22164721790359956</v>
      </c>
      <c r="Q91">
        <f>('Passif '!G90+'Passif '!P90)/Actif!G90</f>
        <v>0.24515195156294087</v>
      </c>
      <c r="R91">
        <f>('Passif '!H90+'Passif '!Q90)/Actif!H90</f>
        <v>0.26790209807056525</v>
      </c>
      <c r="S91">
        <f>('Passif '!I90+'Passif '!R90)/Actif!I90</f>
        <v>0.32142525418406859</v>
      </c>
      <c r="T91">
        <f>('Passif '!J90+'Passif '!S90)/Actif!J90</f>
        <v>0.348741326053988</v>
      </c>
      <c r="U91">
        <f>('Passif '!K90+'Passif '!T90)/Actif!K90</f>
        <v>0.20019964846931992</v>
      </c>
      <c r="V91">
        <f t="shared" si="31"/>
        <v>-0.28551579406529343</v>
      </c>
      <c r="W91">
        <v>-0.80234561567300977</v>
      </c>
      <c r="X91">
        <f>('Passif '!U90+'Passif '!AD90)/('Passif '!C90+'Passif '!L90)</f>
        <v>0</v>
      </c>
      <c r="Y91">
        <f>('Passif '!V90+'Passif '!AE90)/('Passif '!D90+'Passif '!M90)</f>
        <v>0</v>
      </c>
      <c r="Z91">
        <f>('Passif '!W90+'Passif '!AF90)/('Passif '!E90+'Passif '!N90)</f>
        <v>8.3063693844918005E-3</v>
      </c>
      <c r="AA91">
        <f>('Passif '!X90+'Passif '!AG90)/('Passif '!F90+'Passif '!O90)</f>
        <v>1.2208188955959468E-3</v>
      </c>
      <c r="AB91">
        <f>('Passif '!Y90+'Passif '!AH90)/('Passif '!G90+'Passif '!P90)</f>
        <v>2.6368137158442662</v>
      </c>
      <c r="AC91">
        <f>('Passif '!Z90+'Passif '!AI90)/('Passif '!H90+'Passif '!Q90)</f>
        <v>2.2765664442117841</v>
      </c>
      <c r="AD91">
        <f>('Passif '!AA90+'Passif '!AJ90)/('Passif '!I90+'Passif '!R90)</f>
        <v>1.4471779829136016</v>
      </c>
      <c r="AE91">
        <f>('Passif '!AB90+'Passif '!AK90)/('Passif '!J90+'Passif '!S90)</f>
        <v>1.2517385574308015</v>
      </c>
      <c r="AF91">
        <f>('Passif '!AC90+'Passif '!AL90)/('Passif '!K90+'Passif '!T90)</f>
        <v>2.6595746694844968</v>
      </c>
      <c r="AG91">
        <f>('Passif '!C90+'Passif '!L90)</f>
        <v>16152073</v>
      </c>
      <c r="AH91">
        <f>('Passif '!D90+'Passif '!M90)</f>
        <v>20435462</v>
      </c>
      <c r="AI91">
        <f>('Passif '!E90+'Passif '!N90)</f>
        <v>8847307</v>
      </c>
      <c r="AJ91">
        <f>('Passif '!F90+'Passif '!O90)</f>
        <v>6864245</v>
      </c>
      <c r="AK91">
        <f>('Passif '!G90+'Passif '!P90)</f>
        <v>8171688</v>
      </c>
      <c r="AL91">
        <f>('Passif '!H90+'Passif '!Q90)</f>
        <v>9341220</v>
      </c>
      <c r="AM91">
        <f>('Passif '!I90+'Passif '!R90)</f>
        <v>8256860</v>
      </c>
      <c r="AN91">
        <f>('Passif '!J90+'Passif '!S90)</f>
        <v>8599227</v>
      </c>
      <c r="AO91">
        <f>('Passif '!K90+'Passif '!T90)</f>
        <v>3591889</v>
      </c>
      <c r="AP91">
        <f t="shared" si="32"/>
        <v>-0.61547966967912116</v>
      </c>
      <c r="AQ91">
        <f>('Passif '!U90+'Passif '!AD90)</f>
        <v>0</v>
      </c>
      <c r="AR91">
        <f>('Passif '!V90+'Passif '!AE90)</f>
        <v>0</v>
      </c>
      <c r="AS91">
        <f>('Passif '!W90+'Passif '!AF90)</f>
        <v>73489</v>
      </c>
      <c r="AT91">
        <f>('Passif '!X90+'Passif '!AG90)</f>
        <v>8380</v>
      </c>
      <c r="AU91">
        <f>('Passif '!Y90+'Passif '!AH90)</f>
        <v>21547219</v>
      </c>
      <c r="AV91">
        <f>('Passif '!Z90+'Passif '!AI90)</f>
        <v>21265908</v>
      </c>
      <c r="AW91">
        <f>('Passif '!AA90+'Passif '!AJ90)</f>
        <v>11949146</v>
      </c>
      <c r="AX91">
        <f>('Passif '!AB90+'Passif '!AK90)</f>
        <v>10763984</v>
      </c>
      <c r="AY91">
        <f>('Passif '!AC90+'Passif '!AL90)</f>
        <v>9552897</v>
      </c>
      <c r="AZ91">
        <f t="shared" si="33"/>
        <v>-0.5507881911273198</v>
      </c>
      <c r="BA91">
        <f>'Passif '!AV90</f>
        <v>0</v>
      </c>
      <c r="BB91">
        <f>'Passif '!AW90</f>
        <v>0</v>
      </c>
      <c r="BC91">
        <f>'Passif '!AX90</f>
        <v>57158</v>
      </c>
      <c r="BD91">
        <f>'Passif '!AY90</f>
        <v>20118219</v>
      </c>
      <c r="BE91">
        <f>'Passif '!AZ90</f>
        <v>8993</v>
      </c>
      <c r="BF91">
        <f>'Passif '!BA90</f>
        <v>1342654</v>
      </c>
      <c r="BG91">
        <f>'Passif '!BB90</f>
        <v>2097075</v>
      </c>
      <c r="BH91">
        <f>'Passif '!BC90</f>
        <v>2237713</v>
      </c>
      <c r="BI91">
        <f>'Passif '!BD90</f>
        <v>1370841</v>
      </c>
      <c r="BJ91">
        <f>(AQ91/Actif!C90)</f>
        <v>0</v>
      </c>
      <c r="BK91">
        <f>(AR91/Actif!D90)</f>
        <v>0</v>
      </c>
      <c r="BL91">
        <f>(AS91/Actif!E90)</f>
        <v>4.5968934360672824E-3</v>
      </c>
      <c r="BM91">
        <f>(AT91/Actif!F90)</f>
        <v>2.7059111177298658E-4</v>
      </c>
      <c r="BN91">
        <f>(AU91/Actif!G90)</f>
        <v>0.64642002834715162</v>
      </c>
      <c r="BO91">
        <f>(AV91/Actif!H90)</f>
        <v>0.60989692680138341</v>
      </c>
      <c r="BP91">
        <f>(AW91/Actif!I90)</f>
        <v>0.46515955100759204</v>
      </c>
      <c r="BQ91">
        <f>(AX91/Actif!J90)</f>
        <v>0.43653296439132377</v>
      </c>
      <c r="BR91">
        <f>(AY91/Actif!K90)</f>
        <v>0.53244591390870399</v>
      </c>
      <c r="BS91">
        <f t="shared" si="34"/>
        <v>-3.6523101545768211E-2</v>
      </c>
      <c r="BT91">
        <f t="shared" si="35"/>
        <v>-0.12699033146284699</v>
      </c>
      <c r="BV91">
        <f>('Compte de résultat '!V90/Actif!C90)</f>
        <v>0.25724633114478435</v>
      </c>
      <c r="BW91">
        <f>('Compte de résultat '!W90/Actif!D90)</f>
        <v>0.10514232140960542</v>
      </c>
      <c r="BX91">
        <f>('Compte de résultat '!X90/Actif!E90)</f>
        <v>8.5900837610543693E-2</v>
      </c>
      <c r="BY91">
        <f>('Compte de résultat '!Y90/Actif!F90)</f>
        <v>5.0166591129338807E-2</v>
      </c>
      <c r="BZ91">
        <f>('Compte de résultat '!Z90/Actif!G90)</f>
        <v>4.8427129085140602E-2</v>
      </c>
      <c r="CA91">
        <f>('Compte de résultat '!AA90/Actif!H90)</f>
        <v>3.108253645258368E-2</v>
      </c>
      <c r="CB91">
        <f>('Compte de résultat '!AB90/Actif!I90)</f>
        <v>4.1622998882680867E-2</v>
      </c>
      <c r="CC91">
        <f>('Compte de résultat '!AC90/Actif!J90)</f>
        <v>2.5472693431454713E-2</v>
      </c>
      <c r="CD91">
        <f t="shared" si="36"/>
        <v>6.8033714369941253E-2</v>
      </c>
      <c r="CE91">
        <f t="shared" si="37"/>
        <v>6.1498185941674367E-2</v>
      </c>
      <c r="CF91">
        <f t="shared" si="38"/>
        <v>3.272607625557309E-2</v>
      </c>
      <c r="CG91">
        <f>(Actif!U90/Actif!C90)</f>
        <v>0.323555918614571</v>
      </c>
      <c r="CH91">
        <f>(Actif!V90/Actif!D90)</f>
        <v>0.26057251371590262</v>
      </c>
      <c r="CI91">
        <f>(Actif!W90/Actif!E90)</f>
        <v>0.44224055222020653</v>
      </c>
      <c r="CJ91">
        <f>(Actif!X90/Actif!F90)</f>
        <v>0.17537629924096287</v>
      </c>
      <c r="CK91">
        <f>(Actif!Y90/Actif!G90)</f>
        <v>0.16984248865731433</v>
      </c>
      <c r="CL91">
        <f>(Actif!Z90/Actif!H90)</f>
        <v>0.16742201941055698</v>
      </c>
      <c r="CM91">
        <f>(Actif!AA90/Actif!I90)</f>
        <v>0.16466649335802008</v>
      </c>
      <c r="CN91">
        <f>(Actif!AB90/Actif!J90)</f>
        <v>0.17524370997605432</v>
      </c>
      <c r="CO91">
        <f>(Actif!AC90/Actif!K90)</f>
        <v>0.22975040875822497</v>
      </c>
      <c r="CP91">
        <f t="shared" si="39"/>
        <v>-0.62142318570732991</v>
      </c>
      <c r="CQ91">
        <f t="shared" si="40"/>
        <v>0.37228310569366962</v>
      </c>
      <c r="CR91">
        <f>'Compte de résultat '!D90/Actif!C90</f>
        <v>1.8151874092872733</v>
      </c>
      <c r="CS91">
        <f>'Compte de résultat '!E90/Actif!D90</f>
        <v>1.1691681091218562</v>
      </c>
      <c r="CT91">
        <f>'Compte de résultat '!F90/Actif!E90</f>
        <v>1.5863152454676916</v>
      </c>
      <c r="CU91">
        <f>'Compte de résultat '!G90/Actif!F90</f>
        <v>0.78262792792176084</v>
      </c>
      <c r="CV91">
        <f>'Compte de résultat '!H90/Actif!G90</f>
        <v>0.4613393481655127</v>
      </c>
      <c r="CW91">
        <f>'Compte de résultat '!I90/Actif!H90</f>
        <v>0.46082368963941645</v>
      </c>
      <c r="CX91">
        <f>'Compte de résultat '!J90/Actif!I90</f>
        <v>0.84340065042906343</v>
      </c>
      <c r="CY91">
        <f>'Compte de résultat '!K90/Actif!J90</f>
        <v>0.82800782467440959</v>
      </c>
      <c r="CZ91">
        <f t="shared" si="41"/>
        <v>1.1844715866947262</v>
      </c>
      <c r="DA91">
        <f t="shared" si="42"/>
        <v>0.94342750718498836</v>
      </c>
      <c r="DB91">
        <f t="shared" si="43"/>
        <v>0.7107440549142966</v>
      </c>
      <c r="DD91">
        <f>LN(1+'Compte de résultat '!C90)</f>
        <v>17.299164807791165</v>
      </c>
      <c r="DE91">
        <f>LN(1+'Compte de résultat '!D90)</f>
        <v>17.533673752221798</v>
      </c>
      <c r="DF91">
        <f>LN(1+'Compte de résultat '!E90)</f>
        <v>17.370080888527951</v>
      </c>
      <c r="DG91">
        <f>LN(1+'Compte de résultat '!F90)</f>
        <v>17.048679468281495</v>
      </c>
      <c r="DH91">
        <f>LN(1+'Compte de résultat '!G90)</f>
        <v>17.003407040100878</v>
      </c>
      <c r="DI91">
        <f>LN(1+'Compte de résultat '!H90)</f>
        <v>16.548441776671744</v>
      </c>
      <c r="DJ91">
        <f>LN(1+'Compte de résultat '!I90)</f>
        <v>16.592341394699666</v>
      </c>
      <c r="DK91">
        <f>LN(1+'Compte de résultat '!J90)</f>
        <v>16.891232060838782</v>
      </c>
      <c r="DL91">
        <f>LN(1+'Compte de résultat '!K90)</f>
        <v>16.831875065575964</v>
      </c>
      <c r="DM91">
        <f t="shared" si="44"/>
        <v>17.026043254191187</v>
      </c>
      <c r="DN91">
        <f t="shared" si="45"/>
        <v>16.866842761684705</v>
      </c>
      <c r="DO91">
        <f t="shared" si="46"/>
        <v>16.771816173704803</v>
      </c>
      <c r="DQ91">
        <f>'Compte de résultat '!AM90/'Compte de résultat '!U90</f>
        <v>0</v>
      </c>
      <c r="DR91">
        <f>'Compte de résultat '!AN90/'Compte de résultat '!V90</f>
        <v>0</v>
      </c>
      <c r="DS91">
        <f>'Compte de résultat '!AO90/'Compte de résultat '!W90</f>
        <v>0</v>
      </c>
      <c r="DT91">
        <f>'Compte de résultat '!AP90/'Compte de résultat '!X90</f>
        <v>0.82303599879994294</v>
      </c>
      <c r="DU91">
        <f>'Compte de résultat '!AQ90/'Compte de résultat '!Y90</f>
        <v>9.04487001656131E-2</v>
      </c>
      <c r="DV91">
        <f>'Compte de résultat '!AR90/'Compte de résultat '!Z90</f>
        <v>9.7172086488348311E-2</v>
      </c>
      <c r="DW91">
        <f>'Compte de résultat '!AS90/'Compte de résultat '!AA90</f>
        <v>0.14332982403368927</v>
      </c>
      <c r="DX91">
        <f>'Compte de résultat '!AT90/'Compte de résultat '!AB90</f>
        <v>0.37807548098011362</v>
      </c>
      <c r="DY91">
        <f>'Compte de résultat '!AU90/'Compte de résultat '!AC90</f>
        <v>0.49999920395221803</v>
      </c>
      <c r="DZ91">
        <f t="shared" si="50"/>
        <v>-0.72586391231159464</v>
      </c>
    </row>
    <row r="92" spans="2:130" x14ac:dyDescent="0.25">
      <c r="B92" t="str">
        <f>Actif!B91</f>
        <v>MERIDIEN MODENA LIMITED</v>
      </c>
      <c r="C92">
        <f>('Passif '!U91+'Passif '!AD91+'Passif '!AV91)/Actif!C91</f>
        <v>0.25789696027321524</v>
      </c>
      <c r="D92">
        <f>('Passif '!V91+'Passif '!AE91+'Passif '!AW91)/Actif!D91</f>
        <v>0.30462161144691779</v>
      </c>
      <c r="E92">
        <f>('Passif '!W91+'Passif '!AF91+'Passif '!AX91)/Actif!E91</f>
        <v>0.22531235904119232</v>
      </c>
      <c r="F92">
        <f>('Passif '!X91+'Passif '!AG91+'Passif '!AY91)/Actif!F91</f>
        <v>0.35374639630704524</v>
      </c>
      <c r="G92">
        <f>('Passif '!Y91+'Passif '!AH91+'Passif '!AZ91)/Actif!G91</f>
        <v>0.1622231582972378</v>
      </c>
      <c r="H92">
        <f>('Passif '!Z91+'Passif '!AI91+'Passif '!BA91)/Actif!H91</f>
        <v>0.25747292395266747</v>
      </c>
      <c r="I92">
        <f>('Passif '!AA91+'Passif '!AJ91+'Passif '!BB91)/Actif!I91</f>
        <v>0.21460487244372267</v>
      </c>
      <c r="J92">
        <f>('Passif '!AB91+'Passif '!AK91+'Passif '!BC91)/Actif!J91</f>
        <v>0.36680702583530467</v>
      </c>
      <c r="K92">
        <f>('Passif '!AC91+'Passif '!AL91+'Passif '!BD91)/Actif!K91</f>
        <v>0.15013519957370494</v>
      </c>
      <c r="L92">
        <f t="shared" si="30"/>
        <v>0.14273768668675407</v>
      </c>
      <c r="M92">
        <f>('Passif '!C91+'Passif '!L91)/Actif!C91</f>
        <v>0.25919514758394563</v>
      </c>
      <c r="N92">
        <f>('Passif '!D91+'Passif '!M91)/Actif!D91</f>
        <v>0.22783668910302349</v>
      </c>
      <c r="O92">
        <f>('Passif '!E91+'Passif '!N91)/Actif!E91</f>
        <v>0.20677147231163018</v>
      </c>
      <c r="P92">
        <f>('Passif '!F91+'Passif '!O91)/Actif!F91</f>
        <v>0.21469742735045791</v>
      </c>
      <c r="Q92">
        <f>('Passif '!G91+'Passif '!P91)/Actif!G91</f>
        <v>0.32239542447829678</v>
      </c>
      <c r="R92">
        <f>('Passif '!H91+'Passif '!Q91)/Actif!H91</f>
        <v>0.22043589445163833</v>
      </c>
      <c r="S92">
        <f>('Passif '!I91+'Passif '!R91)/Actif!I91</f>
        <v>0.28904043613801589</v>
      </c>
      <c r="T92">
        <f>('Passif '!J91+'Passif '!S91)/Actif!J91</f>
        <v>0.3159350308832069</v>
      </c>
      <c r="U92">
        <f>('Passif '!K91+'Passif '!T91)/Actif!K91</f>
        <v>0.39508560484921407</v>
      </c>
      <c r="V92">
        <f t="shared" si="31"/>
        <v>1.3664422140008153E-2</v>
      </c>
      <c r="W92">
        <v>0.29865416003406559</v>
      </c>
      <c r="X92">
        <f>('Passif '!U91+'Passif '!AD91)/('Passif '!C91+'Passif '!L91)</f>
        <v>6.4273688448464386E-2</v>
      </c>
      <c r="Y92">
        <f>('Passif '!V91+'Passif '!AE91)/('Passif '!D91+'Passif '!M91)</f>
        <v>6.1563084476824625E-2</v>
      </c>
      <c r="Z92">
        <f>('Passif '!W91+'Passif '!AF91)/('Passif '!E91+'Passif '!N91)</f>
        <v>3.508752664186459E-2</v>
      </c>
      <c r="AA92">
        <f>('Passif '!X91+'Passif '!AG91)/('Passif '!F91+'Passif '!O91)</f>
        <v>2.2147401603054902E-2</v>
      </c>
      <c r="AB92">
        <f>('Passif '!Y91+'Passif '!AH91)/('Passif '!G91+'Passif '!P91)</f>
        <v>1.5903545463599244E-2</v>
      </c>
      <c r="AC92">
        <f>('Passif '!Z91+'Passif '!AI91)/('Passif '!H91+'Passif '!Q91)</f>
        <v>1.296601072024265E-2</v>
      </c>
      <c r="AD92">
        <f>('Passif '!AA91+'Passif '!AJ91)/('Passif '!I91+'Passif '!R91)</f>
        <v>5.6957543154812574E-3</v>
      </c>
      <c r="AE92">
        <f>('Passif '!AB91+'Passif '!AK91)/('Passif '!J91+'Passif '!S91)</f>
        <v>6.7758006573756469E-2</v>
      </c>
      <c r="AF92">
        <f>('Passif '!AC91+'Passif '!AL91)/('Passif '!K91+'Passif '!T91)</f>
        <v>4.3959849680362158E-2</v>
      </c>
      <c r="AG92">
        <f>('Passif '!C91+'Passif '!L91)</f>
        <v>1748616</v>
      </c>
      <c r="AH92">
        <f>('Passif '!D91+'Passif '!M91)</f>
        <v>1890045</v>
      </c>
      <c r="AI92">
        <f>('Passif '!E91+'Passif '!N91)</f>
        <v>2094448</v>
      </c>
      <c r="AJ92">
        <f>('Passif '!F91+'Passif '!O91)</f>
        <v>1560770</v>
      </c>
      <c r="AK92">
        <f>('Passif '!G91+'Passif '!P91)</f>
        <v>1767216</v>
      </c>
      <c r="AL92">
        <f>('Passif '!H91+'Passif '!Q91)</f>
        <v>2166742</v>
      </c>
      <c r="AM92">
        <f>('Passif '!I91+'Passif '!R91)</f>
        <v>2937100</v>
      </c>
      <c r="AN92">
        <f>('Passif '!J91+'Passif '!S91)</f>
        <v>3141887</v>
      </c>
      <c r="AO92">
        <f>('Passif '!K91+'Passif '!T91)</f>
        <v>3667119</v>
      </c>
      <c r="AP92">
        <f t="shared" si="32"/>
        <v>0.69245761608904055</v>
      </c>
      <c r="AQ92">
        <f>('Passif '!U91+'Passif '!AD91)</f>
        <v>112390</v>
      </c>
      <c r="AR92">
        <f>('Passif '!V91+'Passif '!AE91)</f>
        <v>116357</v>
      </c>
      <c r="AS92">
        <f>('Passif '!W91+'Passif '!AF91)</f>
        <v>73489</v>
      </c>
      <c r="AT92">
        <f>('Passif '!X91+'Passif '!AG91)</f>
        <v>34567</v>
      </c>
      <c r="AU92">
        <f>('Passif '!Y91+'Passif '!AH91)</f>
        <v>28105</v>
      </c>
      <c r="AV92">
        <f>('Passif '!Z91+'Passif '!AI91)</f>
        <v>28094</v>
      </c>
      <c r="AW92">
        <f>('Passif '!AA91+'Passif '!AJ91)</f>
        <v>16729</v>
      </c>
      <c r="AX92">
        <f>('Passif '!AB91+'Passif '!AK91)</f>
        <v>212888</v>
      </c>
      <c r="AY92">
        <f>('Passif '!AC91+'Passif '!AL91)</f>
        <v>161206</v>
      </c>
      <c r="AZ92">
        <f t="shared" si="33"/>
        <v>4.7380935431052897</v>
      </c>
      <c r="BA92">
        <f>'Passif '!AV91</f>
        <v>1627468</v>
      </c>
      <c r="BB92">
        <f>'Passif '!AW91</f>
        <v>2410666</v>
      </c>
      <c r="BC92">
        <f>'Passif '!AX91</f>
        <v>2208765</v>
      </c>
      <c r="BD92">
        <f>'Passif '!AY91</f>
        <v>2537037</v>
      </c>
      <c r="BE92">
        <f>'Passif '!AZ91</f>
        <v>861124</v>
      </c>
      <c r="BF92">
        <f>'Passif '!BA91</f>
        <v>2502698</v>
      </c>
      <c r="BG92">
        <f>'Passif '!BB91</f>
        <v>2163990</v>
      </c>
      <c r="BH92">
        <f>'Passif '!BC91</f>
        <v>3434907</v>
      </c>
      <c r="BI92">
        <f>'Passif '!BD91</f>
        <v>1232324</v>
      </c>
      <c r="BJ92">
        <f>(AQ92/Actif!C91)</f>
        <v>1.6659428163164267E-2</v>
      </c>
      <c r="BK92">
        <f>(AR92/Actif!D91)</f>
        <v>1.4026329338169463E-2</v>
      </c>
      <c r="BL92">
        <f>(AS92/Actif!E91)</f>
        <v>7.2550995435118892E-3</v>
      </c>
      <c r="BM92">
        <f>(AT92/Actif!F91)</f>
        <v>4.7549901466732948E-3</v>
      </c>
      <c r="BN92">
        <f>(AU92/Actif!G91)</f>
        <v>5.1272302904469694E-3</v>
      </c>
      <c r="BO92">
        <f>(AV92/Actif!H91)</f>
        <v>2.8581741705862198E-3</v>
      </c>
      <c r="BP92">
        <f>(AW92/Actif!I91)</f>
        <v>1.6463033114816888E-3</v>
      </c>
      <c r="BQ92">
        <f>(AX92/Actif!J91)</f>
        <v>2.1407127899464289E-2</v>
      </c>
      <c r="BR92">
        <f>(AY92/Actif!K91)</f>
        <v>1.7367903800046412E-2</v>
      </c>
      <c r="BS92">
        <f t="shared" si="34"/>
        <v>-2.2690561198607496E-3</v>
      </c>
      <c r="BT92">
        <f t="shared" si="35"/>
        <v>5.0765729320422075</v>
      </c>
      <c r="BV92">
        <f>('Compte de résultat '!V91/Actif!C91)</f>
        <v>5.284769645125572E-2</v>
      </c>
      <c r="BW92">
        <f>('Compte de résultat '!W91/Actif!D91)</f>
        <v>9.1377213474157962E-2</v>
      </c>
      <c r="BX92">
        <f>('Compte de résultat '!X91/Actif!E91)</f>
        <v>1.9131352654663127E-2</v>
      </c>
      <c r="BY92">
        <f>('Compte de résultat '!Y91/Actif!F91)</f>
        <v>4.0051991670548112E-2</v>
      </c>
      <c r="BZ92">
        <f>('Compte de résultat '!Z91/Actif!G91)</f>
        <v>0.13987533013215137</v>
      </c>
      <c r="CA92">
        <f>('Compte de résultat '!AA91/Actif!H91)</f>
        <v>0.12436191114124308</v>
      </c>
      <c r="CB92">
        <f>('Compte de résultat '!AB91/Actif!I91)</f>
        <v>6.3439410940491978E-2</v>
      </c>
      <c r="CC92">
        <f>('Compte de résultat '!AC91/Actif!J91)</f>
        <v>0.10206375741913426</v>
      </c>
      <c r="CD92">
        <f t="shared" si="36"/>
        <v>2.9591672162605619E-2</v>
      </c>
      <c r="CE92">
        <f t="shared" si="37"/>
        <v>6.6352891485787532E-2</v>
      </c>
      <c r="CF92">
        <f t="shared" si="38"/>
        <v>9.6621693166956443E-2</v>
      </c>
      <c r="CG92">
        <f>(Actif!U91/Actif!C91)</f>
        <v>0.22306365090352828</v>
      </c>
      <c r="CH92">
        <f>(Actif!V91/Actif!D91)</f>
        <v>0.20338075076549497</v>
      </c>
      <c r="CI92">
        <f>(Actif!W91/Actif!E91)</f>
        <v>0.15222351736632256</v>
      </c>
      <c r="CJ92">
        <f>(Actif!X91/Actif!F91)</f>
        <v>0.15446681851308444</v>
      </c>
      <c r="CK92">
        <f>(Actif!Y91/Actif!G91)</f>
        <v>0.21103355147854144</v>
      </c>
      <c r="CL92">
        <f>(Actif!Z91/Actif!H91)</f>
        <v>0.12099556511965387</v>
      </c>
      <c r="CM92">
        <f>(Actif!AA91/Actif!I91)</f>
        <v>0.12688147895489213</v>
      </c>
      <c r="CN92">
        <f>(Actif!AB91/Actif!J91)</f>
        <v>0.14732413415152254</v>
      </c>
      <c r="CO92">
        <f>(Actif!AC91/Actif!K91)</f>
        <v>0.14563231792337591</v>
      </c>
      <c r="CP92">
        <f t="shared" si="39"/>
        <v>-0.20514538612006519</v>
      </c>
      <c r="CQ92">
        <f t="shared" si="40"/>
        <v>0.20361699025380381</v>
      </c>
      <c r="CR92">
        <f>'Compte de résultat '!D91/Actif!C91</f>
        <v>4.7047702973320309</v>
      </c>
      <c r="CS92">
        <f>'Compte de résultat '!E91/Actif!D91</f>
        <v>3.5911059255054449</v>
      </c>
      <c r="CT92">
        <f>'Compte de résultat '!F91/Actif!E91</f>
        <v>2.1420895385648491</v>
      </c>
      <c r="CU92">
        <f>'Compte de résultat '!G91/Actif!F91</f>
        <v>3.6360768765820963</v>
      </c>
      <c r="CV92">
        <f>'Compte de résultat '!H91/Actif!G91</f>
        <v>5.1536067479130319</v>
      </c>
      <c r="CW92">
        <f>'Compte de résultat '!I91/Actif!H91</f>
        <v>3.5757411068400033</v>
      </c>
      <c r="CX92">
        <f>'Compte de résultat '!J91/Actif!I91</f>
        <v>2.8769009149584797</v>
      </c>
      <c r="CY92">
        <f>'Compte de résultat '!K91/Actif!J91</f>
        <v>3.395358846021383</v>
      </c>
      <c r="CZ92">
        <f t="shared" si="41"/>
        <v>2.8890832075734725</v>
      </c>
      <c r="DA92">
        <f t="shared" si="42"/>
        <v>3.6439243876866585</v>
      </c>
      <c r="DB92">
        <f t="shared" si="43"/>
        <v>3.2826669559399555</v>
      </c>
      <c r="DD92">
        <f>LN(1+'Compte de résultat '!C91)</f>
        <v>17.064650722531688</v>
      </c>
      <c r="DE92">
        <f>LN(1+'Compte de résultat '!D91)</f>
        <v>17.273086193665289</v>
      </c>
      <c r="DF92">
        <f>LN(1+'Compte de résultat '!E91)</f>
        <v>17.209697624687923</v>
      </c>
      <c r="DG92">
        <f>LN(1+'Compte de résultat '!F91)</f>
        <v>16.892723504823486</v>
      </c>
      <c r="DH92">
        <f>LN(1+'Compte de résultat '!G91)</f>
        <v>17.090120760992516</v>
      </c>
      <c r="DI92">
        <f>LN(1+'Compte de résultat '!H91)</f>
        <v>17.156589289784584</v>
      </c>
      <c r="DJ92">
        <f>LN(1+'Compte de résultat '!I91)</f>
        <v>17.375056055025514</v>
      </c>
      <c r="DK92">
        <f>LN(1+'Compte de résultat '!J91)</f>
        <v>17.190835618954033</v>
      </c>
      <c r="DL92">
        <f>LN(1+'Compte de résultat '!K91)</f>
        <v>17.334962301228323</v>
      </c>
      <c r="DM92">
        <f t="shared" si="44"/>
        <v>16.991422132907999</v>
      </c>
      <c r="DN92">
        <f t="shared" si="45"/>
        <v>17.046477851866861</v>
      </c>
      <c r="DO92">
        <f t="shared" si="46"/>
        <v>17.300284658402624</v>
      </c>
      <c r="DQ92">
        <f>'Compte de résultat '!AM91/'Compte de résultat '!U91</f>
        <v>0.28124876782296687</v>
      </c>
      <c r="DR92">
        <f>'Compte de résultat '!AN91/'Compte de résultat '!V91</f>
        <v>0.25523100569941209</v>
      </c>
      <c r="DS92">
        <f>'Compte de résultat '!AO91/'Compte de résultat '!W91</f>
        <v>0.18491880268590952</v>
      </c>
      <c r="DT92">
        <f>'Compte de résultat '!AP91/'Compte de résultat '!X91</f>
        <v>0.83783741943474022</v>
      </c>
      <c r="DU92">
        <f>'Compte de résultat '!AQ91/'Compte de résultat '!Y91</f>
        <v>0.16988422292667682</v>
      </c>
      <c r="DV92">
        <f>'Compte de résultat '!AR91/'Compte de résultat '!Z91</f>
        <v>6.4121743145231239E-2</v>
      </c>
      <c r="DW92">
        <f>'Compte de résultat '!AS91/'Compte de résultat '!AA91</f>
        <v>5.8651158338902991E-2</v>
      </c>
      <c r="DX92">
        <f>'Compte de résultat '!AT91/'Compte de résultat '!AB91</f>
        <v>0.12615975043551236</v>
      </c>
      <c r="DY92">
        <f>'Compte de résultat '!AU91/'Compte de résultat '!AC91</f>
        <v>4.7058313530299628E-2</v>
      </c>
      <c r="DZ92">
        <f t="shared" si="50"/>
        <v>-0.77371567628950899</v>
      </c>
    </row>
    <row r="93" spans="2:130" x14ac:dyDescent="0.25">
      <c r="B93" t="str">
        <f>Actif!B92</f>
        <v>MERSEN UK PORTSLADE LIMITED</v>
      </c>
      <c r="C93">
        <f>('Passif '!U92+'Passif '!AD92+'Passif '!AV92)/Actif!C92</f>
        <v>0.68764042176035234</v>
      </c>
      <c r="D93">
        <f>('Passif '!V92+'Passif '!AE92+'Passif '!AW92)/Actif!D92</f>
        <v>0.60248618005262555</v>
      </c>
      <c r="E93">
        <f>('Passif '!W92+'Passif '!AF92+'Passif '!AX92)/Actif!E92</f>
        <v>0.61766659352869513</v>
      </c>
      <c r="F93">
        <f>('Passif '!X92+'Passif '!AG92+'Passif '!AY92)/Actif!F92</f>
        <v>0.73331965337775595</v>
      </c>
      <c r="G93">
        <f>('Passif '!Y92+'Passif '!AH92+'Passif '!AZ92)/Actif!G92</f>
        <v>0.7561237534456865</v>
      </c>
      <c r="H93">
        <f>('Passif '!Z92+'Passif '!AI92+'Passif '!BA92)/Actif!H92</f>
        <v>0.6427775393859182</v>
      </c>
      <c r="I93">
        <f>('Passif '!AA92+'Passif '!AJ92+'Passif '!BB92)/Actif!I92</f>
        <v>0.69015115346851275</v>
      </c>
      <c r="J93">
        <f>('Passif '!AB92+'Passif '!AK92+'Passif '!BC92)/Actif!J92</f>
        <v>0.74354648666806378</v>
      </c>
      <c r="K93">
        <f>('Passif '!AC92+'Passif '!AL92+'Passif '!BD92)/Actif!K92</f>
        <v>0.62216246129697139</v>
      </c>
      <c r="L93">
        <f t="shared" si="30"/>
        <v>4.0654531296189456E-2</v>
      </c>
      <c r="M93">
        <f>('Passif '!C92+'Passif '!L92)/Actif!C92</f>
        <v>0.14370789849007576</v>
      </c>
      <c r="N93">
        <f>('Passif '!D92+'Passif '!M92)/Actif!D92</f>
        <v>0.27740410016001493</v>
      </c>
      <c r="O93">
        <f>('Passif '!E92+'Passif '!N92)/Actif!E92</f>
        <v>0.27594498130321343</v>
      </c>
      <c r="P93">
        <f>('Passif '!F92+'Passif '!O92)/Actif!F92</f>
        <v>0.14365629052815457</v>
      </c>
      <c r="Q93">
        <f>('Passif '!G92+'Passif '!P92)/Actif!G92</f>
        <v>0.11911535596870637</v>
      </c>
      <c r="R93">
        <f>('Passif '!H92+'Passif '!Q92)/Actif!H92</f>
        <v>0.29810535459393162</v>
      </c>
      <c r="S93">
        <f>('Passif '!I92+'Passif '!R92)/Actif!I92</f>
        <v>0.2343558862475566</v>
      </c>
      <c r="T93">
        <f>('Passif '!J92+'Passif '!S92)/Actif!J92</f>
        <v>0.19023034313987353</v>
      </c>
      <c r="U93">
        <f>('Passif '!K92+'Passif '!T92)/Actif!K92</f>
        <v>0.30414744386615888</v>
      </c>
      <c r="V93">
        <f t="shared" si="31"/>
        <v>2.2160373290718183E-2</v>
      </c>
      <c r="W93">
        <v>-0.25805194298820971</v>
      </c>
      <c r="X93">
        <f>('Passif '!U92+'Passif '!AD92)/('Passif '!C92+'Passif '!L92)</f>
        <v>0.78576984163120134</v>
      </c>
      <c r="Y93">
        <f>('Passif '!V92+'Passif '!AE92)/('Passif '!D92+'Passif '!M92)</f>
        <v>0.10048499576851075</v>
      </c>
      <c r="Z93">
        <f>('Passif '!W92+'Passif '!AF92)/('Passif '!E92+'Passif '!N92)</f>
        <v>0.1373494034978377</v>
      </c>
      <c r="AA93">
        <f>('Passif '!X92+'Passif '!AG92)/('Passif '!F92+'Passif '!O92)</f>
        <v>0.81564880887821112</v>
      </c>
      <c r="AB93">
        <f>('Passif '!Y92+'Passif '!AH92)/('Passif '!G92+'Passif '!P92)</f>
        <v>1.1739133161605122</v>
      </c>
      <c r="AC93">
        <f>('Passif '!Z92+'Passif '!AI92)/('Passif '!H92+'Passif '!Q92)</f>
        <v>-9.2815399001472218E-2</v>
      </c>
      <c r="AD93">
        <f>('Passif '!AA92+'Passif '!AJ92)/('Passif '!I92+'Passif '!R92)</f>
        <v>0.312734848324694</v>
      </c>
      <c r="AE93">
        <f>('Passif '!AB92+'Passif '!AK92)/('Passif '!J92+'Passif '!S92)</f>
        <v>0.61064724152941319</v>
      </c>
      <c r="AF93">
        <f>('Passif '!AC92+'Passif '!AL92)/('Passif '!K92+'Passif '!T92)</f>
        <v>-0.14127386396332267</v>
      </c>
      <c r="AG93">
        <f>('Passif '!C92+'Passif '!L92)</f>
        <v>3733690</v>
      </c>
      <c r="AH93">
        <f>('Passif '!D92+'Passif '!M92)</f>
        <v>7689964</v>
      </c>
      <c r="AI93">
        <f>('Passif '!E92+'Passif '!N92)</f>
        <v>7342136</v>
      </c>
      <c r="AJ93">
        <f>('Passif '!F92+'Passif '!O92)</f>
        <v>2931942</v>
      </c>
      <c r="AK93">
        <f>('Passif '!G92+'Passif '!P92)</f>
        <v>2870039</v>
      </c>
      <c r="AL93">
        <f>('Passif '!H92+'Passif '!Q92)</f>
        <v>7201402</v>
      </c>
      <c r="AM93">
        <f>('Passif '!I92+'Passif '!R92)</f>
        <v>5723641</v>
      </c>
      <c r="AN93">
        <f>('Passif '!J92+'Passif '!S92)</f>
        <v>4583065</v>
      </c>
      <c r="AO93">
        <f>('Passif '!K92+'Passif '!T92)</f>
        <v>8511631</v>
      </c>
      <c r="AP93">
        <f t="shared" si="32"/>
        <v>0.18194082207881188</v>
      </c>
      <c r="AQ93">
        <f>('Passif '!U92+'Passif '!AD92)</f>
        <v>2933821</v>
      </c>
      <c r="AR93">
        <f>('Passif '!V92+'Passif '!AE92)</f>
        <v>772726</v>
      </c>
      <c r="AS93">
        <f>('Passif '!W92+'Passif '!AF92)</f>
        <v>1008438</v>
      </c>
      <c r="AT93">
        <f>('Passif '!X92+'Passif '!AG92)</f>
        <v>2391435</v>
      </c>
      <c r="AU93">
        <f>('Passif '!Y92+'Passif '!AH92)</f>
        <v>3369177</v>
      </c>
      <c r="AV93">
        <f>('Passif '!Z92+'Passif '!AI92)</f>
        <v>-668401</v>
      </c>
      <c r="AW93">
        <f>('Passif '!AA92+'Passif '!AJ92)</f>
        <v>1789982</v>
      </c>
      <c r="AX93">
        <f>('Passif '!AB92+'Passif '!AK92)</f>
        <v>2798636</v>
      </c>
      <c r="AY93">
        <f>('Passif '!AC92+'Passif '!AL92)</f>
        <v>-1202471</v>
      </c>
      <c r="AZ93">
        <f t="shared" si="33"/>
        <v>0.79902633299471426</v>
      </c>
      <c r="BA93">
        <f>'Passif '!AV92</f>
        <v>14931837</v>
      </c>
      <c r="BB93">
        <f>'Passif '!AW92</f>
        <v>15928891</v>
      </c>
      <c r="BC93">
        <f>'Passif '!AX92</f>
        <v>15425969</v>
      </c>
      <c r="BD93">
        <f>'Passif '!AY92</f>
        <v>12575196</v>
      </c>
      <c r="BE93">
        <f>'Passif '!AZ92</f>
        <v>14849336</v>
      </c>
      <c r="BF93">
        <f>'Passif '!BA92</f>
        <v>16196131</v>
      </c>
      <c r="BG93">
        <f>'Passif '!BB92</f>
        <v>15065483</v>
      </c>
      <c r="BH93">
        <f>'Passif '!BC92</f>
        <v>15115025</v>
      </c>
      <c r="BI93">
        <f>'Passif '!BD92</f>
        <v>18613820</v>
      </c>
      <c r="BJ93">
        <f>(AQ93/Actif!C92)</f>
        <v>0.11292133263769959</v>
      </c>
      <c r="BK93">
        <f>(AR93/Actif!D92)</f>
        <v>2.7874949830746634E-2</v>
      </c>
      <c r="BL93">
        <f>(AS93/Actif!E92)</f>
        <v>3.7900878580218338E-2</v>
      </c>
      <c r="BM93">
        <f>(AT93/Actif!F92)</f>
        <v>0.11717308225715151</v>
      </c>
      <c r="BN93">
        <f>(AU93/Actif!G92)</f>
        <v>0.13983110253086395</v>
      </c>
      <c r="BO93">
        <f>(AV93/Actif!H92)</f>
        <v>-2.7668767431111123E-2</v>
      </c>
      <c r="BP93">
        <f>(AW93/Actif!I92)</f>
        <v>7.3291252539628857E-2</v>
      </c>
      <c r="BQ93">
        <f>(AX93/Actif!J92)</f>
        <v>0.11616363429355749</v>
      </c>
      <c r="BR93">
        <f>(AY93/Actif!K92)</f>
        <v>-4.2968084609540047E-2</v>
      </c>
      <c r="BS93">
        <f t="shared" si="34"/>
        <v>-0.16749986996197508</v>
      </c>
      <c r="BT93">
        <f t="shared" si="35"/>
        <v>0.5529453820637551</v>
      </c>
      <c r="BV93">
        <f>('Compte de résultat '!V92/Actif!C92)</f>
        <v>0.16679540766260711</v>
      </c>
      <c r="BW93">
        <f>('Compte de résultat '!W92/Actif!D92)</f>
        <v>4.757112995479771E-2</v>
      </c>
      <c r="BX93">
        <f>('Compte de résultat '!X92/Actif!E92)</f>
        <v>2.7164404764025559E-3</v>
      </c>
      <c r="BY93">
        <f>('Compte de résultat '!Y92/Actif!F92)</f>
        <v>2.5998481191751476E-2</v>
      </c>
      <c r="BZ93">
        <f>('Compte de résultat '!Z92/Actif!G92)</f>
        <v>8.6185512465895911E-2</v>
      </c>
      <c r="CA93">
        <f>('Compte de résultat '!AA92/Actif!H92)</f>
        <v>6.7320568684217957E-2</v>
      </c>
      <c r="CB93">
        <f>('Compte de résultat '!AB92/Actif!I92)</f>
        <v>5.1712780567058893E-2</v>
      </c>
      <c r="CC93">
        <f>('Compte de résultat '!AC92/Actif!J92)</f>
        <v>2.8350767823610203E-2</v>
      </c>
      <c r="CD93">
        <f t="shared" si="36"/>
        <v>1.4357460834077016E-2</v>
      </c>
      <c r="CE93">
        <f t="shared" si="37"/>
        <v>3.830014471134998E-2</v>
      </c>
      <c r="CF93">
        <f t="shared" si="38"/>
        <v>4.912803902496235E-2</v>
      </c>
      <c r="CG93">
        <f>(Actif!U92/Actif!C92)</f>
        <v>1.2359558994892635E-2</v>
      </c>
      <c r="CH93">
        <f>(Actif!V92/Actif!D92)</f>
        <v>2.9596955567735582E-2</v>
      </c>
      <c r="CI93">
        <f>(Actif!W92/Actif!E92)</f>
        <v>4.4294400104392617E-2</v>
      </c>
      <c r="CJ93">
        <f>(Actif!X92/Actif!F92)</f>
        <v>4.0597424042806113E-2</v>
      </c>
      <c r="CK93">
        <f>(Actif!Y92/Actif!G92)</f>
        <v>3.2006732789870339E-2</v>
      </c>
      <c r="CL93">
        <f>(Actif!Z92/Actif!H92)</f>
        <v>3.3628927280511124E-2</v>
      </c>
      <c r="CM93">
        <f>(Actif!AA92/Actif!I92)</f>
        <v>3.4835355073074982E-2</v>
      </c>
      <c r="CN93">
        <f>(Actif!AB92/Actif!J92)</f>
        <v>2.8743052675126588E-2</v>
      </c>
      <c r="CO93">
        <f>(Actif!AC92/Actif!K92)</f>
        <v>1.8347832478530716E-2</v>
      </c>
      <c r="CP93">
        <f t="shared" si="39"/>
        <v>-0.24078603161449774</v>
      </c>
      <c r="CQ93">
        <f t="shared" si="40"/>
        <v>-0.45440327830011445</v>
      </c>
      <c r="CR93">
        <f>'Compte de résultat '!D92/Actif!C92</f>
        <v>0.87715445513191226</v>
      </c>
      <c r="CS93">
        <f>'Compte de résultat '!E92/Actif!D92</f>
        <v>0.63997627516480005</v>
      </c>
      <c r="CT93">
        <f>'Compte de résultat '!F92/Actif!E92</f>
        <v>0.50628336356194104</v>
      </c>
      <c r="CU93">
        <f>'Compte de résultat '!G92/Actif!F92</f>
        <v>0.67039783535281716</v>
      </c>
      <c r="CV93">
        <f>'Compte de résultat '!H92/Actif!G92</f>
        <v>0.7266983855066721</v>
      </c>
      <c r="CW93">
        <f>'Compte de résultat '!I92/Actif!H92</f>
        <v>0.67726165549223794</v>
      </c>
      <c r="CX93">
        <f>'Compte de résultat '!J92/Actif!I92</f>
        <v>0.53867483169456809</v>
      </c>
      <c r="CY93">
        <f>'Compte de résultat '!K92/Actif!J92</f>
        <v>0.55001494882967661</v>
      </c>
      <c r="CZ93">
        <f t="shared" si="41"/>
        <v>0.58834059945737915</v>
      </c>
      <c r="DA93">
        <f t="shared" si="42"/>
        <v>0.63445986147381017</v>
      </c>
      <c r="DB93">
        <f t="shared" si="43"/>
        <v>0.58865047867216092</v>
      </c>
      <c r="DD93">
        <f>LN(1+'Compte de résultat '!C92)</f>
        <v>16.693148472405763</v>
      </c>
      <c r="DE93">
        <f>LN(1+'Compte de résultat '!D92)</f>
        <v>16.941807960379094</v>
      </c>
      <c r="DF93">
        <f>LN(1+'Compte de résultat '!E92)</f>
        <v>16.69138253359575</v>
      </c>
      <c r="DG93">
        <f>LN(1+'Compte de résultat '!F92)</f>
        <v>16.4160354575051</v>
      </c>
      <c r="DH93">
        <f>LN(1+'Compte de résultat '!G92)</f>
        <v>16.431623378308693</v>
      </c>
      <c r="DI93">
        <f>LN(1+'Compte de résultat '!H92)</f>
        <v>16.67825534809117</v>
      </c>
      <c r="DJ93">
        <f>LN(1+'Compte de résultat '!I92)</f>
        <v>16.610397076289601</v>
      </c>
      <c r="DK93">
        <f>LN(1+'Compte de résultat '!J92)</f>
        <v>16.392387042082074</v>
      </c>
      <c r="DL93">
        <f>LN(1+'Compte de résultat '!K92)</f>
        <v>16.399588409059273</v>
      </c>
      <c r="DM93">
        <f t="shared" si="44"/>
        <v>16.423829417906894</v>
      </c>
      <c r="DN93">
        <f t="shared" si="45"/>
        <v>16.508638061301653</v>
      </c>
      <c r="DO93">
        <f t="shared" si="46"/>
        <v>16.467457509143653</v>
      </c>
      <c r="DQ93">
        <f>'Compte de résultat '!AM92/'Compte de résultat '!U92</f>
        <v>0.27524733043219118</v>
      </c>
      <c r="DR93">
        <f>'Compte de résultat '!AN92/'Compte de résultat '!V92</f>
        <v>0.47228921278708413</v>
      </c>
      <c r="DS93">
        <f>'Compte de résultat '!AO92/'Compte de résultat '!W92</f>
        <v>0.65634661305941255</v>
      </c>
      <c r="DT93">
        <f>'Compte de résultat '!AP92/'Compte de résultat '!X92</f>
        <v>28.637782420410364</v>
      </c>
      <c r="DU93">
        <f>'Compte de résultat '!AQ92/'Compte de résultat '!Y92</f>
        <v>2.8114429698424845</v>
      </c>
      <c r="DV93">
        <f>'Compte de résultat '!AR92/'Compte de résultat '!Z92</f>
        <v>2.029319943542519E-2</v>
      </c>
      <c r="DW93">
        <f>'Compte de résultat '!AS92/'Compte de résultat '!AA92</f>
        <v>0.903012336751566</v>
      </c>
      <c r="DX93">
        <f>'Compte de résultat '!AT92/'Compte de résultat '!AB92</f>
        <v>1.1922351529010098</v>
      </c>
      <c r="DY93">
        <f>'Compte de résultat '!AU92/'Compte de résultat '!AC92</f>
        <v>2.1555944670235068</v>
      </c>
      <c r="DZ93">
        <f t="shared" si="50"/>
        <v>-28.617489220974939</v>
      </c>
    </row>
    <row r="94" spans="2:130" x14ac:dyDescent="0.25">
      <c r="B94" t="str">
        <f>Actif!B93</f>
        <v>MESSIER-DOWTY LIMITED</v>
      </c>
      <c r="C94">
        <f>('Passif '!U93+'Passif '!AD93+'Passif '!AV93)/Actif!C93</f>
        <v>0.48001073234526331</v>
      </c>
      <c r="D94">
        <f>('Passif '!V93+'Passif '!AE93+'Passif '!AW93)/Actif!D93</f>
        <v>0.4268886524973039</v>
      </c>
      <c r="E94">
        <f>('Passif '!W93+'Passif '!AF93+'Passif '!AX93)/Actif!E93</f>
        <v>0.47681462285129422</v>
      </c>
      <c r="F94">
        <f>('Passif '!X93+'Passif '!AG93+'Passif '!AY93)/Actif!F93</f>
        <v>0.55957553877153965</v>
      </c>
      <c r="G94">
        <f>('Passif '!Y93+'Passif '!AH93+'Passif '!AZ93)/Actif!G93</f>
        <v>0.61757354321681279</v>
      </c>
      <c r="H94">
        <f>('Passif '!Z93+'Passif '!AI93+'Passif '!BA93)/Actif!H93</f>
        <v>0.53341042458115973</v>
      </c>
      <c r="I94">
        <f>('Passif '!AA93+'Passif '!AJ93+'Passif '!BB93)/Actif!I93</f>
        <v>0.54501829590220885</v>
      </c>
      <c r="J94">
        <f>('Passif '!AB93+'Passif '!AK93+'Passif '!BC93)/Actif!J93</f>
        <v>0.52139377173100732</v>
      </c>
      <c r="K94">
        <f>('Passif '!AC93+'Passif '!AL93+'Passif '!BD93)/Actif!K93</f>
        <v>0.52075858409573483</v>
      </c>
      <c r="L94">
        <f t="shared" si="30"/>
        <v>0.1186956083507452</v>
      </c>
      <c r="M94">
        <f>('Passif '!C93+'Passif '!L93)/Actif!C93</f>
        <v>0.37817461527195884</v>
      </c>
      <c r="N94">
        <f>('Passif '!D93+'Passif '!M93)/Actif!D93</f>
        <v>0.42457429978127698</v>
      </c>
      <c r="O94">
        <f>('Passif '!E93+'Passif '!N93)/Actif!E93</f>
        <v>0.37651645750361806</v>
      </c>
      <c r="P94">
        <f>('Passif '!F93+'Passif '!O93)/Actif!F93</f>
        <v>0.24474299011863304</v>
      </c>
      <c r="Q94">
        <f>('Passif '!G93+'Passif '!P93)/Actif!G93</f>
        <v>0.18201269480989976</v>
      </c>
      <c r="R94">
        <f>('Passif '!H93+'Passif '!Q93)/Actif!H93</f>
        <v>0.31362326675915658</v>
      </c>
      <c r="S94">
        <f>('Passif '!I93+'Passif '!R93)/Actif!I93</f>
        <v>0.25332367648710258</v>
      </c>
      <c r="T94">
        <f>('Passif '!J93+'Passif '!S93)/Actif!J93</f>
        <v>0.28846073558010144</v>
      </c>
      <c r="U94">
        <f>('Passif '!K93+'Passif '!T93)/Actif!K93</f>
        <v>0.31327394068482056</v>
      </c>
      <c r="V94">
        <f t="shared" si="31"/>
        <v>-6.289319074446148E-2</v>
      </c>
      <c r="W94">
        <v>-0.13206198096587454</v>
      </c>
      <c r="X94">
        <f>('Passif '!U93+'Passif '!AD93)/('Passif '!C93+'Passif '!L93)</f>
        <v>0.4573252967736029</v>
      </c>
      <c r="Y94">
        <f>('Passif '!V93+'Passif '!AE93)/('Passif '!D93+'Passif '!M93)</f>
        <v>0.22402628169405769</v>
      </c>
      <c r="Z94">
        <f>('Passif '!W93+'Passif '!AF93)/('Passif '!E93+'Passif '!N93)</f>
        <v>0.57229806687585505</v>
      </c>
      <c r="AA94">
        <f>('Passif '!X93+'Passif '!AG93)/('Passif '!F93+'Passif '!O93)</f>
        <v>0.96698814920137288</v>
      </c>
      <c r="AB94">
        <f>('Passif '!Y93+'Passif '!AH93)/('Passif '!G93+'Passif '!P93)</f>
        <v>1.5193772040656024</v>
      </c>
      <c r="AC94">
        <f>('Passif '!Z93+'Passif '!AI93)/('Passif '!H93+'Passif '!Q93)</f>
        <v>0.63443320136670833</v>
      </c>
      <c r="AD94">
        <f>('Passif '!AA93+'Passif '!AJ93)/('Passif '!I93+'Passif '!R93)</f>
        <v>0.95633595342141742</v>
      </c>
      <c r="AE94">
        <f>('Passif '!AB93+'Passif '!AK93)/('Passif '!J93+'Passif '!S93)</f>
        <v>0.91982327777981987</v>
      </c>
      <c r="AF94">
        <f>('Passif '!AC93+'Passif '!AL93)/('Passif '!K93+'Passif '!T93)</f>
        <v>0.84342278711724317</v>
      </c>
      <c r="AG94">
        <f>('Passif '!C93+'Passif '!L93)</f>
        <v>166638136</v>
      </c>
      <c r="AH94">
        <f>('Passif '!D93+'Passif '!M93)</f>
        <v>192113339</v>
      </c>
      <c r="AI94">
        <f>('Passif '!E93+'Passif '!N93)</f>
        <v>184914301</v>
      </c>
      <c r="AJ94">
        <f>('Passif '!F93+'Passif '!O93)</f>
        <v>88085034</v>
      </c>
      <c r="AK94">
        <f>('Passif '!G93+'Passif '!P93)</f>
        <v>72200664</v>
      </c>
      <c r="AL94">
        <f>('Passif '!H93+'Passif '!Q93)</f>
        <v>93658024</v>
      </c>
      <c r="AM94">
        <f>('Passif '!I93+'Passif '!R93)</f>
        <v>79416414</v>
      </c>
      <c r="AN94">
        <f>('Passif '!J93+'Passif '!S93)</f>
        <v>82565735</v>
      </c>
      <c r="AO94">
        <f>('Passif '!K93+'Passif '!T93)</f>
        <v>88724922</v>
      </c>
      <c r="AP94">
        <f t="shared" si="32"/>
        <v>-5.2671429412177222E-2</v>
      </c>
      <c r="AQ94">
        <f>('Passif '!U93+'Passif '!AD93)</f>
        <v>76207835</v>
      </c>
      <c r="AR94">
        <f>('Passif '!V93+'Passif '!AE93)</f>
        <v>43038437</v>
      </c>
      <c r="AS94">
        <f>('Passif '!W93+'Passif '!AF93)</f>
        <v>105826097</v>
      </c>
      <c r="AT94">
        <f>('Passif '!X93+'Passif '!AG93)</f>
        <v>85177184</v>
      </c>
      <c r="AU94">
        <f>('Passif '!Y93+'Passif '!AH93)</f>
        <v>109700043</v>
      </c>
      <c r="AV94">
        <f>('Passif '!Z93+'Passif '!AI93)</f>
        <v>59419760</v>
      </c>
      <c r="AW94">
        <f>('Passif '!AA93+'Passif '!AJ93)</f>
        <v>75948772</v>
      </c>
      <c r="AX94">
        <f>('Passif '!AB93+'Passif '!AK93)</f>
        <v>75945885</v>
      </c>
      <c r="AY94">
        <f>('Passif '!AC93+'Passif '!AL93)</f>
        <v>74832621</v>
      </c>
      <c r="AZ94">
        <f t="shared" si="33"/>
        <v>0.25938948592185496</v>
      </c>
      <c r="BA94">
        <f>'Passif '!AV93</f>
        <v>135303172</v>
      </c>
      <c r="BB94">
        <f>'Passif '!AW93</f>
        <v>150122111</v>
      </c>
      <c r="BC94">
        <f>'Passif '!AX93</f>
        <v>128346516</v>
      </c>
      <c r="BD94">
        <f>'Passif '!AY93</f>
        <v>116218698</v>
      </c>
      <c r="BE94">
        <f>'Passif '!AZ93</f>
        <v>135278583</v>
      </c>
      <c r="BF94">
        <f>'Passif '!BA93</f>
        <v>99873799</v>
      </c>
      <c r="BG94">
        <f>'Passif '!BB93</f>
        <v>94913262</v>
      </c>
      <c r="BH94">
        <f>'Passif '!BC93</f>
        <v>73291965</v>
      </c>
      <c r="BI94">
        <f>'Passif '!BD93</f>
        <v>72655755</v>
      </c>
      <c r="BJ94">
        <f>(AQ94/Actif!C93)</f>
        <v>0.17294881816149166</v>
      </c>
      <c r="BK94">
        <f>(AR94/Actif!D93)</f>
        <v>9.5115801682857659E-2</v>
      </c>
      <c r="BL94">
        <f>(AS94/Actif!E93)</f>
        <v>0.21547964077626566</v>
      </c>
      <c r="BM94">
        <f>(AT94/Actif!F93)</f>
        <v>0.23666357104482685</v>
      </c>
      <c r="BN94">
        <f>(AU94/Actif!G93)</f>
        <v>0.27654593934471133</v>
      </c>
      <c r="BO94">
        <f>(AV94/Actif!H93)</f>
        <v>0.19897301315309684</v>
      </c>
      <c r="BP94">
        <f>(AW94/Actif!I93)</f>
        <v>0.24226253967751193</v>
      </c>
      <c r="BQ94">
        <f>(AX94/Actif!J93)</f>
        <v>0.26533289931206683</v>
      </c>
      <c r="BR94">
        <f>(AY94/Actif!K93)</f>
        <v>0.26422238018359329</v>
      </c>
      <c r="BS94">
        <f t="shared" si="34"/>
        <v>-7.7572926191614489E-2</v>
      </c>
      <c r="BT94">
        <f t="shared" si="35"/>
        <v>0.32793073792520439</v>
      </c>
      <c r="BV94">
        <f>('Compte de résultat '!V93/Actif!C93)</f>
        <v>2.5573522891107193E-2</v>
      </c>
      <c r="BW94">
        <f>('Compte de résultat '!W93/Actif!D93)</f>
        <v>6.1524462966493429E-2</v>
      </c>
      <c r="BX94">
        <f>('Compte de résultat '!X93/Actif!E93)</f>
        <v>1.3445663960710246E-2</v>
      </c>
      <c r="BY94">
        <f>('Compte de résultat '!Y93/Actif!F93)</f>
        <v>3.2534653785229996E-2</v>
      </c>
      <c r="BZ94">
        <f>('Compte de résultat '!Z93/Actif!G93)</f>
        <v>0.10365786540358615</v>
      </c>
      <c r="CA94">
        <f>('Compte de résultat '!AA93/Actif!H93)</f>
        <v>8.3270870500771116E-2</v>
      </c>
      <c r="CB94">
        <f>('Compte de résultat '!AB93/Actif!I93)</f>
        <v>9.9545137151602611E-2</v>
      </c>
      <c r="CC94">
        <f>('Compte de résultat '!AC93/Actif!J93)</f>
        <v>0.10914476571072308</v>
      </c>
      <c r="CD94">
        <f t="shared" si="36"/>
        <v>2.299015887297012E-2</v>
      </c>
      <c r="CE94">
        <f t="shared" si="37"/>
        <v>4.9879394383175464E-2</v>
      </c>
      <c r="CF94">
        <f t="shared" si="38"/>
        <v>9.7320257787698927E-2</v>
      </c>
      <c r="CG94">
        <f>(Actif!U93/Actif!C93)</f>
        <v>8.9642813189551876E-2</v>
      </c>
      <c r="CH94">
        <f>(Actif!V93/Actif!D93)</f>
        <v>9.6701557252501152E-2</v>
      </c>
      <c r="CI94">
        <f>(Actif!W93/Actif!E93)</f>
        <v>8.6587007565709556E-2</v>
      </c>
      <c r="CJ94">
        <f>(Actif!X93/Actif!F93)</f>
        <v>0.10072499522392234</v>
      </c>
      <c r="CK94">
        <f>(Actif!Y93/Actif!G93)</f>
        <v>9.956640134636123E-2</v>
      </c>
      <c r="CL94">
        <f>(Actif!Z93/Actif!H93)</f>
        <v>0.12844795597549932</v>
      </c>
      <c r="CM94">
        <f>(Actif!AA93/Actif!I93)</f>
        <v>0.12552980795287572</v>
      </c>
      <c r="CN94">
        <f>(Actif!AB93/Actif!J93)</f>
        <v>0.14157912925831981</v>
      </c>
      <c r="CO94">
        <f>(Actif!AC93/Actif!K93)</f>
        <v>0.14156818219205014</v>
      </c>
      <c r="CP94">
        <f t="shared" si="39"/>
        <v>0.48345530798049735</v>
      </c>
      <c r="CQ94">
        <f t="shared" si="40"/>
        <v>0.10214429740753074</v>
      </c>
      <c r="CR94">
        <f>'Compte de résultat '!D93/Actif!C93</f>
        <v>0.71683391666202323</v>
      </c>
      <c r="CS94">
        <f>'Compte de résultat '!E93/Actif!D93</f>
        <v>0.71067432931244667</v>
      </c>
      <c r="CT94">
        <f>'Compte de résultat '!F93/Actif!E93</f>
        <v>0.58519355442111443</v>
      </c>
      <c r="CU94">
        <f>'Compte de résultat '!G93/Actif!F93</f>
        <v>0.9209437241600501</v>
      </c>
      <c r="CV94">
        <f>'Compte de résultat '!H93/Actif!G93</f>
        <v>1.0172824430586085</v>
      </c>
      <c r="CW94">
        <f>'Compte de résultat '!I93/Actif!H93</f>
        <v>1.3486311761692911</v>
      </c>
      <c r="CX94">
        <f>'Compte de résultat '!J93/Actif!I93</f>
        <v>1.5697214616772663</v>
      </c>
      <c r="CY94">
        <f>'Compte de résultat '!K93/Actif!J93</f>
        <v>1.8560909958854648</v>
      </c>
      <c r="CZ94">
        <f t="shared" si="41"/>
        <v>0.75306863929058232</v>
      </c>
      <c r="DA94">
        <f t="shared" si="42"/>
        <v>0.84113990721325782</v>
      </c>
      <c r="DB94">
        <f t="shared" si="43"/>
        <v>1.5914812112440073</v>
      </c>
      <c r="DD94">
        <f>LN(1+'Compte de résultat '!C93)</f>
        <v>19.52938631035196</v>
      </c>
      <c r="DE94">
        <f>LN(1+'Compte de résultat '!D93)</f>
        <v>19.570823315424054</v>
      </c>
      <c r="DF94">
        <f>LN(1+'Compte de résultat '!E93)</f>
        <v>19.588723325757957</v>
      </c>
      <c r="DG94">
        <f>LN(1+'Compte de résultat '!F93)</f>
        <v>19.476383938010155</v>
      </c>
      <c r="DH94">
        <f>LN(1+'Compte de résultat '!G93)</f>
        <v>19.619003495750295</v>
      </c>
      <c r="DI94">
        <f>LN(1+'Compte de résultat '!H93)</f>
        <v>19.815773445906974</v>
      </c>
      <c r="DJ94">
        <f>LN(1+'Compte de résultat '!I93)</f>
        <v>19.813813601662776</v>
      </c>
      <c r="DK94">
        <f>LN(1+'Compte de résultat '!J93)</f>
        <v>20.014201077228044</v>
      </c>
      <c r="DL94">
        <f>LN(1+'Compte de résultat '!K93)</f>
        <v>20.090774285722162</v>
      </c>
      <c r="DM94">
        <f t="shared" si="44"/>
        <v>19.547693716880225</v>
      </c>
      <c r="DN94">
        <f t="shared" si="45"/>
        <v>19.637053626555808</v>
      </c>
      <c r="DO94">
        <f t="shared" si="46"/>
        <v>19.972929654870995</v>
      </c>
      <c r="DQ94">
        <f>'Compte de résultat '!AM93/'Compte de résultat '!U93</f>
        <v>0.11100924911493117</v>
      </c>
      <c r="DR94">
        <f>'Compte de résultat '!AN93/'Compte de résultat '!V93</f>
        <v>0.21975117201074695</v>
      </c>
      <c r="DS94">
        <f>'Compte de résultat '!AO93/'Compte de résultat '!W93</f>
        <v>0.15237581636296843</v>
      </c>
      <c r="DT94">
        <f>'Compte de résultat '!AP93/'Compte de résultat '!X93</f>
        <v>0.67020942790536664</v>
      </c>
      <c r="DU94">
        <f>'Compte de résultat '!AQ93/'Compte de résultat '!Y93</f>
        <v>0.46303759377434989</v>
      </c>
      <c r="DV94">
        <f>'Compte de résultat '!AR93/'Compte de résultat '!Z93</f>
        <v>3.1827362615760864E-2</v>
      </c>
      <c r="DW94">
        <f>'Compte de résultat '!AS93/'Compte de résultat '!AA93</f>
        <v>0.4319350162027602</v>
      </c>
      <c r="DX94">
        <f>'Compte de résultat '!AT93/'Compte de résultat '!AB93</f>
        <v>3.1885930356862414E-2</v>
      </c>
      <c r="DY94">
        <f>'Compte de résultat '!AU93/'Compte de résultat '!AC93</f>
        <v>5.1983712608707931E-3</v>
      </c>
      <c r="DZ94">
        <f t="shared" ref="DZ94:DZ99" si="51">DV94-DT94</f>
        <v>-0.63838206528960573</v>
      </c>
    </row>
    <row r="95" spans="2:130" x14ac:dyDescent="0.25">
      <c r="B95" t="str">
        <f>Actif!B94</f>
        <v>MICHAEL DAVIES AND ASSOCIATES LIMITED</v>
      </c>
      <c r="C95">
        <f>('Passif '!U94+'Passif '!AD94+'Passif '!AV94)/Actif!C94</f>
        <v>0.47794919088017929</v>
      </c>
      <c r="D95">
        <f>('Passif '!V94+'Passif '!AE94+'Passif '!AW94)/Actif!D94</f>
        <v>0.56693772616536131</v>
      </c>
      <c r="E95">
        <f>('Passif '!W94+'Passif '!AF94+'Passif '!AX94)/Actif!E94</f>
        <v>0.57659441378398624</v>
      </c>
      <c r="F95">
        <f>('Passif '!X94+'Passif '!AG94+'Passif '!AY94)/Actif!F94</f>
        <v>0.55216117762295081</v>
      </c>
      <c r="G95">
        <f>('Passif '!Y94+'Passif '!AH94+'Passif '!AZ94)/Actif!G94</f>
        <v>0.38118765412611055</v>
      </c>
      <c r="H95">
        <f>('Passif '!Z94+'Passif '!AI94+'Passif '!BA94)/Actif!H94</f>
        <v>0.30532625934660484</v>
      </c>
      <c r="I95">
        <f>('Passif '!AA94+'Passif '!AJ94+'Passif '!BB94)/Actif!I94</f>
        <v>0.17434005131968625</v>
      </c>
      <c r="J95">
        <f>('Passif '!AB94+'Passif '!AK94+'Passif '!BC94)/Actif!J94</f>
        <v>0.13285966519360026</v>
      </c>
      <c r="K95">
        <f>('Passif '!AC94+'Passif '!AL94+'Passif '!BD94)/Actif!K94</f>
        <v>6.8833010696190425E-2</v>
      </c>
      <c r="L95">
        <f t="shared" si="30"/>
        <v>-0.47046615082019949</v>
      </c>
      <c r="M95">
        <f>('Passif '!C94+'Passif '!L94)/Actif!C94</f>
        <v>0.15479035280728998</v>
      </c>
      <c r="N95">
        <f>('Passif '!D94+'Passif '!M94)/Actif!D94</f>
        <v>0.18685421850160125</v>
      </c>
      <c r="O95">
        <f>('Passif '!E94+'Passif '!N94)/Actif!E94</f>
        <v>0.19133717289235416</v>
      </c>
      <c r="P95">
        <f>('Passif '!F94+'Passif '!O94)/Actif!F94</f>
        <v>0.1866405214415697</v>
      </c>
      <c r="Q95">
        <f>('Passif '!G94+'Passif '!P94)/Actif!G94</f>
        <v>0.19276747872930036</v>
      </c>
      <c r="R95">
        <f>('Passif '!H94+'Passif '!Q94)/Actif!H94</f>
        <v>0.23280261642813033</v>
      </c>
      <c r="S95">
        <f>('Passif '!I94+'Passif '!R94)/Actif!I94</f>
        <v>0.28858452536000956</v>
      </c>
      <c r="T95">
        <f>('Passif '!J94+'Passif '!S94)/Actif!J94</f>
        <v>0.33318053303795347</v>
      </c>
      <c r="U95">
        <f>('Passif '!K94+'Passif '!T94)/Actif!K94</f>
        <v>0.32367533272646581</v>
      </c>
      <c r="V95">
        <f t="shared" si="31"/>
        <v>4.1465443535776164E-2</v>
      </c>
      <c r="W95">
        <v>-6.3665731798434849E-2</v>
      </c>
      <c r="X95">
        <f>('Passif '!U94+'Passif '!AD94)/('Passif '!C94+'Passif '!L94)</f>
        <v>1.5796491066122806</v>
      </c>
      <c r="Y95">
        <f>('Passif '!V94+'Passif '!AE94)/('Passif '!D94+'Passif '!M94)</f>
        <v>2.1858825728359776</v>
      </c>
      <c r="Z95">
        <f>('Passif '!W94+'Passif '!AF94)/('Passif '!E94+'Passif '!N94)</f>
        <v>1.7357215726700246</v>
      </c>
      <c r="AA95">
        <f>('Passif '!X94+'Passif '!AG94)/('Passif '!F94+'Passif '!O94)</f>
        <v>1.7526313356553267</v>
      </c>
      <c r="AB95">
        <f>('Passif '!Y94+'Passif '!AH94)/('Passif '!G94+'Passif '!P94)</f>
        <v>1.653511337580547</v>
      </c>
      <c r="AC95">
        <f>('Passif '!Z94+'Passif '!AI94)/('Passif '!H94+'Passif '!Q94)</f>
        <v>1.1063744162221283</v>
      </c>
      <c r="AD95">
        <f>('Passif '!AA94+'Passif '!AJ94)/('Passif '!I94+'Passif '!R94)</f>
        <v>0.53543571452646521</v>
      </c>
      <c r="AE95">
        <f>('Passif '!AB94+'Passif '!AK94)/('Passif '!J94+'Passif '!S94)</f>
        <v>0.35955053810115062</v>
      </c>
      <c r="AF95">
        <f>('Passif '!AC94+'Passif '!AL94)/('Passif '!K94+'Passif '!T94)</f>
        <v>0.19658752587756981</v>
      </c>
      <c r="AG95">
        <f>('Passif '!C94+'Passif '!L94)</f>
        <v>2079948</v>
      </c>
      <c r="AH95">
        <f>('Passif '!D94+'Passif '!M94)</f>
        <v>2535972</v>
      </c>
      <c r="AI95">
        <f>('Passif '!E94+'Passif '!N94)</f>
        <v>2621122</v>
      </c>
      <c r="AJ95">
        <f>('Passif '!F94+'Passif '!O94)</f>
        <v>1990244</v>
      </c>
      <c r="AK95">
        <f>('Passif '!G94+'Passif '!P94)</f>
        <v>2193281</v>
      </c>
      <c r="AL95">
        <f>('Passif '!H94+'Passif '!Q94)</f>
        <v>2773101</v>
      </c>
      <c r="AM95">
        <f>('Passif '!I94+'Passif '!R94)</f>
        <v>3827311</v>
      </c>
      <c r="AN95">
        <f>('Passif '!J94+'Passif '!S94)</f>
        <v>5215748</v>
      </c>
      <c r="AO95">
        <f>('Passif '!K94+'Passif '!T94)</f>
        <v>4828989</v>
      </c>
      <c r="AP95">
        <f t="shared" si="32"/>
        <v>0.74136787661177861</v>
      </c>
      <c r="AQ95">
        <f>('Passif '!U94+'Passif '!AD94)</f>
        <v>3285588</v>
      </c>
      <c r="AR95">
        <f>('Passif '!V94+'Passif '!AE94)</f>
        <v>5543337</v>
      </c>
      <c r="AS95">
        <f>('Passif '!W94+'Passif '!AF94)</f>
        <v>4549538</v>
      </c>
      <c r="AT95">
        <f>('Passif '!X94+'Passif '!AG94)</f>
        <v>3488164</v>
      </c>
      <c r="AU95">
        <f>('Passif '!Y94+'Passif '!AH94)</f>
        <v>3626615</v>
      </c>
      <c r="AV95">
        <f>('Passif '!Z94+'Passif '!AI94)</f>
        <v>3068088</v>
      </c>
      <c r="AW95">
        <f>('Passif '!AA94+'Passif '!AJ94)</f>
        <v>2049279</v>
      </c>
      <c r="AX95">
        <f>('Passif '!AB94+'Passif '!AK94)</f>
        <v>1875325</v>
      </c>
      <c r="AY95">
        <f>('Passif '!AC94+'Passif '!AL94)</f>
        <v>949319</v>
      </c>
      <c r="AZ95">
        <f t="shared" si="33"/>
        <v>-0.69058286463752017</v>
      </c>
      <c r="BA95">
        <f>'Passif '!AV94</f>
        <v>3136708</v>
      </c>
      <c r="BB95">
        <f>'Passif '!AW94</f>
        <v>2151101</v>
      </c>
      <c r="BC95">
        <f>'Passif '!AX94</f>
        <v>3349211</v>
      </c>
      <c r="BD95">
        <f>'Passif '!AY94</f>
        <v>2399815</v>
      </c>
      <c r="BE95">
        <f>'Passif '!AZ94</f>
        <v>710484</v>
      </c>
      <c r="BF95">
        <f>'Passif '!BA94</f>
        <v>568901</v>
      </c>
      <c r="BG95">
        <f>'Passif '!BB94</f>
        <v>262881</v>
      </c>
      <c r="BH95">
        <f>'Passif '!BC94</f>
        <v>204516</v>
      </c>
      <c r="BI95">
        <f>'Passif '!BD94</f>
        <v>77617</v>
      </c>
      <c r="BJ95">
        <f>(AQ95/Actif!C94)</f>
        <v>0.24451444252423535</v>
      </c>
      <c r="BK95">
        <f>(AR95/Actif!D94)</f>
        <v>0.40844137988353607</v>
      </c>
      <c r="BL95">
        <f>(AS95/Actif!E94)</f>
        <v>0.33210805864295334</v>
      </c>
      <c r="BM95">
        <f>(AT95/Actif!F94)</f>
        <v>0.32711202638154491</v>
      </c>
      <c r="BN95">
        <f>(AU95/Actif!G94)</f>
        <v>0.31874321159571511</v>
      </c>
      <c r="BO95">
        <f>(AV95/Actif!H94)</f>
        <v>0.25756685884565672</v>
      </c>
      <c r="BP95">
        <f>(AW95/Actif!I94)</f>
        <v>0.15451846153741752</v>
      </c>
      <c r="BQ95">
        <f>(AX95/Actif!J94)</f>
        <v>0.11979523993862436</v>
      </c>
      <c r="BR95">
        <f>(AY95/Actif!K94)</f>
        <v>6.3630532848295118E-2</v>
      </c>
      <c r="BS95">
        <f t="shared" si="34"/>
        <v>-6.1176352750058394E-2</v>
      </c>
      <c r="BT95">
        <f t="shared" si="35"/>
        <v>-0.75295527874405299</v>
      </c>
      <c r="BV95">
        <f>('Compte de résultat '!V94/Actif!C94)</f>
        <v>0.13277556311235814</v>
      </c>
      <c r="BW95">
        <f>('Compte de résultat '!W94/Actif!D94)</f>
        <v>0.11551593848714789</v>
      </c>
      <c r="BX95">
        <f>('Compte de résultat '!X94/Actif!E94)</f>
        <v>6.1325271996746616E-2</v>
      </c>
      <c r="BY95">
        <f>('Compte de résultat '!Y94/Actif!F94)</f>
        <v>0.11501685888752443</v>
      </c>
      <c r="BZ95">
        <f>('Compte de résultat '!Z94/Actif!G94)</f>
        <v>0.20370670823981105</v>
      </c>
      <c r="CA95">
        <f>('Compte de résultat '!AA94/Actif!H94)</f>
        <v>0.21316597340522164</v>
      </c>
      <c r="CB95">
        <f>('Compte de résultat '!AB94/Actif!I94)</f>
        <v>0.25340555981112556</v>
      </c>
      <c r="CC95">
        <f>('Compte de résultat '!AC94/Actif!J94)</f>
        <v>0.17208666945182255</v>
      </c>
      <c r="CD95">
        <f t="shared" si="36"/>
        <v>8.8171065442135516E-2</v>
      </c>
      <c r="CE95">
        <f t="shared" si="37"/>
        <v>0.12668294637469402</v>
      </c>
      <c r="CF95">
        <f t="shared" si="38"/>
        <v>0.21288606755605657</v>
      </c>
      <c r="CG95">
        <f>(Actif!U94/Actif!C94)</f>
        <v>0.47132303068631742</v>
      </c>
      <c r="CH95">
        <f>(Actif!V94/Actif!D94)</f>
        <v>0.59111888893015052</v>
      </c>
      <c r="CI95">
        <f>(Actif!W94/Actif!E94)</f>
        <v>0.56020266926657036</v>
      </c>
      <c r="CJ95">
        <f>(Actif!X94/Actif!F94)</f>
        <v>0.58555992090788078</v>
      </c>
      <c r="CK95">
        <f>(Actif!Y94/Actif!G94)</f>
        <v>0.58225467394653718</v>
      </c>
      <c r="CL95">
        <f>(Actif!Z94/Actif!H94)</f>
        <v>0.53577046044715948</v>
      </c>
      <c r="CM95">
        <f>(Actif!AA94/Actif!I94)</f>
        <v>0.44238222512031611</v>
      </c>
      <c r="CN95">
        <f>(Actif!AB94/Actif!J94)</f>
        <v>0.40270453967633424</v>
      </c>
      <c r="CO95">
        <f>(Actif!AC94/Actif!K94)</f>
        <v>0.27629261469604643</v>
      </c>
      <c r="CP95">
        <f t="shared" si="39"/>
        <v>-4.3613160307497408E-2</v>
      </c>
      <c r="CQ95">
        <f t="shared" si="40"/>
        <v>-0.48430786112125368</v>
      </c>
      <c r="CR95">
        <f>'Compte de résultat '!D94/Actif!C94</f>
        <v>1.2466028249647956</v>
      </c>
      <c r="CS95">
        <f>'Compte de résultat '!E94/Actif!D94</f>
        <v>1.256035177905453</v>
      </c>
      <c r="CT95">
        <f>'Compte de résultat '!F94/Actif!E94</f>
        <v>1.0443638495714531</v>
      </c>
      <c r="CU95">
        <f>'Compte de résultat '!G94/Actif!F94</f>
        <v>1.7148157994807529</v>
      </c>
      <c r="CV95">
        <f>'Compte de résultat '!H94/Actif!G94</f>
        <v>1.9470454807926061</v>
      </c>
      <c r="CW95">
        <f>'Compte de résultat '!I94/Actif!H94</f>
        <v>1.8843876145795451</v>
      </c>
      <c r="CX95">
        <f>'Compte de résultat '!J94/Actif!I94</f>
        <v>1.9688078069380881</v>
      </c>
      <c r="CY95">
        <f>'Compte de résultat '!K94/Actif!J94</f>
        <v>1.8145380026855036</v>
      </c>
      <c r="CZ95">
        <f t="shared" si="41"/>
        <v>1.3795898245261031</v>
      </c>
      <c r="DA95">
        <f t="shared" si="42"/>
        <v>1.5687417099482708</v>
      </c>
      <c r="DB95">
        <f t="shared" si="43"/>
        <v>1.8892444747343788</v>
      </c>
      <c r="DD95">
        <f>LN(1+'Compte de résultat '!C94)</f>
        <v>16.720881267094232</v>
      </c>
      <c r="DE95">
        <f>LN(1+'Compte de résultat '!D94)</f>
        <v>16.633959262724098</v>
      </c>
      <c r="DF95">
        <f>LN(1+'Compte de résultat '!E94)</f>
        <v>16.651474234034669</v>
      </c>
      <c r="DG95">
        <f>LN(1+'Compte de résultat '!F94)</f>
        <v>16.47623914604776</v>
      </c>
      <c r="DH95">
        <f>LN(1+'Compte de résultat '!G94)</f>
        <v>16.721644383672086</v>
      </c>
      <c r="DI95">
        <f>LN(1+'Compte de résultat '!H94)</f>
        <v>16.91349287466824</v>
      </c>
      <c r="DJ95">
        <f>LN(1+'Compte de résultat '!I94)</f>
        <v>16.926644010582816</v>
      </c>
      <c r="DK95">
        <f>LN(1+'Compte de résultat '!J94)</f>
        <v>17.077868503278378</v>
      </c>
      <c r="DL95">
        <f>LN(1+'Compte de résultat '!K94)</f>
        <v>17.16209478973461</v>
      </c>
      <c r="DM95">
        <f t="shared" si="44"/>
        <v>16.598941764859923</v>
      </c>
      <c r="DN95">
        <f t="shared" si="45"/>
        <v>16.703792134796029</v>
      </c>
      <c r="DO95">
        <f t="shared" si="46"/>
        <v>17.055535767865269</v>
      </c>
      <c r="DQ95">
        <f>'Compte de résultat '!AM94/'Compte de résultat '!U94</f>
        <v>0.30526286136042236</v>
      </c>
      <c r="DR95">
        <f>'Compte de résultat '!AN94/'Compte de résultat '!V94</f>
        <v>0.21488276365356579</v>
      </c>
      <c r="DS95">
        <f>'Compte de résultat '!AO94/'Compte de résultat '!W94</f>
        <v>0.2395830011213351</v>
      </c>
      <c r="DT95">
        <f>'Compte de résultat '!AP94/'Compte de résultat '!X94</f>
        <v>0.38154585266155056</v>
      </c>
      <c r="DU95">
        <f>'Compte de résultat '!AQ94/'Compte de résultat '!Y94</f>
        <v>0.14207115624826741</v>
      </c>
      <c r="DV95">
        <f>'Compte de résultat '!AR94/'Compte de résultat '!Z94</f>
        <v>5.7070533181806805E-2</v>
      </c>
      <c r="DW95">
        <f>'Compte de résultat '!AS94/'Compte de résultat '!AA94</f>
        <v>4.752927406463392E-2</v>
      </c>
      <c r="DX95">
        <f>'Compte de résultat '!AT94/'Compte de résultat '!AB94</f>
        <v>2.8113920830289622E-2</v>
      </c>
      <c r="DY95">
        <f>'Compte de résultat '!AU94/'Compte de résultat '!AC94</f>
        <v>9.3083788401795604E-3</v>
      </c>
      <c r="DZ95">
        <f t="shared" si="51"/>
        <v>-0.32447531947974373</v>
      </c>
    </row>
    <row r="96" spans="2:130" x14ac:dyDescent="0.25">
      <c r="B96" t="str">
        <f>Actif!B95</f>
        <v>MOTORLINE (KENT) LIMITED</v>
      </c>
      <c r="C96">
        <f>('Passif '!U95+'Passif '!AD95+'Passif '!AV95)/Actif!C95</f>
        <v>0.14559091419660325</v>
      </c>
      <c r="D96">
        <f>('Passif '!V95+'Passif '!AE95+'Passif '!AW95)/Actif!D95</f>
        <v>0.41809937281540621</v>
      </c>
      <c r="E96">
        <f>('Passif '!W95+'Passif '!AF95+'Passif '!AX95)/Actif!E95</f>
        <v>0.29287117649872979</v>
      </c>
      <c r="F96">
        <f>('Passif '!X95+'Passif '!AG95+'Passif '!AY95)/Actif!F95</f>
        <v>0.6428834658430318</v>
      </c>
      <c r="G96">
        <f>('Passif '!Y95+'Passif '!AH95+'Passif '!AZ95)/Actif!G95</f>
        <v>0.46197543126864199</v>
      </c>
      <c r="H96">
        <f>('Passif '!Z95+'Passif '!AI95+'Passif '!BA95)/Actif!H95</f>
        <v>0.4451889663375575</v>
      </c>
      <c r="I96">
        <f>('Passif '!AA95+'Passif '!AJ95+'Passif '!BB95)/Actif!I95</f>
        <v>0.46162344224889484</v>
      </c>
      <c r="J96">
        <f>('Passif '!AB95+'Passif '!AK95+'Passif '!BC95)/Actif!J95</f>
        <v>0.26667287624623315</v>
      </c>
      <c r="K96">
        <f>('Passif '!AC95+'Passif '!AL95+'Passif '!BD95)/Actif!K95</f>
        <v>0.25501100256079046</v>
      </c>
      <c r="L96">
        <f t="shared" si="30"/>
        <v>0.52008460395380807</v>
      </c>
      <c r="M96">
        <f>('Passif '!C95+'Passif '!L95)/Actif!C95</f>
        <v>6.904567103010778E-2</v>
      </c>
      <c r="N96">
        <f>('Passif '!D95+'Passif '!M95)/Actif!D95</f>
        <v>7.4021003472940855E-2</v>
      </c>
      <c r="O96">
        <f>('Passif '!E95+'Passif '!N95)/Actif!E95</f>
        <v>0.10880600294665931</v>
      </c>
      <c r="P96">
        <f>('Passif '!F95+'Passif '!O95)/Actif!F95</f>
        <v>2.3372596916066751E-3</v>
      </c>
      <c r="Q96">
        <f>('Passif '!G95+'Passif '!P95)/Actif!G95</f>
        <v>5.3790865903202617E-2</v>
      </c>
      <c r="R96">
        <f>('Passif '!H95+'Passif '!Q95)/Actif!H95</f>
        <v>6.4037734620343095E-2</v>
      </c>
      <c r="S96">
        <f>('Passif '!I95+'Passif '!R95)/Actif!I95</f>
        <v>6.5249367256877772E-2</v>
      </c>
      <c r="T96">
        <f>('Passif '!J95+'Passif '!S95)/Actif!J95</f>
        <v>0.1030516696995887</v>
      </c>
      <c r="U96">
        <f>('Passif '!K95+'Passif '!T95)/Actif!K95</f>
        <v>0.12362503813243614</v>
      </c>
      <c r="V96">
        <f t="shared" si="31"/>
        <v>-4.476826832631621E-2</v>
      </c>
      <c r="W96">
        <v>-5.7415923303073832E-3</v>
      </c>
      <c r="X96">
        <f>('Passif '!U95+'Passif '!AD95)/('Passif '!C95+'Passif '!L95)</f>
        <v>0.1872671381210933</v>
      </c>
      <c r="Y96">
        <f>('Passif '!V95+'Passif '!AE95)/('Passif '!D95+'Passif '!M95)</f>
        <v>9.3549028851185656E-2</v>
      </c>
      <c r="Z96">
        <f>('Passif '!W95+'Passif '!AF95)/('Passif '!E95+'Passif '!N95)</f>
        <v>2.8396362666205616E-2</v>
      </c>
      <c r="AA96">
        <f>('Passif '!X95+'Passif '!AG95)/('Passif '!F95+'Passif '!O95)</f>
        <v>0.73686061702341477</v>
      </c>
      <c r="AB96">
        <f>('Passif '!Y95+'Passif '!AH95)/('Passif '!G95+'Passif '!P95)</f>
        <v>5.1723377701434564E-2</v>
      </c>
      <c r="AC96">
        <f>('Passif '!Z95+'Passif '!AI95)/('Passif '!H95+'Passif '!Q95)</f>
        <v>2.9159773579486757E-2</v>
      </c>
      <c r="AD96">
        <f>('Passif '!AA95+'Passif '!AJ95)/('Passif '!I95+'Passif '!R95)</f>
        <v>0</v>
      </c>
      <c r="AE96">
        <f>('Passif '!AB95+'Passif '!AK95)/('Passif '!J95+'Passif '!S95)</f>
        <v>0</v>
      </c>
      <c r="AF96">
        <f>('Passif '!AC95+'Passif '!AL95)/('Passif '!K95+'Passif '!T95)</f>
        <v>0.30993559187461633</v>
      </c>
      <c r="AG96">
        <f>('Passif '!C95+'Passif '!L95)</f>
        <v>389716</v>
      </c>
      <c r="AH96">
        <f>('Passif '!D95+'Passif '!M95)</f>
        <v>462442</v>
      </c>
      <c r="AI96">
        <f>('Passif '!E95+'Passif '!N95)</f>
        <v>670931</v>
      </c>
      <c r="AJ96">
        <f>('Passif '!F95+'Passif '!O95)</f>
        <v>19902</v>
      </c>
      <c r="AK96">
        <f>('Passif '!G95+'Passif '!P95)</f>
        <v>521621</v>
      </c>
      <c r="AL96">
        <f>('Passif '!H95+'Passif '!Q95)</f>
        <v>682447</v>
      </c>
      <c r="AM96">
        <f>('Passif '!I95+'Passif '!R95)</f>
        <v>847194</v>
      </c>
      <c r="AN96">
        <f>('Passif '!J95+'Passif '!S95)</f>
        <v>1328754</v>
      </c>
      <c r="AO96">
        <f>('Passif '!K95+'Passif '!T95)</f>
        <v>2415689</v>
      </c>
      <c r="AP96">
        <f t="shared" si="32"/>
        <v>2.5397459436410448</v>
      </c>
      <c r="AQ96">
        <f>('Passif '!U95+'Passif '!AD95)</f>
        <v>72981</v>
      </c>
      <c r="AR96">
        <f>('Passif '!V95+'Passif '!AE95)</f>
        <v>43261</v>
      </c>
      <c r="AS96">
        <f>('Passif '!W95+'Passif '!AF95)</f>
        <v>19052</v>
      </c>
      <c r="AT96">
        <f>('Passif '!X95+'Passif '!AG95)</f>
        <v>14665</v>
      </c>
      <c r="AU96">
        <f>('Passif '!Y95+'Passif '!AH95)</f>
        <v>26980</v>
      </c>
      <c r="AV96">
        <f>('Passif '!Z95+'Passif '!AI95)</f>
        <v>19900</v>
      </c>
      <c r="AW96">
        <f>('Passif '!AA95+'Passif '!AJ95)</f>
        <v>0</v>
      </c>
      <c r="AX96">
        <f>('Passif '!AB95+'Passif '!AK95)</f>
        <v>0</v>
      </c>
      <c r="AY96">
        <f>('Passif '!AC95+'Passif '!AL95)</f>
        <v>748708</v>
      </c>
      <c r="AZ96">
        <f t="shared" si="33"/>
        <v>36.623517587939702</v>
      </c>
      <c r="BA96">
        <f>'Passif '!AV95</f>
        <v>748781</v>
      </c>
      <c r="BB96">
        <f>'Passif '!AW95</f>
        <v>2568791</v>
      </c>
      <c r="BC96">
        <f>'Passif '!AX95</f>
        <v>1786881</v>
      </c>
      <c r="BD96">
        <f>'Passif '!AY95</f>
        <v>5459552</v>
      </c>
      <c r="BE96">
        <f>'Passif '!AZ95</f>
        <v>4452890</v>
      </c>
      <c r="BF96">
        <f>'Passif '!BA95</f>
        <v>4724457</v>
      </c>
      <c r="BG96">
        <f>'Passif '!BB95</f>
        <v>5993692</v>
      </c>
      <c r="BH96">
        <f>'Passif '!BC95</f>
        <v>3438495</v>
      </c>
      <c r="BI96">
        <f>'Passif '!BD95</f>
        <v>4234322</v>
      </c>
      <c r="BJ96">
        <f>(AQ96/Actif!C95)</f>
        <v>1.2929985213458764E-2</v>
      </c>
      <c r="BK96">
        <f>(AR96/Actif!D95)</f>
        <v>6.9245929894838579E-3</v>
      </c>
      <c r="BL96">
        <f>(AS96/Actif!E95)</f>
        <v>3.0896947199335746E-3</v>
      </c>
      <c r="BM96">
        <f>(AT96/Actif!F95)</f>
        <v>1.7222346185012507E-3</v>
      </c>
      <c r="BN96">
        <f>(AU96/Actif!G95)</f>
        <v>2.7822452739985669E-3</v>
      </c>
      <c r="BO96">
        <f>(AV96/Actif!H95)</f>
        <v>1.8673258420724651E-3</v>
      </c>
      <c r="BP96">
        <f>(AW96/Actif!I95)</f>
        <v>0</v>
      </c>
      <c r="BQ96">
        <f>(AX96/Actif!J95)</f>
        <v>0</v>
      </c>
      <c r="BR96">
        <f>(AY96/Actif!K95)</f>
        <v>3.831579936409861E-2</v>
      </c>
      <c r="BS96">
        <f t="shared" si="34"/>
        <v>-9.149194319261018E-4</v>
      </c>
      <c r="BT96">
        <f t="shared" si="35"/>
        <v>19.519075193418598</v>
      </c>
      <c r="BV96">
        <f>('Compte de résultat '!V95/Actif!C95)</f>
        <v>8.3780478859994165E-2</v>
      </c>
      <c r="BW96">
        <f>('Compte de résultat '!W95/Actif!D95)</f>
        <v>0.12046304384049603</v>
      </c>
      <c r="BX96">
        <f>('Compte de résultat '!X95/Actif!E95)</f>
        <v>1.0871988978813082E-2</v>
      </c>
      <c r="BY96">
        <f>('Compte de résultat '!Y95/Actif!F95)</f>
        <v>0.14680884546276615</v>
      </c>
      <c r="BZ96">
        <f>('Compte de résultat '!Z95/Actif!G95)</f>
        <v>9.6449760157670192E-2</v>
      </c>
      <c r="CA96">
        <f>('Compte de résultat '!AA95/Actif!H95)</f>
        <v>8.3533367095335237E-2</v>
      </c>
      <c r="CB96">
        <f>('Compte de résultat '!AB95/Actif!I95)</f>
        <v>0.10887825900639421</v>
      </c>
      <c r="CC96">
        <f>('Compte de résultat '!AC95/Actif!J95)</f>
        <v>0.18290381242333678</v>
      </c>
      <c r="CD96">
        <f t="shared" si="36"/>
        <v>7.8840417220789619E-2</v>
      </c>
      <c r="CE96">
        <f t="shared" si="37"/>
        <v>8.47101981997498E-2</v>
      </c>
      <c r="CF96">
        <f t="shared" si="38"/>
        <v>0.12510514617502208</v>
      </c>
      <c r="CG96">
        <f>(Actif!U95/Actif!C95)</f>
        <v>0.14972852363844585</v>
      </c>
      <c r="CH96">
        <f>(Actif!V95/Actif!D95)</f>
        <v>0.17215859352378246</v>
      </c>
      <c r="CI96">
        <f>(Actif!W95/Actif!E95)</f>
        <v>0.13727653756990613</v>
      </c>
      <c r="CJ96">
        <f>(Actif!X95/Actif!F95)</f>
        <v>0.1232624396660051</v>
      </c>
      <c r="CK96">
        <f>(Actif!Y95/Actif!G95)</f>
        <v>9.4481770209227323E-2</v>
      </c>
      <c r="CL96">
        <f>(Actif!Z95/Actif!H95)</f>
        <v>7.062826881722549E-2</v>
      </c>
      <c r="CM96">
        <f>(Actif!AA95/Actif!I95)</f>
        <v>4.6843400871630511E-2</v>
      </c>
      <c r="CN96">
        <f>(Actif!AB95/Actif!J95)</f>
        <v>3.7380557366898361E-2</v>
      </c>
      <c r="CO96">
        <f>(Actif!AC95/Actif!K95)</f>
        <v>7.4431700680808233E-2</v>
      </c>
      <c r="CP96">
        <f t="shared" si="39"/>
        <v>-0.48550371339851833</v>
      </c>
      <c r="CQ96">
        <f t="shared" si="40"/>
        <v>5.385141002712962E-2</v>
      </c>
      <c r="CR96">
        <f>'Compte de résultat '!D95/Actif!C95</f>
        <v>4.5873142956762569</v>
      </c>
      <c r="CS96">
        <f>'Compte de résultat '!E95/Actif!D95</f>
        <v>4.3593238065557385</v>
      </c>
      <c r="CT96">
        <f>'Compte de résultat '!F95/Actif!E95</f>
        <v>4.8706351696842765</v>
      </c>
      <c r="CU96">
        <f>'Compte de résultat '!G95/Actif!F95</f>
        <v>6.0893970710854832</v>
      </c>
      <c r="CV96">
        <f>'Compte de résultat '!H95/Actif!G95</f>
        <v>6.2701974713535984</v>
      </c>
      <c r="CW96">
        <f>'Compte de résultat '!I95/Actif!H95</f>
        <v>5.8524959906449787</v>
      </c>
      <c r="CX96">
        <f>'Compte de résultat '!J95/Actif!I95</f>
        <v>5.0792383391731111</v>
      </c>
      <c r="CY96">
        <f>'Compte de résultat '!K95/Actif!J95</f>
        <v>6.868291404969856</v>
      </c>
      <c r="CZ96">
        <f t="shared" si="41"/>
        <v>5.4800161203848798</v>
      </c>
      <c r="DA96">
        <f t="shared" si="42"/>
        <v>5.7434099040411191</v>
      </c>
      <c r="DB96">
        <f t="shared" si="43"/>
        <v>5.9333419115959813</v>
      </c>
      <c r="DD96">
        <f>LN(1+'Compte de résultat '!C95)</f>
        <v>16.852121400438158</v>
      </c>
      <c r="DE96">
        <f>LN(1+'Compte de résultat '!D95)</f>
        <v>17.069455412740155</v>
      </c>
      <c r="DF96">
        <f>LN(1+'Compte de résultat '!E95)</f>
        <v>17.119999809811823</v>
      </c>
      <c r="DG96">
        <f>LN(1+'Compte de résultat '!F95)</f>
        <v>17.217834737884093</v>
      </c>
      <c r="DH96">
        <f>LN(1+'Compte de résultat '!G95)</f>
        <v>17.763900708991741</v>
      </c>
      <c r="DI96">
        <f>LN(1+'Compte de résultat '!H95)</f>
        <v>17.923156019728744</v>
      </c>
      <c r="DJ96">
        <f>LN(1+'Compte de résultat '!I95)</f>
        <v>17.948591164624695</v>
      </c>
      <c r="DK96">
        <f>LN(1+'Compte de résultat '!J95)</f>
        <v>18.004385253409215</v>
      </c>
      <c r="DL96">
        <f>LN(1+'Compte de résultat '!K95)</f>
        <v>18.299192370753737</v>
      </c>
      <c r="DM96">
        <f t="shared" si="44"/>
        <v>17.490867723437916</v>
      </c>
      <c r="DN96">
        <f t="shared" si="45"/>
        <v>17.634963822201524</v>
      </c>
      <c r="DO96">
        <f t="shared" si="46"/>
        <v>18.084056262929217</v>
      </c>
      <c r="DQ96">
        <f>'Compte de résultat '!AM95/'Compte de résultat '!U95</f>
        <v>0.45701309772921028</v>
      </c>
      <c r="DR96">
        <f>'Compte de résultat '!AN95/'Compte de résultat '!V95</f>
        <v>0.44479618680268312</v>
      </c>
      <c r="DS96">
        <f>'Compte de résultat '!AO95/'Compte de résultat '!W95</f>
        <v>0.32007239039790802</v>
      </c>
      <c r="DT96">
        <f>'Compte de résultat '!AP95/'Compte de résultat '!X95</f>
        <v>4.9062350835322199</v>
      </c>
      <c r="DU96">
        <f>'Compte de résultat '!AQ95/'Compte de résultat '!Y95</f>
        <v>0.16906435686333485</v>
      </c>
      <c r="DV96">
        <f>'Compte de résultat '!AR95/'Compte de résultat '!Z95</f>
        <v>0.31539421336415435</v>
      </c>
      <c r="DW96">
        <f>'Compte de résultat '!AS95/'Compte de résultat '!AA95</f>
        <v>0.37449660810751606</v>
      </c>
      <c r="DX96">
        <f>'Compte de résultat '!AT95/'Compte de résultat '!AB95</f>
        <v>0.24111655557276845</v>
      </c>
      <c r="DY96">
        <f>'Compte de résultat '!AU95/'Compte de résultat '!AC95</f>
        <v>0.15189885225910077</v>
      </c>
      <c r="DZ96">
        <f t="shared" si="51"/>
        <v>-4.5908408701680656</v>
      </c>
    </row>
    <row r="97" spans="2:130" x14ac:dyDescent="0.25">
      <c r="B97" t="str">
        <f>Actif!B96</f>
        <v>MWUK LIMITED</v>
      </c>
      <c r="C97">
        <f>('Passif '!U96+'Passif '!AD96+'Passif '!AV96)/Actif!C96</f>
        <v>0.61910964448494898</v>
      </c>
      <c r="D97">
        <f>('Passif '!V96+'Passif '!AE96+'Passif '!AW96)/Actif!D96</f>
        <v>0.71667773747112007</v>
      </c>
      <c r="E97">
        <f>('Passif '!W96+'Passif '!AF96+'Passif '!AX96)/Actif!E96</f>
        <v>0.67438326194982556</v>
      </c>
      <c r="F97">
        <f>('Passif '!X96+'Passif '!AG96+'Passif '!AY96)/Actif!F96</f>
        <v>0.7083218979161604</v>
      </c>
      <c r="G97">
        <f>('Passif '!Y96+'Passif '!AH96+'Passif '!AZ96)/Actif!G96</f>
        <v>0.33513110456792145</v>
      </c>
      <c r="H97">
        <f>('Passif '!Z96+'Passif '!AI96+'Passif '!BA96)/Actif!H96</f>
        <v>0.41364986639764317</v>
      </c>
      <c r="I97">
        <f>('Passif '!AA96+'Passif '!AJ96+'Passif '!BB96)/Actif!I96</f>
        <v>0.28581031921673355</v>
      </c>
      <c r="J97">
        <f>('Passif '!AB96+'Passif '!AK96+'Passif '!BC96)/Actif!J96</f>
        <v>0.28038865464004531</v>
      </c>
      <c r="K97">
        <f>('Passif '!AC96+'Passif '!AL96+'Passif '!BD96)/Actif!K96</f>
        <v>0.18430630471895382</v>
      </c>
      <c r="L97">
        <f t="shared" si="30"/>
        <v>-0.3866249509193499</v>
      </c>
      <c r="M97">
        <f>('Passif '!C96+'Passif '!L96)/Actif!C96</f>
        <v>0.1567187410330429</v>
      </c>
      <c r="N97">
        <f>('Passif '!D96+'Passif '!M96)/Actif!D96</f>
        <v>9.4541039803836394E-2</v>
      </c>
      <c r="O97">
        <f>('Passif '!E96+'Passif '!N96)/Actif!E96</f>
        <v>0.12780690797499641</v>
      </c>
      <c r="P97">
        <f>('Passif '!F96+'Passif '!O96)/Actif!F96</f>
        <v>8.4931996823694678E-2</v>
      </c>
      <c r="Q97">
        <f>('Passif '!G96+'Passif '!P96)/Actif!G96</f>
        <v>0.51858809162897701</v>
      </c>
      <c r="R97">
        <f>('Passif '!H96+'Passif '!Q96)/Actif!H96</f>
        <v>0.39848335168956411</v>
      </c>
      <c r="S97">
        <f>('Passif '!I96+'Passif '!R96)/Actif!I96</f>
        <v>0.53872066930222429</v>
      </c>
      <c r="T97">
        <f>('Passif '!J96+'Passif '!S96)/Actif!J96</f>
        <v>0.54116744414658136</v>
      </c>
      <c r="U97">
        <f>('Passif '!K96+'Passif '!T96)/Actif!K96</f>
        <v>0.61238425359927928</v>
      </c>
      <c r="V97">
        <f t="shared" si="31"/>
        <v>0.27067644371456767</v>
      </c>
      <c r="W97">
        <v>-0.44983223865278327</v>
      </c>
      <c r="X97">
        <f>('Passif '!U96+'Passif '!AD96)/('Passif '!C96+'Passif '!L96)</f>
        <v>3.9402210759427523</v>
      </c>
      <c r="Y97">
        <f>('Passif '!V96+'Passif '!AE96)/('Passif '!D96+'Passif '!M96)</f>
        <v>7.4970921644830071</v>
      </c>
      <c r="Z97">
        <f>('Passif '!W96+'Passif '!AF96)/('Passif '!E96+'Passif '!N96)</f>
        <v>5.2527958619738238</v>
      </c>
      <c r="AA97">
        <f>('Passif '!X96+'Passif '!AG96)/('Passif '!F96+'Passif '!O96)</f>
        <v>8.3398710074664102</v>
      </c>
      <c r="AB97">
        <f>('Passif '!Y96+'Passif '!AH96)/('Passif '!G96+'Passif '!P96)</f>
        <v>0.64623756306323055</v>
      </c>
      <c r="AC97">
        <f>('Passif '!Z96+'Passif '!AI96)/('Passif '!H96+'Passif '!Q96)</f>
        <v>5.5779268175966637E-2</v>
      </c>
      <c r="AD97">
        <f>('Passif '!AA96+'Passif '!AJ96)/('Passif '!I96+'Passif '!R96)</f>
        <v>0.33956753078752711</v>
      </c>
      <c r="AE97">
        <f>('Passif '!AB96+'Passif '!AK96)/('Passif '!J96+'Passif '!S96)</f>
        <v>0.32844366735505465</v>
      </c>
      <c r="AF97">
        <f>('Passif '!AC96+'Passif '!AL96)/('Passif '!K96+'Passif '!T96)</f>
        <v>0.20702939681864091</v>
      </c>
      <c r="AG97">
        <f>('Passif '!C96+'Passif '!L96)</f>
        <v>22829802</v>
      </c>
      <c r="AH97">
        <f>('Passif '!D96+'Passif '!M96)</f>
        <v>13594304</v>
      </c>
      <c r="AI97">
        <f>('Passif '!E96+'Passif '!N96)</f>
        <v>17280896</v>
      </c>
      <c r="AJ97">
        <f>('Passif '!F96+'Passif '!O96)</f>
        <v>9400234</v>
      </c>
      <c r="AK97">
        <f>('Passif '!G96+'Passif '!P96)</f>
        <v>55560506</v>
      </c>
      <c r="AL97">
        <f>('Passif '!H96+'Passif '!Q96)</f>
        <v>50434993</v>
      </c>
      <c r="AM97">
        <f>('Passif '!I96+'Passif '!R96)</f>
        <v>84511172</v>
      </c>
      <c r="AN97">
        <f>('Passif '!J96+'Passif '!S96)</f>
        <v>85440192</v>
      </c>
      <c r="AO97">
        <f>('Passif '!K96+'Passif '!T96)</f>
        <v>92617335</v>
      </c>
      <c r="AP97">
        <f t="shared" si="32"/>
        <v>0.83637053345085222</v>
      </c>
      <c r="AQ97">
        <f>('Passif '!U96+'Passif '!AD96)</f>
        <v>89954467</v>
      </c>
      <c r="AR97">
        <f>('Passif '!V96+'Passif '!AE96)</f>
        <v>101917750</v>
      </c>
      <c r="AS97">
        <f>('Passif '!W96+'Passif '!AF96)</f>
        <v>90773019</v>
      </c>
      <c r="AT97">
        <f>('Passif '!X96+'Passif '!AG96)</f>
        <v>78396739</v>
      </c>
      <c r="AU97">
        <f>('Passif '!Y96+'Passif '!AH96)</f>
        <v>35905286</v>
      </c>
      <c r="AV97">
        <f>('Passif '!Z96+'Passif '!AI96)</f>
        <v>2813227</v>
      </c>
      <c r="AW97">
        <f>('Passif '!AA96+'Passif '!AJ96)</f>
        <v>28697250</v>
      </c>
      <c r="AX97">
        <f>('Passif '!AB96+'Passif '!AK96)</f>
        <v>28062290</v>
      </c>
      <c r="AY97">
        <f>('Passif '!AC96+'Passif '!AL96)</f>
        <v>19174511</v>
      </c>
      <c r="AZ97">
        <f t="shared" si="33"/>
        <v>5.8158420916619953</v>
      </c>
      <c r="BA97">
        <f>'Passif '!AV96</f>
        <v>233538</v>
      </c>
      <c r="BB97">
        <f>'Passif '!AW96</f>
        <v>1135221</v>
      </c>
      <c r="BC97">
        <f>'Passif '!AX96</f>
        <v>410996</v>
      </c>
      <c r="BD97">
        <f>'Passif '!AY96</f>
        <v>0</v>
      </c>
      <c r="BE97">
        <f>'Passif '!AZ96</f>
        <v>0</v>
      </c>
      <c r="BF97">
        <f>'Passif '!BA96</f>
        <v>49541352</v>
      </c>
      <c r="BG97">
        <f>'Passif '!BB96</f>
        <v>16138908</v>
      </c>
      <c r="BH97">
        <f>'Passif '!BC96</f>
        <v>16205821</v>
      </c>
      <c r="BI97">
        <f>'Passif '!BD96</f>
        <v>8700077</v>
      </c>
      <c r="BJ97">
        <f>(AQ97/Actif!C96)</f>
        <v>0.61750648641360983</v>
      </c>
      <c r="BK97">
        <f>(AR97/Actif!D96)</f>
        <v>0.70878288873541784</v>
      </c>
      <c r="BL97">
        <f>(AS97/Actif!E96)</f>
        <v>0.67134359734273041</v>
      </c>
      <c r="BM97">
        <f>(AT97/Actif!F96)</f>
        <v>0.7083218979161604</v>
      </c>
      <c r="BN97">
        <f>(AU97/Actif!G96)</f>
        <v>0.33513110456792145</v>
      </c>
      <c r="BO97">
        <f>(AV97/Actif!H96)</f>
        <v>2.2227109737550224E-2</v>
      </c>
      <c r="BP97">
        <f>(AW97/Actif!I96)</f>
        <v>0.18293204745916025</v>
      </c>
      <c r="BQ97">
        <f>(AX97/Actif!J96)</f>
        <v>0.17774302000866488</v>
      </c>
      <c r="BR97">
        <f>(AY97/Actif!K96)</f>
        <v>0.12678154264389244</v>
      </c>
      <c r="BS97">
        <f t="shared" si="34"/>
        <v>-0.31290399483037123</v>
      </c>
      <c r="BT97">
        <f t="shared" si="35"/>
        <v>4.7039149102552527</v>
      </c>
      <c r="BV97">
        <f>('Compte de résultat '!V96/Actif!C96)</f>
        <v>0.12550560938513824</v>
      </c>
      <c r="BW97">
        <f>('Compte de résultat '!W96/Actif!D96)</f>
        <v>0.11235221790447635</v>
      </c>
      <c r="BX97">
        <f>('Compte de résultat '!X96/Actif!E96)</f>
        <v>3.2762600549348916E-2</v>
      </c>
      <c r="BY97">
        <f>('Compte de résultat '!Y96/Actif!F96)</f>
        <v>7.3679600536091877E-2</v>
      </c>
      <c r="BZ97">
        <f>('Compte de résultat '!Z96/Actif!G96)</f>
        <v>2.8797776371264027E-2</v>
      </c>
      <c r="CA97">
        <f>('Compte de résultat '!AA96/Actif!H96)</f>
        <v>4.2122259971285811E-2</v>
      </c>
      <c r="CB97">
        <f>('Compte de résultat '!AB96/Actif!I96)</f>
        <v>6.4404938172445275E-2</v>
      </c>
      <c r="CC97">
        <f>('Compte de résultat '!AC96/Actif!J96)</f>
        <v>7.480545077268802E-2</v>
      </c>
      <c r="CD97">
        <f t="shared" si="36"/>
        <v>5.3221100542720397E-2</v>
      </c>
      <c r="CE97">
        <f t="shared" si="37"/>
        <v>4.5079992485568272E-2</v>
      </c>
      <c r="CF97">
        <f t="shared" si="38"/>
        <v>6.0444216305473031E-2</v>
      </c>
      <c r="CG97">
        <f>(Actif!U96/Actif!C96)</f>
        <v>3.573039117831274E-2</v>
      </c>
      <c r="CH97">
        <f>(Actif!V96/Actif!D96)</f>
        <v>2.2211389955737786E-2</v>
      </c>
      <c r="CI97">
        <f>(Actif!W96/Actif!E96)</f>
        <v>2.7608625246901195E-2</v>
      </c>
      <c r="CJ97">
        <f>(Actif!X96/Actif!F96)</f>
        <v>2.2695225249227645E-2</v>
      </c>
      <c r="CK97">
        <f>(Actif!Y96/Actif!G96)</f>
        <v>2.8194283842948052E-2</v>
      </c>
      <c r="CL97">
        <f>(Actif!Z96/Actif!H96)</f>
        <v>2.2740606983262305E-2</v>
      </c>
      <c r="CM97">
        <f>(Actif!AA96/Actif!I96)</f>
        <v>5.4609205837876394E-2</v>
      </c>
      <c r="CN97">
        <f>(Actif!AB96/Actif!J96)</f>
        <v>5.2329868507690863E-2</v>
      </c>
      <c r="CO97">
        <f>(Actif!AC96/Actif!K96)</f>
        <v>5.4448827865985892E-2</v>
      </c>
      <c r="CP97">
        <f t="shared" si="39"/>
        <v>-0.17632237100198528</v>
      </c>
      <c r="CQ97">
        <f t="shared" si="40"/>
        <v>1.3943436472940973</v>
      </c>
      <c r="CR97">
        <f>'Compte de résultat '!D96/Actif!C96</f>
        <v>0.97720498247727872</v>
      </c>
      <c r="CS97">
        <f>'Compte de résultat '!E96/Actif!D96</f>
        <v>0.94720934986497429</v>
      </c>
      <c r="CT97">
        <f>'Compte de résultat '!F96/Actif!E96</f>
        <v>0.70174252873121168</v>
      </c>
      <c r="CU97">
        <f>'Compte de résultat '!G96/Actif!F96</f>
        <v>0.82101875634896049</v>
      </c>
      <c r="CV97">
        <f>'Compte de résultat '!H96/Actif!G96</f>
        <v>0.93438783534089465</v>
      </c>
      <c r="CW97">
        <f>'Compte de résultat '!I96/Actif!H96</f>
        <v>1.0838362946888258</v>
      </c>
      <c r="CX97">
        <f>'Compte de résultat '!J96/Actif!I96</f>
        <v>0.96124040450980275</v>
      </c>
      <c r="CY97">
        <f>'Compte de résultat '!K96/Actif!J96</f>
        <v>1.0092256997536166</v>
      </c>
      <c r="CZ97">
        <f t="shared" si="41"/>
        <v>0.76138064254008608</v>
      </c>
      <c r="DA97">
        <f t="shared" si="42"/>
        <v>0.81904970680702227</v>
      </c>
      <c r="DB97">
        <f t="shared" si="43"/>
        <v>1.0181007996507485</v>
      </c>
      <c r="DD97">
        <f>LN(1+'Compte de résultat '!C96)</f>
        <v>17.733248700837844</v>
      </c>
      <c r="DE97">
        <f>LN(1+'Compte de résultat '!D96)</f>
        <v>18.773821050413645</v>
      </c>
      <c r="DF97">
        <f>LN(1+'Compte de résultat '!E96)</f>
        <v>18.729647558061313</v>
      </c>
      <c r="DG97">
        <f>LN(1+'Compte de résultat '!F96)</f>
        <v>18.368158157452676</v>
      </c>
      <c r="DH97">
        <f>LN(1+'Compte de résultat '!G96)</f>
        <v>18.324940207557926</v>
      </c>
      <c r="DI97">
        <f>LN(1+'Compte de résultat '!H96)</f>
        <v>18.421764876068714</v>
      </c>
      <c r="DJ97">
        <f>LN(1+'Compte de résultat '!I96)</f>
        <v>18.736792235987487</v>
      </c>
      <c r="DK97">
        <f>LN(1+'Compte de résultat '!J96)</f>
        <v>18.831421643897414</v>
      </c>
      <c r="DL97">
        <f>LN(1+'Compte de résultat '!K96)</f>
        <v>18.88653712900711</v>
      </c>
      <c r="DM97">
        <f t="shared" si="44"/>
        <v>18.346549182505299</v>
      </c>
      <c r="DN97">
        <f t="shared" si="45"/>
        <v>18.37162108035977</v>
      </c>
      <c r="DO97">
        <f t="shared" si="46"/>
        <v>18.818250336297336</v>
      </c>
      <c r="DQ97">
        <f>'Compte de résultat '!AM96/'Compte de résultat '!U96</f>
        <v>0</v>
      </c>
      <c r="DR97">
        <f>'Compte de résultat '!AN96/'Compte de résultat '!V96</f>
        <v>0.19761750740542963</v>
      </c>
      <c r="DS97">
        <f>'Compte de résultat '!AO96/'Compte de résultat '!W96</f>
        <v>0.37536851409619804</v>
      </c>
      <c r="DT97">
        <f>'Compte de résultat '!AP96/'Compte de résultat '!X96</f>
        <v>1.4693781726432624</v>
      </c>
      <c r="DU97">
        <f>'Compte de résultat '!AQ96/'Compte de résultat '!Y96</f>
        <v>0.37910125344213436</v>
      </c>
      <c r="DV97">
        <f>'Compte de résultat '!AR96/'Compte de résultat '!Z96</f>
        <v>1.1402777071029842</v>
      </c>
      <c r="DW97">
        <f>'Compte de résultat '!AS96/'Compte de résultat '!AA96</f>
        <v>0.37828718827513869</v>
      </c>
      <c r="DX97">
        <f>'Compte de résultat '!AT96/'Compte de résultat '!AB96</f>
        <v>0.17189298426705574</v>
      </c>
      <c r="DY97">
        <f>'Compte de résultat '!AU96/'Compte de résultat '!AC96</f>
        <v>0.13291403543561434</v>
      </c>
      <c r="DZ97">
        <f t="shared" si="51"/>
        <v>-0.32910046554027828</v>
      </c>
    </row>
    <row r="98" spans="2:130" x14ac:dyDescent="0.25">
      <c r="B98" t="str">
        <f>Actif!B97</f>
        <v>N.R. EVANS AND SON LIMITED</v>
      </c>
      <c r="C98">
        <f>('Passif '!U97+'Passif '!AD97+'Passif '!AV97)/Actif!C97</f>
        <v>0.2101434607986028</v>
      </c>
      <c r="D98">
        <f>('Passif '!V97+'Passif '!AE97+'Passif '!AW97)/Actif!D97</f>
        <v>0.25541843093381772</v>
      </c>
      <c r="E98">
        <f>('Passif '!W97+'Passif '!AF97+'Passif '!AX97)/Actif!E97</f>
        <v>0.3362351929486071</v>
      </c>
      <c r="F98">
        <f>('Passif '!X97+'Passif '!AG97+'Passif '!AY97)/Actif!F97</f>
        <v>0.42717501636441901</v>
      </c>
      <c r="G98">
        <f>('Passif '!Y97+'Passif '!AH97+'Passif '!AZ97)/Actif!G97</f>
        <v>0.4144757804363437</v>
      </c>
      <c r="H98">
        <f>('Passif '!Z97+'Passif '!AI97+'Passif '!BA97)/Actif!H97</f>
        <v>0.43545373631937639</v>
      </c>
      <c r="I98">
        <f>('Passif '!AA97+'Passif '!AJ97+'Passif '!BB97)/Actif!I97</f>
        <v>0.50982333962301596</v>
      </c>
      <c r="J98">
        <f>('Passif '!AB97+'Passif '!AK97+'Passif '!BC97)/Actif!J97</f>
        <v>0.42279937532352452</v>
      </c>
      <c r="K98">
        <f>('Passif '!AC97+'Passif '!AL97+'Passif '!BD97)/Actif!K97</f>
        <v>0.50984282764708433</v>
      </c>
      <c r="L98">
        <f t="shared" si="30"/>
        <v>0.29508672932382379</v>
      </c>
      <c r="M98">
        <f>('Passif '!C97+'Passif '!L97)/Actif!C97</f>
        <v>0.26341650784334586</v>
      </c>
      <c r="N98">
        <f>('Passif '!D97+'Passif '!M97)/Actif!D97</f>
        <v>0.22290767692678182</v>
      </c>
      <c r="O98">
        <f>('Passif '!E97+'Passif '!N97)/Actif!E97</f>
        <v>0.22749675907681388</v>
      </c>
      <c r="P98">
        <f>('Passif '!F97+'Passif '!O97)/Actif!F97</f>
        <v>9.1467707808994991E-2</v>
      </c>
      <c r="Q98">
        <f>('Passif '!G97+'Passif '!P97)/Actif!G97</f>
        <v>0.13266849810752873</v>
      </c>
      <c r="R98">
        <f>('Passif '!H97+'Passif '!Q97)/Actif!H97</f>
        <v>0.18269722453942702</v>
      </c>
      <c r="S98">
        <f>('Passif '!I97+'Passif '!R97)/Actif!I97</f>
        <v>0.18559244983739684</v>
      </c>
      <c r="T98">
        <f>('Passif '!J97+'Passif '!S97)/Actif!J97</f>
        <v>0.27115312386283352</v>
      </c>
      <c r="U98">
        <f>('Passif '!K97+'Passif '!T97)/Actif!K97</f>
        <v>0.23678359151910941</v>
      </c>
      <c r="V98">
        <f t="shared" si="31"/>
        <v>-4.4799534537386859E-2</v>
      </c>
      <c r="W98">
        <v>-5.273218059583909E-2</v>
      </c>
      <c r="X98">
        <f>('Passif '!U97+'Passif '!AD97)/('Passif '!C97+'Passif '!L97)</f>
        <v>0.49701471962258947</v>
      </c>
      <c r="Y98">
        <f>('Passif '!V97+'Passif '!AE97)/('Passif '!D97+'Passif '!M97)</f>
        <v>0.76738919883493639</v>
      </c>
      <c r="Z98">
        <f>('Passif '!W97+'Passif '!AF97)/('Passif '!E97+'Passif '!N97)</f>
        <v>1.0028879051885295</v>
      </c>
      <c r="AA98">
        <f>('Passif '!X97+'Passif '!AG97)/('Passif '!F97+'Passif '!O97)</f>
        <v>2.7679382815363685</v>
      </c>
      <c r="AB98">
        <f>('Passif '!Y97+'Passif '!AH97)/('Passif '!G97+'Passif '!P97)</f>
        <v>1.8519366723090709</v>
      </c>
      <c r="AC98">
        <f>('Passif '!Z97+'Passif '!AI97)/('Passif '!H97+'Passif '!Q97)</f>
        <v>1.0232121060648793</v>
      </c>
      <c r="AD98">
        <f>('Passif '!AA97+'Passif '!AJ97)/('Passif '!I97+'Passif '!R97)</f>
        <v>1.6065250035147993</v>
      </c>
      <c r="AE98">
        <f>('Passif '!AB97+'Passif '!AK97)/('Passif '!J97+'Passif '!S97)</f>
        <v>0.9908076934336485</v>
      </c>
      <c r="AF98">
        <f>('Passif '!AC97+'Passif '!AL97)/('Passif '!K97+'Passif '!T97)</f>
        <v>1.2038218512356835</v>
      </c>
      <c r="AG98">
        <f>('Passif '!C97+'Passif '!L97)</f>
        <v>1958610</v>
      </c>
      <c r="AH98">
        <f>('Passif '!D97+'Passif '!M97)</f>
        <v>1985471</v>
      </c>
      <c r="AI98">
        <f>('Passif '!E97+'Passif '!N97)</f>
        <v>2041272</v>
      </c>
      <c r="AJ98">
        <f>('Passif '!F97+'Passif '!O97)</f>
        <v>812982</v>
      </c>
      <c r="AK98">
        <f>('Passif '!G97+'Passif '!P97)</f>
        <v>1004300</v>
      </c>
      <c r="AL98">
        <f>('Passif '!H97+'Passif '!Q97)</f>
        <v>1308369</v>
      </c>
      <c r="AM98">
        <f>('Passif '!I97+'Passif '!R97)</f>
        <v>1692842</v>
      </c>
      <c r="AN98">
        <f>('Passif '!J97+'Passif '!S97)</f>
        <v>2596084</v>
      </c>
      <c r="AO98">
        <f>('Passif '!K97+'Passif '!T97)</f>
        <v>3491711</v>
      </c>
      <c r="AP98">
        <f t="shared" si="32"/>
        <v>1.6687509410571482</v>
      </c>
      <c r="AQ98">
        <f>('Passif '!U97+'Passif '!AD97)</f>
        <v>973458</v>
      </c>
      <c r="AR98">
        <f>('Passif '!V97+'Passif '!AE97)</f>
        <v>1523629</v>
      </c>
      <c r="AS98">
        <f>('Passif '!W97+'Passif '!AF97)</f>
        <v>2047167</v>
      </c>
      <c r="AT98">
        <f>('Passif '!X97+'Passif '!AG97)</f>
        <v>2250284</v>
      </c>
      <c r="AU98">
        <f>('Passif '!Y97+'Passif '!AH97)</f>
        <v>1859900</v>
      </c>
      <c r="AV98">
        <f>('Passif '!Z97+'Passif '!AI97)</f>
        <v>1338739</v>
      </c>
      <c r="AW98">
        <f>('Passif '!AA97+'Passif '!AJ97)</f>
        <v>2719593</v>
      </c>
      <c r="AX98">
        <f>('Passif '!AB97+'Passif '!AK97)</f>
        <v>2572220</v>
      </c>
      <c r="AY98">
        <f>('Passif '!AC97+'Passif '!AL97)</f>
        <v>4203398</v>
      </c>
      <c r="AZ98">
        <f t="shared" si="33"/>
        <v>2.1398188892681844</v>
      </c>
      <c r="BA98">
        <f>'Passif '!AV97</f>
        <v>589045</v>
      </c>
      <c r="BB98">
        <f>'Passif '!AW97</f>
        <v>751420</v>
      </c>
      <c r="BC98">
        <f>'Passif '!AX97</f>
        <v>969788</v>
      </c>
      <c r="BD98">
        <f>'Passif '!AY97</f>
        <v>1546527</v>
      </c>
      <c r="BE98">
        <f>'Passif '!AZ97</f>
        <v>1277680</v>
      </c>
      <c r="BF98">
        <f>'Passif '!BA97</f>
        <v>1779722</v>
      </c>
      <c r="BG98">
        <f>'Passif '!BB97</f>
        <v>1930652</v>
      </c>
      <c r="BH98">
        <f>'Passif '!BC97</f>
        <v>1475761</v>
      </c>
      <c r="BI98">
        <f>'Passif '!BD97</f>
        <v>3314960</v>
      </c>
      <c r="BJ98">
        <f>(AQ98/Actif!C97)</f>
        <v>0.13092188178972219</v>
      </c>
      <c r="BK98">
        <f>(AR98/Actif!D97)</f>
        <v>0.17105694361099993</v>
      </c>
      <c r="BL98">
        <f>(AS98/Actif!E97)</f>
        <v>0.22815374814772546</v>
      </c>
      <c r="BM98">
        <f>(AT98/Actif!F97)</f>
        <v>0.25317696996890027</v>
      </c>
      <c r="BN98">
        <f>(AU98/Actif!G97)</f>
        <v>0.24569365690549902</v>
      </c>
      <c r="BO98">
        <f>(AV98/Actif!H97)</f>
        <v>0.18693801189319528</v>
      </c>
      <c r="BP98">
        <f>(AW98/Actif!I97)</f>
        <v>0.29815891112734422</v>
      </c>
      <c r="BQ98">
        <f>(AX98/Actif!J97)</f>
        <v>0.26866060122186253</v>
      </c>
      <c r="BR98">
        <f>(AY98/Actif!K97)</f>
        <v>0.28504526148476822</v>
      </c>
      <c r="BS98">
        <f t="shared" si="34"/>
        <v>-5.8755645012303737E-2</v>
      </c>
      <c r="BT98">
        <f t="shared" si="35"/>
        <v>0.52481166670171553</v>
      </c>
      <c r="BV98">
        <f>('Compte de résultat '!V97/Actif!C97)</f>
        <v>0.20990836955751335</v>
      </c>
      <c r="BW98">
        <f>('Compte de résultat '!W97/Actif!D97)</f>
        <v>0.15620122946241471</v>
      </c>
      <c r="BX98">
        <f>('Compte de résultat '!X97/Actif!E97)</f>
        <v>7.1931108761280824E-2</v>
      </c>
      <c r="BY98">
        <f>('Compte de résultat '!Y97/Actif!F97)</f>
        <v>0.15957969376428441</v>
      </c>
      <c r="BZ98">
        <f>('Compte de résultat '!Z97/Actif!G97)</f>
        <v>0.20108055539263164</v>
      </c>
      <c r="CA98">
        <f>('Compte de résultat '!AA97/Actif!H97)</f>
        <v>0.17752407837231962</v>
      </c>
      <c r="CB98">
        <f>('Compte de résultat '!AB97/Actif!I97)</f>
        <v>0.20048574285624385</v>
      </c>
      <c r="CC98">
        <f>('Compte de résultat '!AC97/Actif!J97)</f>
        <v>0.27043693094676169</v>
      </c>
      <c r="CD98">
        <f t="shared" si="36"/>
        <v>0.11575540126278261</v>
      </c>
      <c r="CE98">
        <f t="shared" si="37"/>
        <v>0.14419711930606563</v>
      </c>
      <c r="CF98">
        <f t="shared" si="38"/>
        <v>0.21614891739177508</v>
      </c>
      <c r="CG98">
        <f>(Actif!U97/Actif!C97)</f>
        <v>0.3965008793730434</v>
      </c>
      <c r="CH98">
        <f>(Actif!V97/Actif!D97)</f>
        <v>0.35761919223275246</v>
      </c>
      <c r="CI98">
        <f>(Actif!W97/Actif!E97)</f>
        <v>0.44168857001731465</v>
      </c>
      <c r="CJ98">
        <f>(Actif!X97/Actif!F97)</f>
        <v>0.45300930921112587</v>
      </c>
      <c r="CK98">
        <f>(Actif!Y97/Actif!G97)</f>
        <v>0.48156537995528664</v>
      </c>
      <c r="CL98">
        <f>(Actif!Z97/Actif!H97)</f>
        <v>0.46802373723819035</v>
      </c>
      <c r="CM98">
        <f>(Actif!AA97/Actif!I97)</f>
        <v>0.47398979990433365</v>
      </c>
      <c r="CN98">
        <f>(Actif!AB97/Actif!J97)</f>
        <v>0.44785516045353385</v>
      </c>
      <c r="CO98">
        <f>(Actif!AC97/Actif!K97)</f>
        <v>0.52262267263050843</v>
      </c>
      <c r="CP98">
        <f t="shared" si="39"/>
        <v>5.9623836812990959E-2</v>
      </c>
      <c r="CQ98">
        <f t="shared" si="40"/>
        <v>0.11665847487673719</v>
      </c>
      <c r="CR98">
        <f>'Compte de résultat '!D97/Actif!C97</f>
        <v>3.7132412720695602</v>
      </c>
      <c r="CS98">
        <f>'Compte de résultat '!E97/Actif!D97</f>
        <v>2.8180756011045065</v>
      </c>
      <c r="CT98">
        <f>'Compte de résultat '!F97/Actif!E97</f>
        <v>2.7704566001601294</v>
      </c>
      <c r="CU98">
        <f>'Compte de résultat '!G97/Actif!F97</f>
        <v>2.7284254627434663</v>
      </c>
      <c r="CV98">
        <f>'Compte de résultat '!H97/Actif!G97</f>
        <v>3.2237069874277346</v>
      </c>
      <c r="CW98">
        <f>'Compte de résultat '!I97/Actif!H97</f>
        <v>3.5122392167124725</v>
      </c>
      <c r="CX98">
        <f>'Compte de résultat '!J97/Actif!I97</f>
        <v>3.0356513285899238</v>
      </c>
      <c r="CY98">
        <f>'Compte de résultat '!K97/Actif!J97</f>
        <v>3.5859797063703045</v>
      </c>
      <c r="CZ98">
        <f t="shared" si="41"/>
        <v>2.7494410314517976</v>
      </c>
      <c r="DA98">
        <f t="shared" si="42"/>
        <v>2.9075296834437765</v>
      </c>
      <c r="DB98">
        <f t="shared" si="43"/>
        <v>3.3779567505575669</v>
      </c>
      <c r="DD98">
        <f>LN(1+'Compte de résultat '!C97)</f>
        <v>17.073319169923639</v>
      </c>
      <c r="DE98">
        <f>LN(1+'Compte de résultat '!D97)</f>
        <v>17.13366960509531</v>
      </c>
      <c r="DF98">
        <f>LN(1+'Compte de résultat '!E97)</f>
        <v>17.038418602497234</v>
      </c>
      <c r="DG98">
        <f>LN(1+'Compte de résultat '!F97)</f>
        <v>17.028715171872726</v>
      </c>
      <c r="DH98">
        <f>LN(1+'Compte de résultat '!G97)</f>
        <v>17.003958267647899</v>
      </c>
      <c r="DI98">
        <f>LN(1+'Compte de résultat '!H97)</f>
        <v>17.010235073710941</v>
      </c>
      <c r="DJ98">
        <f>LN(1+'Compte de résultat '!I97)</f>
        <v>17.040470715682762</v>
      </c>
      <c r="DK98">
        <f>LN(1+'Compte de résultat '!J97)</f>
        <v>17.136547513913285</v>
      </c>
      <c r="DL98">
        <f>LN(1+'Compte de résultat '!K97)</f>
        <v>17.351618043891122</v>
      </c>
      <c r="DM98">
        <f t="shared" si="44"/>
        <v>17.016336719760311</v>
      </c>
      <c r="DN98">
        <f t="shared" si="45"/>
        <v>17.014302837743855</v>
      </c>
      <c r="DO98">
        <f t="shared" si="46"/>
        <v>17.176212091162387</v>
      </c>
      <c r="DQ98">
        <f>'Compte de résultat '!AM97/'Compte de résultat '!U97</f>
        <v>0.37656798364888616</v>
      </c>
      <c r="DR98">
        <f>'Compte de résultat '!AN97/'Compte de résultat '!V97</f>
        <v>9.8953391147233227E-2</v>
      </c>
      <c r="DS98">
        <f>'Compte de résultat '!AO97/'Compte de résultat '!W97</f>
        <v>8.5804930184351841E-2</v>
      </c>
      <c r="DT98">
        <f>'Compte de résultat '!AP97/'Compte de résultat '!X97</f>
        <v>0.37500077468934956</v>
      </c>
      <c r="DU98">
        <f>'Compte de résultat '!AQ97/'Compte de résultat '!Y97</f>
        <v>0.16129032258064516</v>
      </c>
      <c r="DV98">
        <f>'Compte de résultat '!AR97/'Compte de résultat '!Z97</f>
        <v>0.12130899191225211</v>
      </c>
      <c r="DW98">
        <f>'Compte de résultat '!AS97/'Compte de résultat '!AA97</f>
        <v>0.13386537792943093</v>
      </c>
      <c r="DX98">
        <f>'Compte de résultat '!AT97/'Compte de résultat '!AB97</f>
        <v>8.859903931124391E-2</v>
      </c>
      <c r="DY98">
        <f>'Compte de résultat '!AU97/'Compte de résultat '!AC97</f>
        <v>7.9113959494474612E-2</v>
      </c>
      <c r="DZ98">
        <f t="shared" si="51"/>
        <v>-0.25369178277709747</v>
      </c>
    </row>
    <row r="99" spans="2:130" x14ac:dyDescent="0.25">
      <c r="B99" t="str">
        <f>Actif!B98</f>
        <v>NALCO LIMITED</v>
      </c>
      <c r="C99">
        <f>('Passif '!U98+'Passif '!AD98+'Passif '!AV98)/Actif!C98</f>
        <v>0.84997151185424102</v>
      </c>
      <c r="D99">
        <f>('Passif '!V98+'Passif '!AE98+'Passif '!AW98)/Actif!D98</f>
        <v>0.81625354607981182</v>
      </c>
      <c r="E99">
        <f>('Passif '!W98+'Passif '!AF98+'Passif '!AX98)/Actif!E98</f>
        <v>0.63479664289270943</v>
      </c>
      <c r="F99">
        <f>('Passif '!X98+'Passif '!AG98+'Passif '!AY98)/Actif!F98</f>
        <v>0.59530984907665729</v>
      </c>
      <c r="G99">
        <f>('Passif '!Y98+'Passif '!AH98+'Passif '!AZ98)/Actif!G98</f>
        <v>0.67199395502869574</v>
      </c>
      <c r="H99">
        <f>('Passif '!Z98+'Passif '!AI98+'Passif '!BA98)/Actif!H98</f>
        <v>0.55158574245715142</v>
      </c>
      <c r="I99">
        <f>('Passif '!AA98+'Passif '!AJ98+'Passif '!BB98)/Actif!I98</f>
        <v>0.57697012505399159</v>
      </c>
      <c r="J99">
        <f>('Passif '!AB98+'Passif '!AK98+'Passif '!BC98)/Actif!J98</f>
        <v>0.61854918289496763</v>
      </c>
      <c r="K99">
        <f>('Passif '!AC98+'Passif '!AL98+'Passif '!BD98)/Actif!K98</f>
        <v>0.50986300899094616</v>
      </c>
      <c r="L99">
        <f t="shared" si="30"/>
        <v>-0.13108276700452234</v>
      </c>
      <c r="M99">
        <f>('Passif '!C98+'Passif '!L98)/Actif!C98</f>
        <v>5.93622733036894E-2</v>
      </c>
      <c r="N99">
        <f>('Passif '!D98+'Passif '!M98)/Actif!D98</f>
        <v>7.4292638748977208E-2</v>
      </c>
      <c r="O99">
        <f>('Passif '!E98+'Passif '!N98)/Actif!E98</f>
        <v>0.1998774378005749</v>
      </c>
      <c r="P99">
        <f>('Passif '!F98+'Passif '!O98)/Actif!F98</f>
        <v>0.26029583731016387</v>
      </c>
      <c r="Q99">
        <f>('Passif '!G98+'Passif '!P98)/Actif!G98</f>
        <v>0.15844903453635675</v>
      </c>
      <c r="R99">
        <f>('Passif '!H98+'Passif '!Q98)/Actif!H98</f>
        <v>0.28651885281662465</v>
      </c>
      <c r="S99">
        <f>('Passif '!I98+'Passif '!R98)/Actif!I98</f>
        <v>0.35671217175150022</v>
      </c>
      <c r="T99">
        <f>('Passif '!J98+'Passif '!S98)/Actif!J98</f>
        <v>0.31267852587153677</v>
      </c>
      <c r="U99">
        <f>('Passif '!K98+'Passif '!T98)/Actif!K98</f>
        <v>0.40785383393310382</v>
      </c>
      <c r="V99">
        <f t="shared" si="31"/>
        <v>8.6641415016049744E-2</v>
      </c>
      <c r="W99">
        <v>0.93168561377578374</v>
      </c>
      <c r="X99">
        <f>('Passif '!U98+'Passif '!AD98)/('Passif '!C98+'Passif '!L98)</f>
        <v>12.943618709354736</v>
      </c>
      <c r="Y99">
        <f>('Passif '!V98+'Passif '!AE98)/('Passif '!D98+'Passif '!M98)</f>
        <v>9.0714759363836368</v>
      </c>
      <c r="Z99">
        <f>('Passif '!W98+'Passif '!AF98)/('Passif '!E98+'Passif '!N98)</f>
        <v>2.2780152313023398</v>
      </c>
      <c r="AA99">
        <f>('Passif '!X98+'Passif '!AG98)/('Passif '!F98+'Passif '!O98)</f>
        <v>1.5319502118074435</v>
      </c>
      <c r="AB99">
        <f>('Passif '!Y98+'Passif '!AH98)/('Passif '!G98+'Passif '!P98)</f>
        <v>3.1940985054118713</v>
      </c>
      <c r="AC99">
        <f>('Passif '!Z98+'Passif '!AI98)/('Passif '!H98+'Passif '!Q98)</f>
        <v>1.4209495122921654</v>
      </c>
      <c r="AD99">
        <f>('Passif '!AA98+'Passif '!AJ98)/('Passif '!I98+'Passif '!R98)</f>
        <v>0.91675646928951215</v>
      </c>
      <c r="AE99">
        <f>('Passif '!AB98+'Passif '!AK98)/('Passif '!J98+'Passif '!S98)</f>
        <v>1.5851793548448814</v>
      </c>
      <c r="AF99">
        <f>('Passif '!AC98+'Passif '!AL98)/('Passif '!K98+'Passif '!T98)</f>
        <v>0.9370528415624968</v>
      </c>
      <c r="AG99">
        <f>('Passif '!C98+'Passif '!L98)</f>
        <v>20529452</v>
      </c>
      <c r="AH99">
        <f>('Passif '!D98+'Passif '!M98)</f>
        <v>22498551</v>
      </c>
      <c r="AI99">
        <f>('Passif '!E98+'Passif '!N98)</f>
        <v>31514705</v>
      </c>
      <c r="AJ99">
        <f>('Passif '!F98+'Passif '!O98)</f>
        <v>33473800</v>
      </c>
      <c r="AK99">
        <f>('Passif '!G98+'Passif '!P98)</f>
        <v>18858172</v>
      </c>
      <c r="AL99">
        <f>('Passif '!H98+'Passif '!Q98)</f>
        <v>35850152</v>
      </c>
      <c r="AM99">
        <f>('Passif '!I98+'Passif '!R98)</f>
        <v>48776415</v>
      </c>
      <c r="AN99">
        <f>('Passif '!J98+'Passif '!S98)</f>
        <v>40978486</v>
      </c>
      <c r="AO99">
        <f>('Passif '!K98+'Passif '!T98)</f>
        <v>61570738</v>
      </c>
      <c r="AP99">
        <f t="shared" si="32"/>
        <v>0.71744705573354328</v>
      </c>
      <c r="AQ99">
        <f>('Passif '!U98+'Passif '!AD98)</f>
        <v>265725399</v>
      </c>
      <c r="AR99">
        <f>('Passif '!V98+'Passif '!AE98)</f>
        <v>204095064</v>
      </c>
      <c r="AS99">
        <f>('Passif '!W98+'Passif '!AF98)</f>
        <v>71790978</v>
      </c>
      <c r="AT99">
        <f>('Passif '!X98+'Passif '!AG98)</f>
        <v>51280195</v>
      </c>
      <c r="AU99">
        <f>('Passif '!Y98+'Passif '!AH98)</f>
        <v>60234859</v>
      </c>
      <c r="AV99">
        <f>('Passif '!Z98+'Passif '!AI98)</f>
        <v>50941256</v>
      </c>
      <c r="AW99">
        <f>('Passif '!AA98+'Passif '!AJ98)</f>
        <v>44716094</v>
      </c>
      <c r="AX99">
        <f>('Passif '!AB98+'Passif '!AK98)</f>
        <v>64958250</v>
      </c>
      <c r="AY99">
        <f>('Passif '!AC98+'Passif '!AL98)</f>
        <v>57695035</v>
      </c>
      <c r="AZ99">
        <f t="shared" si="33"/>
        <v>0.13257975029119817</v>
      </c>
      <c r="BA99">
        <f>'Passif '!AV98</f>
        <v>28223070</v>
      </c>
      <c r="BB99">
        <f>'Passif '!AW98</f>
        <v>43096614</v>
      </c>
      <c r="BC99">
        <f>'Passif '!AX98</f>
        <v>28297502</v>
      </c>
      <c r="BD99">
        <f>'Passif '!AY98</f>
        <v>25276092</v>
      </c>
      <c r="BE99">
        <f>'Passif '!AZ98</f>
        <v>19744029</v>
      </c>
      <c r="BF99">
        <f>'Passif '!BA98</f>
        <v>18074910</v>
      </c>
      <c r="BG99">
        <f>'Passif '!BB98</f>
        <v>34178142</v>
      </c>
      <c r="BH99">
        <f>'Passif '!BC98</f>
        <v>16106508</v>
      </c>
      <c r="BI99">
        <f>'Passif '!BD98</f>
        <v>19275289</v>
      </c>
      <c r="BJ99">
        <f>(AQ99/Actif!C98)</f>
        <v>0.76836263136346328</v>
      </c>
      <c r="BK99">
        <f>(AR99/Actif!D98)</f>
        <v>0.67394388466178923</v>
      </c>
      <c r="BL99">
        <f>(AS99/Actif!E98)</f>
        <v>0.45532384770339562</v>
      </c>
      <c r="BM99">
        <f>(AT99/Actif!F98)</f>
        <v>0.39876026309990137</v>
      </c>
      <c r="BN99">
        <f>(AU99/Actif!G98)</f>
        <v>0.50610182439653106</v>
      </c>
      <c r="BO99">
        <f>(AV99/Actif!H98)</f>
        <v>0.40712882417229351</v>
      </c>
      <c r="BP99">
        <f>(AW99/Actif!I98)</f>
        <v>0.32701819112749941</v>
      </c>
      <c r="BQ99">
        <f>(AX99/Actif!J98)</f>
        <v>0.49565154391489125</v>
      </c>
      <c r="BR99">
        <f>(AY99/Actif!K98)</f>
        <v>0.38218059402917359</v>
      </c>
      <c r="BS99">
        <f t="shared" si="34"/>
        <v>-9.8973000224237551E-2</v>
      </c>
      <c r="BT99">
        <f t="shared" si="35"/>
        <v>-6.1278466819048014E-2</v>
      </c>
      <c r="BV99">
        <f>('Compte de résultat '!V98/Actif!C98)</f>
        <v>2.9655242674867889E-2</v>
      </c>
      <c r="BW99">
        <f>('Compte de résultat '!W98/Actif!D98)</f>
        <v>1.4874773459313234E-3</v>
      </c>
      <c r="BX99">
        <f>('Compte de résultat '!X98/Actif!E98)</f>
        <v>2.2322481883650429E-2</v>
      </c>
      <c r="BY99">
        <f>('Compte de résultat '!Y98/Actif!F98)</f>
        <v>7.0860774565537257E-2</v>
      </c>
      <c r="BZ99">
        <f>('Compte de résultat '!Z98/Actif!G98)</f>
        <v>5.1517673405271185E-2</v>
      </c>
      <c r="CA99">
        <f>('Compte de résultat '!AA98/Actif!H98)</f>
        <v>3.5888543983458476E-2</v>
      </c>
      <c r="CB99">
        <f>('Compte de résultat '!AB98/Actif!I98)</f>
        <v>2.8470136850199525E-2</v>
      </c>
      <c r="CC99">
        <f>('Compte de résultat '!AC98/Actif!J98)</f>
        <v>3.3540108358786458E-2</v>
      </c>
      <c r="CD99">
        <f t="shared" si="36"/>
        <v>4.659162822459384E-2</v>
      </c>
      <c r="CE99">
        <f t="shared" si="37"/>
        <v>4.8233643284819626E-2</v>
      </c>
      <c r="CF99">
        <f t="shared" si="38"/>
        <v>3.2632929730814823E-2</v>
      </c>
      <c r="CG99">
        <f>(Actif!U98/Actif!C98)</f>
        <v>6.3831851320259855E-2</v>
      </c>
      <c r="CH99">
        <f>(Actif!V98/Actif!D98)</f>
        <v>6.6933323751937598E-2</v>
      </c>
      <c r="CI99">
        <f>(Actif!W98/Actif!E98)</f>
        <v>0.10896285268256901</v>
      </c>
      <c r="CJ99">
        <f>(Actif!X98/Actif!F98)</f>
        <v>9.3745926292151741E-2</v>
      </c>
      <c r="CK99">
        <f>(Actif!Y98/Actif!G98)</f>
        <v>9.7109660712861395E-2</v>
      </c>
      <c r="CL99">
        <f>(Actif!Z98/Actif!H98)</f>
        <v>8.7866032376557032E-2</v>
      </c>
      <c r="CM99">
        <f>(Actif!AA98/Actif!I98)</f>
        <v>3.9000647496997526E-2</v>
      </c>
      <c r="CN99">
        <f>(Actif!AB98/Actif!J98)</f>
        <v>4.1403920460586836E-2</v>
      </c>
      <c r="CO99">
        <f>(Actif!AC98/Actif!K98)</f>
        <v>3.6311453353586806E-2</v>
      </c>
      <c r="CP99">
        <f t="shared" si="39"/>
        <v>-0.19361479427737927</v>
      </c>
      <c r="CQ99">
        <f t="shared" si="40"/>
        <v>-0.5867407191214562</v>
      </c>
      <c r="CR99">
        <f>'Compte de résultat '!D98/Actif!C98</f>
        <v>0.62514976759656871</v>
      </c>
      <c r="CS99">
        <f>'Compte de résultat '!E98/Actif!D98</f>
        <v>0.6139773543632554</v>
      </c>
      <c r="CT99">
        <f>'Compte de résultat '!F98/Actif!E98</f>
        <v>0.90540903726055388</v>
      </c>
      <c r="CU99">
        <f>'Compte de résultat '!G98/Actif!F98</f>
        <v>1.1296549990334299</v>
      </c>
      <c r="CV99">
        <f>'Compte de résultat '!H98/Actif!G98</f>
        <v>1.2952986328295391</v>
      </c>
      <c r="CW99">
        <f>'Compte de résultat '!I98/Actif!H98</f>
        <v>1.018631111114521</v>
      </c>
      <c r="CX99">
        <f>'Compte de résultat '!J98/Actif!I98</f>
        <v>0.70536843301704333</v>
      </c>
      <c r="CY99">
        <f>'Compte de résultat '!K98/Actif!J98</f>
        <v>0.7065502734187834</v>
      </c>
      <c r="CZ99">
        <f t="shared" si="41"/>
        <v>1.017532018146992</v>
      </c>
      <c r="DA99">
        <f t="shared" si="42"/>
        <v>1.110120889707841</v>
      </c>
      <c r="DB99">
        <f t="shared" si="43"/>
        <v>0.81018327251678246</v>
      </c>
      <c r="DD99">
        <f>LN(1+'Compte de résultat '!C98)</f>
        <v>19.191974415502806</v>
      </c>
      <c r="DE99">
        <f>LN(1+'Compte de résultat '!D98)</f>
        <v>19.191703454783166</v>
      </c>
      <c r="DF99">
        <f>LN(1+'Compte de résultat '!E98)</f>
        <v>19.040907643696997</v>
      </c>
      <c r="DG99">
        <f>LN(1+'Compte de résultat '!F98)</f>
        <v>18.776647276026655</v>
      </c>
      <c r="DH99">
        <f>LN(1+'Compte de résultat '!G98)</f>
        <v>18.794122342655506</v>
      </c>
      <c r="DI99">
        <f>LN(1+'Compte de résultat '!H98)</f>
        <v>18.85352047135747</v>
      </c>
      <c r="DJ99">
        <f>LN(1+'Compte de résultat '!I98)</f>
        <v>18.663268991846532</v>
      </c>
      <c r="DK99">
        <f>LN(1+'Compte de résultat '!J98)</f>
        <v>18.384548516513242</v>
      </c>
      <c r="DL99">
        <f>LN(1+'Compte de résultat '!K98)</f>
        <v>18.343776535201247</v>
      </c>
      <c r="DM99">
        <f t="shared" si="44"/>
        <v>18.785384809341082</v>
      </c>
      <c r="DN99">
        <f t="shared" si="45"/>
        <v>18.808096696679879</v>
      </c>
      <c r="DO99">
        <f t="shared" si="46"/>
        <v>18.463864681187005</v>
      </c>
      <c r="DQ99">
        <f>'Compte de résultat '!AM98/'Compte de résultat '!U98</f>
        <v>1.3395942055939527</v>
      </c>
      <c r="DR99">
        <f>'Compte de résultat '!AN98/'Compte de résultat '!V98</f>
        <v>2.1762908902704634</v>
      </c>
      <c r="DS99">
        <f>'Compte de résultat '!AO98/'Compte de résultat '!W98</f>
        <v>31.450136859187104</v>
      </c>
      <c r="DT99">
        <f>'Compte de résultat '!AP98/'Compte de résultat '!X98</f>
        <v>3.0693447445142032</v>
      </c>
      <c r="DU99">
        <f>'Compte de résultat '!AQ98/'Compte de résultat '!Y98</f>
        <v>0.992844765215395</v>
      </c>
      <c r="DV99">
        <f>'Compte de résultat '!AR98/'Compte de résultat '!Z98</f>
        <v>4.7918997868871417E-2</v>
      </c>
      <c r="DW99">
        <f>'Compte de résultat '!AS98/'Compte de résultat '!AA98</f>
        <v>2.0101118163300256</v>
      </c>
      <c r="DX99">
        <f>'Compte de résultat '!AT98/'Compte de résultat '!AB98</f>
        <v>2.3059907412687575</v>
      </c>
      <c r="DY99">
        <f>'Compte de résultat '!AU98/'Compte de résultat '!AC98</f>
        <v>2.1992848826178291</v>
      </c>
      <c r="DZ99">
        <f t="shared" si="51"/>
        <v>-3.021425746645332</v>
      </c>
    </row>
    <row r="100" spans="2:130" x14ac:dyDescent="0.25">
      <c r="B100" t="str">
        <f>Actif!B99</f>
        <v>NEXT RETAIL LIMITED</v>
      </c>
      <c r="C100">
        <f>('Passif '!U99+'Passif '!AD99+'Passif '!AV99)/Actif!C99</f>
        <v>0.84337340566161045</v>
      </c>
      <c r="D100">
        <f>('Passif '!V99+'Passif '!AE99+'Passif '!AW99)/Actif!D99</f>
        <v>0.87280905677706566</v>
      </c>
      <c r="E100">
        <f>('Passif '!W99+'Passif '!AF99+'Passif '!AX99)/Actif!E99</f>
        <v>0.82679584264527595</v>
      </c>
      <c r="F100">
        <f>('Passif '!X99+'Passif '!AG99+'Passif '!AY99)/Actif!F99</f>
        <v>0.74157631267792223</v>
      </c>
      <c r="G100">
        <f>('Passif '!Y99+'Passif '!AH99+'Passif '!AZ99)/Actif!G99</f>
        <v>0.70045948548772929</v>
      </c>
      <c r="H100">
        <f>('Passif '!Z99+'Passif '!AI99+'Passif '!BA99)/Actif!H99</f>
        <v>0.61301367136823814</v>
      </c>
      <c r="I100">
        <f>('Passif '!AA99+'Passif '!AJ99+'Passif '!BB99)/Actif!I99</f>
        <v>0.53364552512783547</v>
      </c>
      <c r="J100">
        <f>('Passif '!AB99+'Passif '!AK99+'Passif '!BC99)/Actif!J99</f>
        <v>0.45957162148559422</v>
      </c>
      <c r="K100">
        <f>('Passif '!AC99+'Passif '!AL99+'Passif '!BD99)/Actif!K99</f>
        <v>0.35510931533426077</v>
      </c>
      <c r="L100">
        <f t="shared" si="30"/>
        <v>-0.25856706123854778</v>
      </c>
      <c r="M100">
        <f>('Passif '!C99+'Passif '!L99)/Actif!C99</f>
        <v>6.1698196974386735E-2</v>
      </c>
      <c r="N100">
        <f>('Passif '!D99+'Passif '!M99)/Actif!D99</f>
        <v>1.467171019227184E-2</v>
      </c>
      <c r="O100">
        <f>('Passif '!E99+'Passif '!N99)/Actif!E99</f>
        <v>6.8886050168307053E-2</v>
      </c>
      <c r="P100">
        <f>('Passif '!F99+'Passif '!O99)/Actif!F99</f>
        <v>0.12510998008236263</v>
      </c>
      <c r="Q100">
        <f>('Passif '!G99+'Passif '!P99)/Actif!G99</f>
        <v>0.17583034867330777</v>
      </c>
      <c r="R100">
        <f>('Passif '!H99+'Passif '!Q99)/Actif!H99</f>
        <v>0.25114800584007091</v>
      </c>
      <c r="S100">
        <f>('Passif '!I99+'Passif '!R99)/Actif!I99</f>
        <v>0.33556857320953443</v>
      </c>
      <c r="T100">
        <f>('Passif '!J99+'Passif '!S99)/Actif!J99</f>
        <v>0.41405102574145564</v>
      </c>
      <c r="U100">
        <f>('Passif '!K99+'Passif '!T99)/Actif!K99</f>
        <v>0.50444941627918227</v>
      </c>
      <c r="V100">
        <f t="shared" si="31"/>
        <v>0.18226195567176384</v>
      </c>
      <c r="W100">
        <v>0.55265580312386187</v>
      </c>
      <c r="X100">
        <f>('Passif '!U99+'Passif '!AD99)/('Passif '!C99+'Passif '!L99)</f>
        <v>2.2137138509641205E-2</v>
      </c>
      <c r="Y100">
        <f>('Passif '!V99+'Passif '!AE99)/('Passif '!D99+'Passif '!M99)</f>
        <v>0</v>
      </c>
      <c r="Z100">
        <f>('Passif '!W99+'Passif '!AF99)/('Passif '!E99+'Passif '!N99)</f>
        <v>4.9083809557417493E-2</v>
      </c>
      <c r="AA100">
        <f>('Passif '!X99+'Passif '!AG99)/('Passif '!F99+'Passif '!O99)</f>
        <v>6.437199493150339E-2</v>
      </c>
      <c r="AB100">
        <f>('Passif '!Y99+'Passif '!AH99)/('Passif '!G99+'Passif '!P99)</f>
        <v>0.19659630320751326</v>
      </c>
      <c r="AC100">
        <f>('Passif '!Z99+'Passif '!AI99)/('Passif '!H99+'Passif '!Q99)</f>
        <v>8.4891356055998204E-3</v>
      </c>
      <c r="AD100">
        <f>('Passif '!AA99+'Passif '!AJ99)/('Passif '!I99+'Passif '!R99)</f>
        <v>4.1178205398406413E-3</v>
      </c>
      <c r="AE100">
        <f>('Passif '!AB99+'Passif '!AK99)/('Passif '!J99+'Passif '!S99)</f>
        <v>4.1627771645313073E-3</v>
      </c>
      <c r="AF100">
        <f>('Passif '!AC99+'Passif '!AL99)/('Passif '!K99+'Passif '!T99)</f>
        <v>3.7731539716833826E-3</v>
      </c>
      <c r="AG100">
        <f>('Passif '!C99+'Passif '!L99)</f>
        <v>332265708</v>
      </c>
      <c r="AH100">
        <f>('Passif '!D99+'Passif '!M99)</f>
        <v>80001648</v>
      </c>
      <c r="AI100">
        <f>('Passif '!E99+'Passif '!N99)</f>
        <v>346913191</v>
      </c>
      <c r="AJ100">
        <f>('Passif '!F99+'Passif '!O99)</f>
        <v>543967218</v>
      </c>
      <c r="AK100">
        <f>('Passif '!G99+'Passif '!P99)</f>
        <v>774037983</v>
      </c>
      <c r="AL100">
        <f>('Passif '!H99+'Passif '!Q99)</f>
        <v>1103818037</v>
      </c>
      <c r="AM100">
        <f>('Passif '!I99+'Passif '!R99)</f>
        <v>1568237357</v>
      </c>
      <c r="AN100">
        <f>('Passif '!J99+'Passif '!S99)</f>
        <v>1979113624</v>
      </c>
      <c r="AO100">
        <f>('Passif '!K99+'Passif '!T99)</f>
        <v>2612403860</v>
      </c>
      <c r="AP100">
        <f t="shared" si="32"/>
        <v>1.3666979270424804</v>
      </c>
      <c r="AQ100">
        <f>('Passif '!U99+'Passif '!AD99)</f>
        <v>7355412</v>
      </c>
      <c r="AR100">
        <f>('Passif '!V99+'Passif '!AE99)</f>
        <v>0</v>
      </c>
      <c r="AS100">
        <f>('Passif '!W99+'Passif '!AF99)</f>
        <v>17027821</v>
      </c>
      <c r="AT100">
        <f>('Passif '!X99+'Passif '!AG99)</f>
        <v>35016255</v>
      </c>
      <c r="AU100">
        <f>('Passif '!Y99+'Passif '!AH99)</f>
        <v>152173006</v>
      </c>
      <c r="AV100">
        <f>('Passif '!Z99+'Passif '!AI99)</f>
        <v>9370461</v>
      </c>
      <c r="AW100">
        <f>('Passif '!AA99+'Passif '!AJ99)</f>
        <v>6457720</v>
      </c>
      <c r="AX100">
        <f>('Passif '!AB99+'Passif '!AK99)</f>
        <v>8238609</v>
      </c>
      <c r="AY100">
        <f>('Passif '!AC99+'Passif '!AL99)</f>
        <v>9857002</v>
      </c>
      <c r="AZ100">
        <f t="shared" si="33"/>
        <v>5.1922845631607664E-2</v>
      </c>
      <c r="BA100">
        <f>'Passif '!AV99</f>
        <v>4534496303</v>
      </c>
      <c r="BB100">
        <f>'Passif '!AW99</f>
        <v>4759238154</v>
      </c>
      <c r="BC100">
        <f>'Passif '!AX99</f>
        <v>4146752558</v>
      </c>
      <c r="BD100">
        <f>'Passif '!AY99</f>
        <v>3189292497</v>
      </c>
      <c r="BE100">
        <f>'Passif '!AZ99</f>
        <v>2931380268</v>
      </c>
      <c r="BF100">
        <f>'Passif '!BA99</f>
        <v>2684879669</v>
      </c>
      <c r="BG100">
        <f>'Passif '!BB99</f>
        <v>2487467262</v>
      </c>
      <c r="BH100">
        <f>'Passif '!BC99</f>
        <v>2188457935</v>
      </c>
      <c r="BI100">
        <f>'Passif '!BD99</f>
        <v>1829155823</v>
      </c>
      <c r="BJ100">
        <f>(AQ100/Actif!C99)</f>
        <v>1.3658215322171251E-3</v>
      </c>
      <c r="BK100">
        <f>(AR100/Actif!D99)</f>
        <v>0</v>
      </c>
      <c r="BL100">
        <f>(AS100/Actif!E99)</f>
        <v>3.3811897676238904E-3</v>
      </c>
      <c r="BM100">
        <f>(AT100/Actif!F99)</f>
        <v>8.053579003742338E-3</v>
      </c>
      <c r="BN100">
        <f>(AU100/Actif!G99)</f>
        <v>3.456759654086039E-2</v>
      </c>
      <c r="BO100">
        <f>(AV100/Actif!H99)</f>
        <v>2.1320294786523375E-3</v>
      </c>
      <c r="BP100">
        <f>(AW100/Actif!I99)</f>
        <v>1.3818111632872387E-3</v>
      </c>
      <c r="BQ100">
        <f>(AX100/Actif!J99)</f>
        <v>1.7236021549072961E-3</v>
      </c>
      <c r="BR100">
        <f>(AY100/Actif!K99)</f>
        <v>1.9033653185471608E-3</v>
      </c>
      <c r="BS100">
        <f t="shared" si="34"/>
        <v>-3.243556706220805E-2</v>
      </c>
      <c r="BT100">
        <f t="shared" si="35"/>
        <v>-0.10725187545235819</v>
      </c>
      <c r="BV100">
        <f>('Compte de résultat '!V99/Actif!C99)</f>
        <v>0.12949784212898316</v>
      </c>
      <c r="BW100">
        <f>('Compte de résultat '!W99/Actif!D99)</f>
        <v>0.13167727620149797</v>
      </c>
      <c r="BX100">
        <f>('Compte de résultat '!X99/Actif!E99)</f>
        <v>0.10728064752783995</v>
      </c>
      <c r="BY100">
        <f>('Compte de résultat '!Y99/Actif!F99)</f>
        <v>0.14088032448651011</v>
      </c>
      <c r="BZ100">
        <f>('Compte de résultat '!Z99/Actif!G99)</f>
        <v>0.14854380375866658</v>
      </c>
      <c r="CA100">
        <f>('Compte de résultat '!AA99/Actif!H99)</f>
        <v>0.17117070149469868</v>
      </c>
      <c r="CB100">
        <f>('Compte de résultat '!AB99/Actif!I99)</f>
        <v>0.16451934560952919</v>
      </c>
      <c r="CC100">
        <f>('Compte de résultat '!AC99/Actif!J99)</f>
        <v>0.18627145696978301</v>
      </c>
      <c r="CD100">
        <f t="shared" si="36"/>
        <v>0.12408048600717503</v>
      </c>
      <c r="CE100">
        <f t="shared" si="37"/>
        <v>0.13223492525767222</v>
      </c>
      <c r="CF100">
        <f t="shared" si="38"/>
        <v>0.17398716802467029</v>
      </c>
      <c r="CG100">
        <f>(Actif!U99/Actif!C99)</f>
        <v>8.1606755095310499E-2</v>
      </c>
      <c r="CH100">
        <f>(Actif!V99/Actif!D99)</f>
        <v>8.5246299506281834E-2</v>
      </c>
      <c r="CI100">
        <f>(Actif!W99/Actif!E99)</f>
        <v>9.2159458454630139E-2</v>
      </c>
      <c r="CJ100">
        <f>(Actif!X99/Actif!F99)</f>
        <v>9.1127511327520408E-2</v>
      </c>
      <c r="CK100">
        <f>(Actif!Y99/Actif!G99)</f>
        <v>8.603549623916476E-2</v>
      </c>
      <c r="CL100">
        <f>(Actif!Z99/Actif!H99)</f>
        <v>9.0208296684053668E-2</v>
      </c>
      <c r="CM100">
        <f>(Actif!AA99/Actif!I99)</f>
        <v>8.6947948712709597E-2</v>
      </c>
      <c r="CN100">
        <f>(Actif!AB99/Actif!J99)</f>
        <v>7.5832649897561166E-2</v>
      </c>
      <c r="CO100">
        <f>(Actif!AC99/Actif!K99)</f>
        <v>6.9677890657962246E-2</v>
      </c>
      <c r="CP100">
        <f t="shared" si="39"/>
        <v>-2.1171584591472208E-2</v>
      </c>
      <c r="CQ100">
        <f t="shared" si="40"/>
        <v>-0.22758888905748101</v>
      </c>
      <c r="CR100">
        <f>'Compte de résultat '!D99/Actif!C99</f>
        <v>0.8619322515425234</v>
      </c>
      <c r="CS100">
        <f>'Compte de résultat '!E99/Actif!D99</f>
        <v>0.76471892136179853</v>
      </c>
      <c r="CT100">
        <f>'Compte de résultat '!F99/Actif!E99</f>
        <v>0.68153918304646166</v>
      </c>
      <c r="CU100">
        <f>'Compte de résultat '!G99/Actif!F99</f>
        <v>0.851527950584405</v>
      </c>
      <c r="CV100">
        <f>'Compte de résultat '!H99/Actif!G99</f>
        <v>0.84794462146269156</v>
      </c>
      <c r="CW100">
        <f>'Compte de résultat '!I99/Actif!H99</f>
        <v>0.91286842020613068</v>
      </c>
      <c r="CX100">
        <f>'Compte de résultat '!J99/Actif!I99</f>
        <v>0.86178042729904614</v>
      </c>
      <c r="CY100">
        <f>'Compte de résultat '!K99/Actif!J99</f>
        <v>0.93160696838857437</v>
      </c>
      <c r="CZ100">
        <f t="shared" si="41"/>
        <v>0.76653356681543339</v>
      </c>
      <c r="DA100">
        <f t="shared" si="42"/>
        <v>0.79367058503118615</v>
      </c>
      <c r="DB100">
        <f t="shared" si="43"/>
        <v>0.90208527196458377</v>
      </c>
      <c r="DD100">
        <f>LN(1+'Compte de résultat '!C99)</f>
        <v>22.180926152662863</v>
      </c>
      <c r="DE100">
        <f>LN(1+'Compte de résultat '!D99)</f>
        <v>22.25836749735754</v>
      </c>
      <c r="DF100">
        <f>LN(1+'Compte de résultat '!E99)</f>
        <v>22.151144973035567</v>
      </c>
      <c r="DG100">
        <f>LN(1+'Compte de résultat '!F99)</f>
        <v>21.95648518903938</v>
      </c>
      <c r="DH100">
        <f>LN(1+'Compte de résultat '!G99)</f>
        <v>22.032238675794655</v>
      </c>
      <c r="DI100">
        <f>LN(1+'Compte de résultat '!H99)</f>
        <v>22.040427230873547</v>
      </c>
      <c r="DJ100">
        <f>LN(1+'Compte de résultat '!I99)</f>
        <v>22.112590272002066</v>
      </c>
      <c r="DK100">
        <f>LN(1+'Compte de résultat '!J99)</f>
        <v>22.116392310196041</v>
      </c>
      <c r="DL100">
        <f>LN(1+'Compte de résultat '!K99)</f>
        <v>22.216836718189711</v>
      </c>
      <c r="DM100">
        <f t="shared" si="44"/>
        <v>21.994361932417018</v>
      </c>
      <c r="DN100">
        <f t="shared" si="45"/>
        <v>22.009717031902529</v>
      </c>
      <c r="DO100">
        <f t="shared" si="46"/>
        <v>22.148606433462607</v>
      </c>
      <c r="DQ100">
        <f>'Compte de résultat '!AM99/'Compte de résultat '!U99</f>
        <v>0.4426274903213685</v>
      </c>
      <c r="DR100">
        <f>'Compte de résultat '!AN99/'Compte de résultat '!V99</f>
        <v>0.36866631296776542</v>
      </c>
      <c r="DS100">
        <f>'Compte de résultat '!AO99/'Compte de résultat '!W99</f>
        <v>0.34307076491607724</v>
      </c>
      <c r="DT100">
        <f>'Compte de résultat '!AP99/'Compte de résultat '!X99</f>
        <v>0.30469806935208787</v>
      </c>
      <c r="DU100">
        <f>'Compte de résultat '!AQ99/'Compte de résultat '!Y99</f>
        <v>0.14526668775192794</v>
      </c>
      <c r="DV100">
        <f>'Compte de résultat '!AR99/'Compte de résultat '!Z99</f>
        <v>0.12331837737995839</v>
      </c>
      <c r="DW100">
        <f>'Compte de résultat '!AS99/'Compte de résultat '!AA99</f>
        <v>0.11057219806325128</v>
      </c>
      <c r="DX100">
        <f>'Compte de résultat '!AT99/'Compte de résultat '!AB99</f>
        <v>9.0264680028925251E-2</v>
      </c>
      <c r="DY100">
        <f>'Compte de résultat '!AU99/'Compte de résultat '!AC99</f>
        <v>7.2762163408886332E-2</v>
      </c>
      <c r="DZ100">
        <f t="shared" ref="DZ100:DZ109" si="52">DV100-DT100</f>
        <v>-0.1813796919721295</v>
      </c>
    </row>
    <row r="101" spans="2:130" x14ac:dyDescent="0.25">
      <c r="B101" t="str">
        <f>Actif!B100</f>
        <v>NEXUS INDUSTRIES LIMITED</v>
      </c>
      <c r="C101">
        <f>('Passif '!U100+'Passif '!AD100+'Passif '!AV100)/Actif!C100</f>
        <v>0.73127891858830296</v>
      </c>
      <c r="D101">
        <f>('Passif '!V100+'Passif '!AE100+'Passif '!AW100)/Actif!D100</f>
        <v>0.67207904638135529</v>
      </c>
      <c r="E101">
        <f>('Passif '!W100+'Passif '!AF100+'Passif '!AX100)/Actif!E100</f>
        <v>0.81006088825315592</v>
      </c>
      <c r="F101">
        <f>('Passif '!X100+'Passif '!AG100+'Passif '!AY100)/Actif!F100</f>
        <v>0.58305307179278631</v>
      </c>
      <c r="G101">
        <f>('Passif '!Y100+'Passif '!AH100+'Passif '!AZ100)/Actif!G100</f>
        <v>0.62377958478082229</v>
      </c>
      <c r="H101">
        <f>('Passif '!Z100+'Passif '!AI100+'Passif '!BA100)/Actif!H100</f>
        <v>0.54702870113336133</v>
      </c>
      <c r="I101">
        <f>('Passif '!AA100+'Passif '!AJ100+'Passif '!BB100)/Actif!I100</f>
        <v>0.52845858132030443</v>
      </c>
      <c r="J101">
        <f>('Passif '!AB100+'Passif '!AK100+'Passif '!BC100)/Actif!J100</f>
        <v>0.59101590648273605</v>
      </c>
      <c r="K101">
        <f>('Passif '!AC100+'Passif '!AL100+'Passif '!BD100)/Actif!K100</f>
        <v>0.6110466121907856</v>
      </c>
      <c r="L101">
        <f t="shared" si="30"/>
        <v>-0.32470668678623227</v>
      </c>
      <c r="M101">
        <f>('Passif '!C100+'Passif '!L100)/Actif!C100</f>
        <v>0.13121562982992799</v>
      </c>
      <c r="N101">
        <f>('Passif '!D100+'Passif '!M100)/Actif!D100</f>
        <v>8.7953992706257381E-2</v>
      </c>
      <c r="O101">
        <f>('Passif '!E100+'Passif '!N100)/Actif!E100</f>
        <v>2.6932161242374759E-2</v>
      </c>
      <c r="P101">
        <f>('Passif '!F100+'Passif '!O100)/Actif!F100</f>
        <v>0.11092920529489969</v>
      </c>
      <c r="Q101">
        <f>('Passif '!G100+'Passif '!P100)/Actif!G100</f>
        <v>0.21754815176101866</v>
      </c>
      <c r="R101">
        <f>('Passif '!H100+'Passif '!Q100)/Actif!H100</f>
        <v>0.26323065050698324</v>
      </c>
      <c r="S101">
        <f>('Passif '!I100+'Passif '!R100)/Actif!I100</f>
        <v>0.27889865624400223</v>
      </c>
      <c r="T101">
        <f>('Passif '!J100+'Passif '!S100)/Actif!J100</f>
        <v>0.21923709841748568</v>
      </c>
      <c r="U101">
        <f>('Passif '!K100+'Passif '!T100)/Actif!K100</f>
        <v>0.24207995295655213</v>
      </c>
      <c r="V101">
        <f t="shared" si="31"/>
        <v>0.23629848926460847</v>
      </c>
      <c r="W101">
        <v>7.0921626014993494E-2</v>
      </c>
      <c r="X101">
        <f>('Passif '!U100+'Passif '!AD100)/('Passif '!C100+'Passif '!L100)</f>
        <v>0.13325298691427409</v>
      </c>
      <c r="Y101">
        <f>('Passif '!V100+'Passif '!AE100)/('Passif '!D100+'Passif '!M100)</f>
        <v>5.130050664057581E-2</v>
      </c>
      <c r="Z101">
        <f>('Passif '!W100+'Passif '!AF100)/('Passif '!E100+'Passif '!N100)</f>
        <v>8.6474009007312148E-3</v>
      </c>
      <c r="AA101">
        <f>('Passif '!X100+'Passif '!AG100)/('Passif '!F100+'Passif '!O100)</f>
        <v>3.5897693667429021E-3</v>
      </c>
      <c r="AB101">
        <f>('Passif '!Y100+'Passif '!AH100)/('Passif '!G100+'Passif '!P100)</f>
        <v>2.5365195286315674E-3</v>
      </c>
      <c r="AC101">
        <f>('Passif '!Z100+'Passif '!AI100)/('Passif '!H100+'Passif '!Q100)</f>
        <v>3.0881175410616741E-4</v>
      </c>
      <c r="AD101">
        <f>('Passif '!AA100+'Passif '!AJ100)/('Passif '!I100+'Passif '!R100)</f>
        <v>7.7682610545283005E-3</v>
      </c>
      <c r="AE101">
        <f>('Passif '!AB100+'Passif '!AK100)/('Passif '!J100+'Passif '!S100)</f>
        <v>4.0192986077484193E-2</v>
      </c>
      <c r="AF101">
        <f>('Passif '!AC100+'Passif '!AL100)/('Passif '!K100+'Passif '!T100)</f>
        <v>3.2031520419576069E-2</v>
      </c>
      <c r="AG101">
        <f>('Passif '!C100+'Passif '!L100)</f>
        <v>4841535</v>
      </c>
      <c r="AH101">
        <f>('Passif '!D100+'Passif '!M100)</f>
        <v>4129160</v>
      </c>
      <c r="AI101">
        <f>('Passif '!E100+'Passif '!N100)</f>
        <v>2203321</v>
      </c>
      <c r="AJ101">
        <f>('Passif '!F100+'Passif '!O100)</f>
        <v>2626074</v>
      </c>
      <c r="AK101">
        <f>('Passif '!G100+'Passif '!P100)</f>
        <v>5761438</v>
      </c>
      <c r="AL101">
        <f>('Passif '!H100+'Passif '!Q100)</f>
        <v>7580670</v>
      </c>
      <c r="AM101">
        <f>('Passif '!I100+'Passif '!R100)</f>
        <v>7383377</v>
      </c>
      <c r="AN101">
        <f>('Passif '!J100+'Passif '!S100)</f>
        <v>6695198</v>
      </c>
      <c r="AO101">
        <f>('Passif '!K100+'Passif '!T100)</f>
        <v>6971227</v>
      </c>
      <c r="AP101">
        <f t="shared" si="32"/>
        <v>-8.0394345090869276E-2</v>
      </c>
      <c r="AQ101">
        <f>('Passif '!U100+'Passif '!AD100)</f>
        <v>645149</v>
      </c>
      <c r="AR101">
        <f>('Passif '!V100+'Passif '!AE100)</f>
        <v>211828</v>
      </c>
      <c r="AS101">
        <f>('Passif '!W100+'Passif '!AF100)</f>
        <v>19053</v>
      </c>
      <c r="AT101">
        <f>('Passif '!X100+'Passif '!AG100)</f>
        <v>9427</v>
      </c>
      <c r="AU101">
        <f>('Passif '!Y100+'Passif '!AH100)</f>
        <v>14614</v>
      </c>
      <c r="AV101">
        <f>('Passif '!Z100+'Passif '!AI100)</f>
        <v>2341</v>
      </c>
      <c r="AW101">
        <f>('Passif '!AA100+'Passif '!AJ100)</f>
        <v>57356</v>
      </c>
      <c r="AX101">
        <f>('Passif '!AB100+'Passif '!AK100)</f>
        <v>269100</v>
      </c>
      <c r="AY101">
        <f>('Passif '!AC100+'Passif '!AL100)</f>
        <v>223299</v>
      </c>
      <c r="AZ101">
        <f t="shared" si="33"/>
        <v>94.386159760785986</v>
      </c>
      <c r="BA101">
        <f>'Passif '!AV100</f>
        <v>26337250</v>
      </c>
      <c r="BB101">
        <f>'Passif '!AW100</f>
        <v>31340144</v>
      </c>
      <c r="BC101">
        <f>'Passif '!AX100</f>
        <v>66252055</v>
      </c>
      <c r="BD101">
        <f>'Passif '!AY100</f>
        <v>13793435</v>
      </c>
      <c r="BE101">
        <f>'Passif '!AZ100</f>
        <v>16505257</v>
      </c>
      <c r="BF101">
        <f>'Passif '!BA100</f>
        <v>15751311</v>
      </c>
      <c r="BG101">
        <f>'Passif '!BB100</f>
        <v>13932704</v>
      </c>
      <c r="BH101">
        <f>'Passif '!BC100</f>
        <v>17779709</v>
      </c>
      <c r="BI101">
        <f>'Passif '!BD100</f>
        <v>17373138</v>
      </c>
      <c r="BJ101">
        <f>(AQ101/Actif!C100)</f>
        <v>1.7484874604675626E-2</v>
      </c>
      <c r="BK101">
        <f>(AR101/Actif!D100)</f>
        <v>4.5120843868925132E-3</v>
      </c>
      <c r="BL101">
        <f>(AS101/Actif!E100)</f>
        <v>2.3289319538594979E-4</v>
      </c>
      <c r="BM101">
        <f>(AT101/Actif!F100)</f>
        <v>3.9821026304476541E-4</v>
      </c>
      <c r="BN101">
        <f>(AU101/Actif!G100)</f>
        <v>5.5181513535952772E-4</v>
      </c>
      <c r="BO101">
        <f>(AV101/Actif!H100)</f>
        <v>8.1288718917569002E-5</v>
      </c>
      <c r="BP101">
        <f>(AW101/Actif!I100)</f>
        <v>2.1665575694605585E-3</v>
      </c>
      <c r="BQ101">
        <f>(AX101/Actif!J100)</f>
        <v>8.8117936443620343E-3</v>
      </c>
      <c r="BR101">
        <f>(AY101/Actif!K100)</f>
        <v>7.754188956297813E-3</v>
      </c>
      <c r="BS101">
        <f t="shared" si="34"/>
        <v>-4.7052641644195869E-4</v>
      </c>
      <c r="BT101">
        <f t="shared" si="35"/>
        <v>94.390714228882914</v>
      </c>
      <c r="BV101">
        <f>('Compte de résultat '!V100/Actif!C100)</f>
        <v>3.5537483412176878E-2</v>
      </c>
      <c r="BW101">
        <f>('Compte de résultat '!W100/Actif!D100)</f>
        <v>1.3102762643098892E-2</v>
      </c>
      <c r="BX101">
        <f>('Compte de résultat '!X100/Actif!E100)</f>
        <v>2.6363465713306826E-2</v>
      </c>
      <c r="BY101">
        <f>('Compte de résultat '!Y100/Actif!F100)</f>
        <v>0.1239414764818759</v>
      </c>
      <c r="BZ101">
        <f>('Compte de résultat '!Z100/Actif!G100)</f>
        <v>8.433418580099683E-2</v>
      </c>
      <c r="CA101">
        <f>('Compte de résultat '!AA100/Actif!H100)</f>
        <v>1.7094764103679543E-2</v>
      </c>
      <c r="CB101">
        <f>('Compte de résultat '!AB100/Actif!I100)</f>
        <v>1.7438491783410875E-2</v>
      </c>
      <c r="CC101">
        <f>('Compte de résultat '!AC100/Actif!J100)</f>
        <v>4.5670796235769411E-2</v>
      </c>
      <c r="CD101">
        <f t="shared" si="36"/>
        <v>7.5152471097591364E-2</v>
      </c>
      <c r="CE101">
        <f t="shared" si="37"/>
        <v>7.8213042665393182E-2</v>
      </c>
      <c r="CF101">
        <f t="shared" si="38"/>
        <v>2.6734684040953277E-2</v>
      </c>
      <c r="CG101">
        <f>(Actif!U100/Actif!C100)</f>
        <v>4.3277022093717449E-2</v>
      </c>
      <c r="CH101">
        <f>(Actif!V100/Actif!D100)</f>
        <v>3.2696764085198789E-2</v>
      </c>
      <c r="CI101">
        <f>(Actif!W100/Actif!E100)</f>
        <v>1.3125064990500614E-2</v>
      </c>
      <c r="CJ101">
        <f>(Actif!X100/Actif!F100)</f>
        <v>2.694688469850769E-2</v>
      </c>
      <c r="CK101">
        <f>(Actif!Y100/Actif!G100)</f>
        <v>1.5621005178808078E-2</v>
      </c>
      <c r="CL101">
        <f>(Actif!Z100/Actif!H100)</f>
        <v>7.6822874346877609E-3</v>
      </c>
      <c r="CM101">
        <f>(Actif!AA100/Actif!I100)</f>
        <v>7.6731932469553416E-3</v>
      </c>
      <c r="CN101">
        <f>(Actif!AB100/Actif!J100)</f>
        <v>1.2218987774757849E-2</v>
      </c>
      <c r="CO101">
        <f>(Actif!AC100/Actif!K100)</f>
        <v>1.4471714949875873E-2</v>
      </c>
      <c r="CP101">
        <f t="shared" si="39"/>
        <v>-0.41468576039449051</v>
      </c>
      <c r="CQ101">
        <f t="shared" si="40"/>
        <v>0.8837768142509056</v>
      </c>
      <c r="CR101">
        <f>'Compte de résultat '!D100/Actif!C100</f>
        <v>1.1782766161046798</v>
      </c>
      <c r="CS101">
        <f>'Compte de résultat '!E100/Actif!D100</f>
        <v>0.92142643025191673</v>
      </c>
      <c r="CT101">
        <f>'Compte de résultat '!F100/Actif!E100</f>
        <v>0.37377469338021169</v>
      </c>
      <c r="CU101">
        <f>'Compte de résultat '!G100/Actif!F100</f>
        <v>1.2416462967776143</v>
      </c>
      <c r="CV101">
        <f>'Compte de résultat '!H100/Actif!G100</f>
        <v>1.3529270122722039</v>
      </c>
      <c r="CW101">
        <f>'Compte de résultat '!I100/Actif!H100</f>
        <v>1.1462201058218695</v>
      </c>
      <c r="CX101">
        <f>'Compte de résultat '!J100/Actif!I100</f>
        <v>1.5450242702722774</v>
      </c>
      <c r="CY101">
        <f>'Compte de résultat '!K100/Actif!J100</f>
        <v>1.5406464365872745</v>
      </c>
      <c r="CZ101">
        <f t="shared" si="41"/>
        <v>0.80771049507891302</v>
      </c>
      <c r="DA101">
        <f t="shared" si="42"/>
        <v>0.98944933414334335</v>
      </c>
      <c r="DB101">
        <f t="shared" si="43"/>
        <v>1.4106302708938072</v>
      </c>
      <c r="DD101">
        <f>LN(1+'Compte de résultat '!C100)</f>
        <v>17.384404909902042</v>
      </c>
      <c r="DE101">
        <f>LN(1+'Compte de résultat '!D100)</f>
        <v>17.587708556028709</v>
      </c>
      <c r="DF101">
        <f>LN(1+'Compte de résultat '!E100)</f>
        <v>17.582693646902317</v>
      </c>
      <c r="DG101">
        <f>LN(1+'Compte de résultat '!F100)</f>
        <v>17.23580839235116</v>
      </c>
      <c r="DH101">
        <f>LN(1+'Compte de résultat '!G100)</f>
        <v>17.196301776238979</v>
      </c>
      <c r="DI101">
        <f>LN(1+'Compte de résultat '!H100)</f>
        <v>17.394303150378171</v>
      </c>
      <c r="DJ101">
        <f>LN(1+'Compte de résultat '!I100)</f>
        <v>17.31230647179261</v>
      </c>
      <c r="DK101">
        <f>LN(1+'Compte de résultat '!J100)</f>
        <v>17.526688125997119</v>
      </c>
      <c r="DL101">
        <f>LN(1+'Compte de résultat '!K100)</f>
        <v>17.666704718223816</v>
      </c>
      <c r="DM101">
        <f t="shared" si="44"/>
        <v>17.216055084295071</v>
      </c>
      <c r="DN101">
        <f t="shared" si="45"/>
        <v>17.275471106322772</v>
      </c>
      <c r="DO101">
        <f t="shared" si="46"/>
        <v>17.501899772004517</v>
      </c>
      <c r="DQ101">
        <f>'Compte de résultat '!AM100/'Compte de résultat '!U100</f>
        <v>0.50507095022297455</v>
      </c>
      <c r="DR101">
        <f>'Compte de résultat '!AN100/'Compte de résultat '!V100</f>
        <v>0.53924969075215479</v>
      </c>
      <c r="DS101">
        <f>'Compte de résultat '!AO100/'Compte de résultat '!W100</f>
        <v>2.3584086693446782</v>
      </c>
      <c r="DT101">
        <f>'Compte de résultat '!AP100/'Compte de résultat '!X100</f>
        <v>0.35988336402701043</v>
      </c>
      <c r="DU101">
        <f>'Compte de résultat '!AQ100/'Compte de résultat '!Y100</f>
        <v>0.12413777355315173</v>
      </c>
      <c r="DV101">
        <f>'Compte de résultat '!AR100/'Compte de résultat '!Z100</f>
        <v>0.24528300197227179</v>
      </c>
      <c r="DW101">
        <f>'Compte de résultat '!AS100/'Compte de résultat '!AA100</f>
        <v>1.4635926915225317</v>
      </c>
      <c r="DX101">
        <f>'Compte de résultat '!AT100/'Compte de résultat '!AB100</f>
        <v>2.150259392836642</v>
      </c>
      <c r="DY101">
        <f>'Compte de résultat '!AU100/'Compte de résultat '!AC100</f>
        <v>0.71489751011491176</v>
      </c>
      <c r="DZ101">
        <f t="shared" si="52"/>
        <v>-0.11460036205473864</v>
      </c>
    </row>
    <row r="102" spans="2:130" x14ac:dyDescent="0.25">
      <c r="B102" t="str">
        <f>Actif!B101</f>
        <v>OMYA UK LIMITED</v>
      </c>
      <c r="C102">
        <f>('Passif '!U101+'Passif '!AD101+'Passif '!AV101)/Actif!C101</f>
        <v>0.36719616355921569</v>
      </c>
      <c r="D102">
        <f>('Passif '!V101+'Passif '!AE101+'Passif '!AW101)/Actif!D101</f>
        <v>0.36476218895338863</v>
      </c>
      <c r="E102">
        <f>('Passif '!W101+'Passif '!AF101+'Passif '!AX101)/Actif!E101</f>
        <v>0.34799972947257324</v>
      </c>
      <c r="F102">
        <f>('Passif '!X101+'Passif '!AG101+'Passif '!AY101)/Actif!F101</f>
        <v>0.44450415187701148</v>
      </c>
      <c r="G102">
        <f>('Passif '!Y101+'Passif '!AH101+'Passif '!AZ101)/Actif!G101</f>
        <v>0.41537148820175834</v>
      </c>
      <c r="H102">
        <f>('Passif '!Z101+'Passif '!AI101+'Passif '!BA101)/Actif!H101</f>
        <v>0.50573289430013668</v>
      </c>
      <c r="I102">
        <f>('Passif '!AA101+'Passif '!AJ101+'Passif '!BB101)/Actif!I101</f>
        <v>0.4579187917680011</v>
      </c>
      <c r="J102">
        <f>('Passif '!AB101+'Passif '!AK101+'Passif '!BC101)/Actif!J101</f>
        <v>0.50091533396528387</v>
      </c>
      <c r="K102">
        <f>('Passif '!AC101+'Passif '!AL101+'Passif '!BD101)/Actif!K101</f>
        <v>0.70001832102037709</v>
      </c>
      <c r="L102">
        <f t="shared" si="30"/>
        <v>0.45325657312039608</v>
      </c>
      <c r="M102">
        <f>('Passif '!C101+'Passif '!L101)/Actif!C101</f>
        <v>0.44814120782928646</v>
      </c>
      <c r="N102">
        <f>('Passif '!D101+'Passif '!M101)/Actif!D101</f>
        <v>0.45493026265274938</v>
      </c>
      <c r="O102">
        <f>('Passif '!E101+'Passif '!N101)/Actif!E101</f>
        <v>0.47380017981819572</v>
      </c>
      <c r="P102">
        <f>('Passif '!F101+'Passif '!O101)/Actif!F101</f>
        <v>0.40791162496871725</v>
      </c>
      <c r="Q102">
        <f>('Passif '!G101+'Passif '!P101)/Actif!G101</f>
        <v>0.40976041253970114</v>
      </c>
      <c r="R102">
        <f>('Passif '!H101+'Passif '!Q101)/Actif!H101</f>
        <v>0.39802125013132361</v>
      </c>
      <c r="S102">
        <f>('Passif '!I101+'Passif '!R101)/Actif!I101</f>
        <v>0.40050476033490562</v>
      </c>
      <c r="T102">
        <f>('Passif '!J101+'Passif '!S101)/Actif!J101</f>
        <v>0.40248699909538888</v>
      </c>
      <c r="U102">
        <f>('Passif '!K101+'Passif '!T101)/Actif!K101</f>
        <v>0.19883784325473089</v>
      </c>
      <c r="V102">
        <f t="shared" si="31"/>
        <v>-7.577892968687211E-2</v>
      </c>
      <c r="W102">
        <v>-0.38570837716619832</v>
      </c>
      <c r="X102">
        <f>('Passif '!U101+'Passif '!AD101)/('Passif '!C101+'Passif '!L101)</f>
        <v>0.5238971037400405</v>
      </c>
      <c r="Y102">
        <f>('Passif '!V101+'Passif '!AE101)/('Passif '!D101+'Passif '!M101)</f>
        <v>0.62145057564087425</v>
      </c>
      <c r="Z102">
        <f>('Passif '!W101+'Passif '!AF101)/('Passif '!E101+'Passif '!N101)</f>
        <v>0.64450765679533717</v>
      </c>
      <c r="AA102">
        <f>('Passif '!X101+'Passif '!AG101)/('Passif '!F101+'Passif '!O101)</f>
        <v>1.0676522970776137</v>
      </c>
      <c r="AB102">
        <f>('Passif '!Y101+'Passif '!AH101)/('Passif '!G101+'Passif '!P101)</f>
        <v>0.95668677864184504</v>
      </c>
      <c r="AC102">
        <f>('Passif '!Z101+'Passif '!AI101)/('Passif '!H101+'Passif '!Q101)</f>
        <v>1.1409493484007596</v>
      </c>
      <c r="AD102">
        <f>('Passif '!AA101+'Passif '!AJ101)/('Passif '!I101+'Passif '!R101)</f>
        <v>1.104255369619576</v>
      </c>
      <c r="AE102">
        <f>('Passif '!AB101+'Passif '!AK101)/('Passif '!J101+'Passif '!S101)</f>
        <v>1.0854764838580453</v>
      </c>
      <c r="AF102">
        <f>('Passif '!AC101+'Passif '!AL101)/('Passif '!K101+'Passif '!T101)</f>
        <v>3.2599929358084778</v>
      </c>
      <c r="AG102">
        <f>('Passif '!C101+'Passif '!L101)</f>
        <v>66667807</v>
      </c>
      <c r="AH102">
        <f>('Passif '!D101+'Passif '!M101)</f>
        <v>71184747</v>
      </c>
      <c r="AI102">
        <f>('Passif '!E101+'Passif '!N101)</f>
        <v>65551184</v>
      </c>
      <c r="AJ102">
        <f>('Passif '!F101+'Passif '!O101)</f>
        <v>42935837</v>
      </c>
      <c r="AK102">
        <f>('Passif '!G101+'Passif '!P101)</f>
        <v>45316948</v>
      </c>
      <c r="AL102">
        <f>('Passif '!H101+'Passif '!Q101)</f>
        <v>47421326</v>
      </c>
      <c r="AM102">
        <f>('Passif '!I101+'Passif '!R101)</f>
        <v>49112185</v>
      </c>
      <c r="AN102">
        <f>('Passif '!J101+'Passif '!S101)</f>
        <v>49434193</v>
      </c>
      <c r="AO102">
        <f>('Passif '!K101+'Passif '!T101)</f>
        <v>23331757</v>
      </c>
      <c r="AP102">
        <f t="shared" si="32"/>
        <v>-0.50799020255148497</v>
      </c>
      <c r="AQ102">
        <f>('Passif '!U101+'Passif '!AD101)</f>
        <v>34927071</v>
      </c>
      <c r="AR102">
        <f>('Passif '!V101+'Passif '!AE101)</f>
        <v>44237802</v>
      </c>
      <c r="AS102">
        <f>('Passif '!W101+'Passif '!AF101)</f>
        <v>42248240</v>
      </c>
      <c r="AT102">
        <f>('Passif '!X101+'Passif '!AG101)</f>
        <v>45840545</v>
      </c>
      <c r="AU102">
        <f>('Passif '!Y101+'Passif '!AH101)</f>
        <v>43354125</v>
      </c>
      <c r="AV102">
        <f>('Passif '!Z101+'Passif '!AI101)</f>
        <v>54105331</v>
      </c>
      <c r="AW102">
        <f>('Passif '!AA101+'Passif '!AJ101)</f>
        <v>54232394</v>
      </c>
      <c r="AX102">
        <f>('Passif '!AB101+'Passif '!AK101)</f>
        <v>53659654</v>
      </c>
      <c r="AY102">
        <f>('Passif '!AC101+'Passif '!AL101)</f>
        <v>76061363</v>
      </c>
      <c r="AZ102">
        <f t="shared" si="33"/>
        <v>0.40580163902887867</v>
      </c>
      <c r="BA102">
        <f>'Passif '!AV101</f>
        <v>19698932</v>
      </c>
      <c r="BB102">
        <f>'Passif '!AW101</f>
        <v>12837988</v>
      </c>
      <c r="BC102">
        <f>'Passif '!AX101</f>
        <v>5898205</v>
      </c>
      <c r="BD102">
        <f>'Passif '!AY101</f>
        <v>946937</v>
      </c>
      <c r="BE102">
        <f>'Passif '!AZ101</f>
        <v>2583373</v>
      </c>
      <c r="BF102">
        <f>'Passif '!BA101</f>
        <v>6149051</v>
      </c>
      <c r="BG102">
        <f>'Passif '!BB101</f>
        <v>1920228</v>
      </c>
      <c r="BH102">
        <f>'Passif '!BC101</f>
        <v>7863688</v>
      </c>
      <c r="BI102">
        <f>'Passif '!BD101</f>
        <v>6079225</v>
      </c>
      <c r="BJ102">
        <f>(AQ102/Actif!C101)</f>
        <v>0.23477988084832674</v>
      </c>
      <c r="BK102">
        <f>(AR102/Actif!D101)</f>
        <v>0.28271667360200525</v>
      </c>
      <c r="BL102">
        <f>(AS102/Actif!E101)</f>
        <v>0.30536784368383474</v>
      </c>
      <c r="BM102">
        <f>(AT102/Actif!F101)</f>
        <v>0.43550778340251306</v>
      </c>
      <c r="BN102">
        <f>(AU102/Actif!G101)</f>
        <v>0.39201236908756015</v>
      </c>
      <c r="BO102">
        <f>(AV102/Actif!H101)</f>
        <v>0.45412208598698944</v>
      </c>
      <c r="BP102">
        <f>(AW102/Actif!I101)</f>
        <v>0.44225953215802088</v>
      </c>
      <c r="BQ102">
        <f>(AX102/Actif!J101)</f>
        <v>0.43689017257663904</v>
      </c>
      <c r="BR102">
        <f>(AY102/Actif!K101)</f>
        <v>0.64820996438181611</v>
      </c>
      <c r="BS102">
        <f t="shared" si="34"/>
        <v>6.210971689942929E-2</v>
      </c>
      <c r="BT102">
        <f t="shared" si="35"/>
        <v>0.42739140945544601</v>
      </c>
      <c r="BV102">
        <f>('Compte de résultat '!V101/Actif!C101)</f>
        <v>7.8706146685038433E-2</v>
      </c>
      <c r="BW102">
        <f>('Compte de résultat '!W101/Actif!D101)</f>
        <v>5.1497227884079587E-2</v>
      </c>
      <c r="BX102">
        <f>('Compte de résultat '!X101/Actif!E101)</f>
        <v>7.0639692631461869E-3</v>
      </c>
      <c r="BY102">
        <f>('Compte de résultat '!Y101/Actif!F101)</f>
        <v>4.4280506468249249E-2</v>
      </c>
      <c r="BZ102">
        <f>('Compte de résultat '!Z101/Actif!G101)</f>
        <v>4.8519316205954753E-2</v>
      </c>
      <c r="CA102">
        <f>('Compte de résultat '!AA101/Actif!H101)</f>
        <v>4.5583044916583597E-2</v>
      </c>
      <c r="CB102">
        <f>('Compte de résultat '!AB101/Actif!I101)</f>
        <v>4.4387000994677128E-2</v>
      </c>
      <c r="CC102">
        <f>('Compte de résultat '!AC101/Actif!J101)</f>
        <v>6.0978333511016176E-2</v>
      </c>
      <c r="CD102">
        <f t="shared" si="36"/>
        <v>2.5672237865697719E-2</v>
      </c>
      <c r="CE102">
        <f t="shared" si="37"/>
        <v>3.3287930645783399E-2</v>
      </c>
      <c r="CF102">
        <f t="shared" si="38"/>
        <v>5.0316126474092303E-2</v>
      </c>
      <c r="CG102">
        <f>(Actif!U101/Actif!C101)</f>
        <v>0.59265509303087649</v>
      </c>
      <c r="CH102">
        <f>(Actif!V101/Actif!D101)</f>
        <v>0.5766447706294624</v>
      </c>
      <c r="CI102">
        <f>(Actif!W101/Actif!E101)</f>
        <v>0.5721269754897077</v>
      </c>
      <c r="CJ102">
        <f>(Actif!X101/Actif!F101)</f>
        <v>0.5628402233474733</v>
      </c>
      <c r="CK102">
        <f>(Actif!Y101/Actif!G101)</f>
        <v>0.54832938687829136</v>
      </c>
      <c r="CL102">
        <f>(Actif!Z101/Actif!H101)</f>
        <v>0.51884929180595452</v>
      </c>
      <c r="CM102">
        <f>(Actif!AA101/Actif!I101)</f>
        <v>0.50377595741108838</v>
      </c>
      <c r="CN102">
        <f>(Actif!AB101/Actif!J101)</f>
        <v>0.50135353779675562</v>
      </c>
      <c r="CO102">
        <f>(Actif!AC101/Actif!K101)</f>
        <v>0.49963364777004005</v>
      </c>
      <c r="CP102">
        <f t="shared" si="39"/>
        <v>-9.3122131915123488E-2</v>
      </c>
      <c r="CQ102">
        <f t="shared" si="40"/>
        <v>-3.7035116630940619E-2</v>
      </c>
      <c r="CR102">
        <f>'Compte de résultat '!D101/Actif!C101</f>
        <v>1.0330770885571281</v>
      </c>
      <c r="CS102">
        <f>'Compte de résultat '!E101/Actif!D101</f>
        <v>0.89717031923570478</v>
      </c>
      <c r="CT102">
        <f>'Compte de résultat '!F101/Actif!E101</f>
        <v>0.78554694284383875</v>
      </c>
      <c r="CU102">
        <f>'Compte de résultat '!G101/Actif!F101</f>
        <v>0.92403772402614104</v>
      </c>
      <c r="CV102">
        <f>'Compte de résultat '!H101/Actif!G101</f>
        <v>1.078305822801878</v>
      </c>
      <c r="CW102">
        <f>'Compte de résultat '!I101/Actif!H101</f>
        <v>1.0994389509339553</v>
      </c>
      <c r="CX102">
        <f>'Compte de résultat '!J101/Actif!I101</f>
        <v>1.10001926104883</v>
      </c>
      <c r="CY102">
        <f>'Compte de résultat '!K101/Actif!J101</f>
        <v>1.0748112562848962</v>
      </c>
      <c r="CZ102">
        <f t="shared" si="41"/>
        <v>0.85479233343498984</v>
      </c>
      <c r="DA102">
        <f t="shared" si="42"/>
        <v>0.92929682989061924</v>
      </c>
      <c r="DB102">
        <f t="shared" si="43"/>
        <v>1.0914231560892269</v>
      </c>
      <c r="DD102">
        <f>LN(1+'Compte de résultat '!C101)</f>
        <v>18.759518309547541</v>
      </c>
      <c r="DE102">
        <f>LN(1+'Compte de résultat '!D101)</f>
        <v>18.850421460643645</v>
      </c>
      <c r="DF102">
        <f>LN(1+'Compte de résultat '!E101)</f>
        <v>18.759890715269915</v>
      </c>
      <c r="DG102">
        <f>LN(1+'Compte de résultat '!F101)</f>
        <v>18.503936386157942</v>
      </c>
      <c r="DH102">
        <f>LN(1+'Compte de résultat '!G101)</f>
        <v>18.392919758968471</v>
      </c>
      <c r="DI102">
        <f>LN(1+'Compte de résultat '!H101)</f>
        <v>18.596765433527811</v>
      </c>
      <c r="DJ102">
        <f>LN(1+'Compte de résultat '!I101)</f>
        <v>18.690632496644696</v>
      </c>
      <c r="DK102">
        <f>LN(1+'Compte de résultat '!J101)</f>
        <v>18.719975052655922</v>
      </c>
      <c r="DL102">
        <f>LN(1+'Compte de résultat '!K101)</f>
        <v>18.698390469933635</v>
      </c>
      <c r="DM102">
        <f t="shared" si="44"/>
        <v>18.448428072563207</v>
      </c>
      <c r="DN102">
        <f t="shared" si="45"/>
        <v>18.497873859551408</v>
      </c>
      <c r="DO102">
        <f t="shared" si="46"/>
        <v>18.702999339744753</v>
      </c>
      <c r="DQ102">
        <f>'Compte de résultat '!AM101/'Compte de résultat '!U101</f>
        <v>0.25999992223038804</v>
      </c>
      <c r="DR102">
        <f>'Compte de résultat '!AN101/'Compte de résultat '!V101</f>
        <v>0.20550385720608222</v>
      </c>
      <c r="DS102">
        <f>'Compte de résultat '!AO101/'Compte de résultat '!W101</f>
        <v>0.31413620492292355</v>
      </c>
      <c r="DT102">
        <f>'Compte de résultat '!AP101/'Compte de résultat '!X101</f>
        <v>1.9614156760263335</v>
      </c>
      <c r="DU102">
        <f>'Compte de résultat '!AQ101/'Compte de résultat '!Y101</f>
        <v>0.20381092432647679</v>
      </c>
      <c r="DV102">
        <f>'Compte de résultat '!AR101/'Compte de résultat '!Z101</f>
        <v>0.11889188350061704</v>
      </c>
      <c r="DW102">
        <f>'Compte de résultat '!AS101/'Compte de résultat '!AA101</f>
        <v>0.15665562549911277</v>
      </c>
      <c r="DX102">
        <f>'Compte de résultat '!AT101/'Compte de résultat '!AB101</f>
        <v>0.19490213831079548</v>
      </c>
      <c r="DY102">
        <f>'Compte de résultat '!AU101/'Compte de résultat '!AC101</f>
        <v>0.12611611687928292</v>
      </c>
      <c r="DZ102">
        <f t="shared" si="52"/>
        <v>-1.8425237925257165</v>
      </c>
    </row>
    <row r="103" spans="2:130" x14ac:dyDescent="0.25">
      <c r="B103" t="str">
        <f>Actif!B102</f>
        <v>PAYNES GARAGES LIMITED</v>
      </c>
      <c r="C103">
        <f>('Passif '!U102+'Passif '!AD102+'Passif '!AV102)/Actif!C102</f>
        <v>0.15961149795118859</v>
      </c>
      <c r="D103">
        <f>('Passif '!V102+'Passif '!AE102+'Passif '!AW102)/Actif!D102</f>
        <v>0.13698471092974449</v>
      </c>
      <c r="E103">
        <f>('Passif '!W102+'Passif '!AF102+'Passif '!AX102)/Actif!E102</f>
        <v>0.19998134123699396</v>
      </c>
      <c r="F103">
        <f>('Passif '!X102+'Passif '!AG102+'Passif '!AY102)/Actif!F102</f>
        <v>9.7843322159384696E-2</v>
      </c>
      <c r="G103">
        <f>('Passif '!Y102+'Passif '!AH102+'Passif '!AZ102)/Actif!G102</f>
        <v>0.10342051910022543</v>
      </c>
      <c r="H103">
        <f>('Passif '!Z102+'Passif '!AI102+'Passif '!BA102)/Actif!H102</f>
        <v>2.4600589501025706E-2</v>
      </c>
      <c r="I103">
        <f>('Passif '!AA102+'Passif '!AJ102+'Passif '!BB102)/Actif!I102</f>
        <v>2.9876595705554426E-2</v>
      </c>
      <c r="J103">
        <f>('Passif '!AB102+'Passif '!AK102+'Passif '!BC102)/Actif!J102</f>
        <v>0.53548889656535759</v>
      </c>
      <c r="K103">
        <f>('Passif '!AC102+'Passif '!AL102+'Passif '!BD102)/Actif!K102</f>
        <v>0.54132345051578845</v>
      </c>
      <c r="L103">
        <f t="shared" si="30"/>
        <v>-0.87698557600995375</v>
      </c>
      <c r="M103">
        <f>('Passif '!C102+'Passif '!L102)/Actif!C102</f>
        <v>0.23740148593126068</v>
      </c>
      <c r="N103">
        <f>('Passif '!D102+'Passif '!M102)/Actif!D102</f>
        <v>0.29059439175575652</v>
      </c>
      <c r="O103">
        <f>('Passif '!E102+'Passif '!N102)/Actif!E102</f>
        <v>0.2474188882042786</v>
      </c>
      <c r="P103">
        <f>('Passif '!F102+'Passif '!O102)/Actif!F102</f>
        <v>0.20169700125960058</v>
      </c>
      <c r="Q103">
        <f>('Passif '!G102+'Passif '!P102)/Actif!G102</f>
        <v>0.21552650690831085</v>
      </c>
      <c r="R103">
        <f>('Passif '!H102+'Passif '!Q102)/Actif!H102</f>
        <v>0.1606389476254371</v>
      </c>
      <c r="S103">
        <f>('Passif '!I102+'Passif '!R102)/Actif!I102</f>
        <v>0.23679651801187149</v>
      </c>
      <c r="T103">
        <f>('Passif '!J102+'Passif '!S102)/Actif!J102</f>
        <v>0.24682013560287994</v>
      </c>
      <c r="U103">
        <f>('Passif '!K102+'Passif '!T102)/Actif!K102</f>
        <v>0.2510649977440671</v>
      </c>
      <c r="V103">
        <f t="shared" si="31"/>
        <v>-8.6779940578841502E-2</v>
      </c>
      <c r="W103">
        <v>4.2878710764484851E-2</v>
      </c>
      <c r="X103">
        <f>('Passif '!U102+'Passif '!AD102)/('Passif '!C102+'Passif '!L102)</f>
        <v>0.21844856070670063</v>
      </c>
      <c r="Y103">
        <f>('Passif '!V102+'Passif '!AE102)/('Passif '!D102+'Passif '!M102)</f>
        <v>0.21003130596683636</v>
      </c>
      <c r="Z103">
        <f>('Passif '!W102+'Passif '!AF102)/('Passif '!E102+'Passif '!N102)</f>
        <v>0.24849600860102419</v>
      </c>
      <c r="AA103">
        <f>('Passif '!X102+'Passif '!AG102)/('Passif '!F102+'Passif '!O102)</f>
        <v>0.25021889760946658</v>
      </c>
      <c r="AB103">
        <f>('Passif '!Y102+'Passif '!AH102)/('Passif '!G102+'Passif '!P102)</f>
        <v>0.2309929860908109</v>
      </c>
      <c r="AC103">
        <f>('Passif '!Z102+'Passif '!AI102)/('Passif '!H102+'Passif '!Q102)</f>
        <v>8.5520934744897359E-2</v>
      </c>
      <c r="AD103">
        <f>('Passif '!AA102+'Passif '!AJ102)/('Passif '!I102+'Passif '!R102)</f>
        <v>6.8782856126865091E-2</v>
      </c>
      <c r="AE103">
        <f>('Passif '!AB102+'Passif '!AK102)/('Passif '!J102+'Passif '!S102)</f>
        <v>3.5011847795625856E-2</v>
      </c>
      <c r="AF103">
        <f>('Passif '!AC102+'Passif '!AL102)/('Passif '!K102+'Passif '!T102)</f>
        <v>2.4886754231815546E-2</v>
      </c>
      <c r="AG103">
        <f>('Passif '!C102+'Passif '!L102)</f>
        <v>3781856</v>
      </c>
      <c r="AH103">
        <f>('Passif '!D102+'Passif '!M102)</f>
        <v>3806942</v>
      </c>
      <c r="AI103">
        <f>('Passif '!E102+'Passif '!N102)</f>
        <v>3620034</v>
      </c>
      <c r="AJ103">
        <f>('Passif '!F102+'Passif '!O102)</f>
        <v>2390387</v>
      </c>
      <c r="AK103">
        <f>('Passif '!G102+'Passif '!P102)</f>
        <v>2705909</v>
      </c>
      <c r="AL103">
        <f>('Passif '!H102+'Passif '!Q102)</f>
        <v>2942835</v>
      </c>
      <c r="AM103">
        <f>('Passif '!I102+'Passif '!R102)</f>
        <v>2935906</v>
      </c>
      <c r="AN103">
        <f>('Passif '!J102+'Passif '!S102)</f>
        <v>3040228</v>
      </c>
      <c r="AO103">
        <f>('Passif '!K102+'Passif '!T102)</f>
        <v>3166785</v>
      </c>
      <c r="AP103">
        <f t="shared" si="32"/>
        <v>7.6100087160849997E-2</v>
      </c>
      <c r="AQ103">
        <f>('Passif '!U102+'Passif '!AD102)</f>
        <v>826141</v>
      </c>
      <c r="AR103">
        <f>('Passif '!V102+'Passif '!AE102)</f>
        <v>799577</v>
      </c>
      <c r="AS103">
        <f>('Passif '!W102+'Passif '!AF102)</f>
        <v>899564</v>
      </c>
      <c r="AT103">
        <f>('Passif '!X102+'Passif '!AG102)</f>
        <v>598120</v>
      </c>
      <c r="AU103">
        <f>('Passif '!Y102+'Passif '!AH102)</f>
        <v>625046</v>
      </c>
      <c r="AV103">
        <f>('Passif '!Z102+'Passif '!AI102)</f>
        <v>251674</v>
      </c>
      <c r="AW103">
        <f>('Passif '!AA102+'Passif '!AJ102)</f>
        <v>201940</v>
      </c>
      <c r="AX103">
        <f>('Passif '!AB102+'Passif '!AK102)</f>
        <v>106444</v>
      </c>
      <c r="AY103">
        <f>('Passif '!AC102+'Passif '!AL102)</f>
        <v>78811</v>
      </c>
      <c r="AZ103">
        <f t="shared" si="33"/>
        <v>-0.68685283342737036</v>
      </c>
      <c r="BA103">
        <f>'Passif '!AV102</f>
        <v>1716504</v>
      </c>
      <c r="BB103">
        <f>'Passif '!AW102</f>
        <v>994996</v>
      </c>
      <c r="BC103">
        <f>'Passif '!AX102</f>
        <v>2026402</v>
      </c>
      <c r="BD103">
        <f>'Passif '!AY102</f>
        <v>561458</v>
      </c>
      <c r="BE103">
        <f>'Passif '!AZ102</f>
        <v>673386</v>
      </c>
      <c r="BF103">
        <f>'Passif '!BA102</f>
        <v>198998</v>
      </c>
      <c r="BG103">
        <f>'Passif '!BB102</f>
        <v>168483</v>
      </c>
      <c r="BH103">
        <f>'Passif '!BC102</f>
        <v>6489486</v>
      </c>
      <c r="BI103">
        <f>'Passif '!BD102</f>
        <v>6749122</v>
      </c>
      <c r="BJ103">
        <f>(AQ103/Actif!C102)</f>
        <v>5.1860012911315929E-2</v>
      </c>
      <c r="BK103">
        <f>(AR103/Actif!D102)</f>
        <v>6.1033919607100015E-2</v>
      </c>
      <c r="BL103">
        <f>(AS103/Actif!E102)</f>
        <v>6.1482606171266253E-2</v>
      </c>
      <c r="BM103">
        <f>(AT103/Actif!F102)</f>
        <v>5.0468401306312451E-2</v>
      </c>
      <c r="BN103">
        <f>(AU103/Actif!G102)</f>
        <v>4.9785111412472507E-2</v>
      </c>
      <c r="BO103">
        <f>(AV103/Actif!H102)</f>
        <v>1.3737992957363989E-2</v>
      </c>
      <c r="BP103">
        <f>(AW103/Actif!I102)</f>
        <v>1.6287540829753176E-2</v>
      </c>
      <c r="BQ103">
        <f>(AX103/Actif!J102)</f>
        <v>8.6416290206237662E-3</v>
      </c>
      <c r="BR103">
        <f>(AY103/Actif!K102)</f>
        <v>6.2481928950679222E-3</v>
      </c>
      <c r="BS103">
        <f t="shared" si="34"/>
        <v>-3.6047118455108516E-2</v>
      </c>
      <c r="BT103">
        <f t="shared" si="35"/>
        <v>-0.54518881218972404</v>
      </c>
      <c r="BV103">
        <f>('Compte de résultat '!V102/Actif!C102)</f>
        <v>5.5249170569732532E-2</v>
      </c>
      <c r="BW103">
        <f>('Compte de résultat '!W102/Actif!D102)</f>
        <v>3.9994702506424354E-2</v>
      </c>
      <c r="BX103">
        <f>('Compte de résultat '!X102/Actif!E102)</f>
        <v>1.4103906071923722E-2</v>
      </c>
      <c r="BY103">
        <f>('Compte de résultat '!Y102/Actif!F102)</f>
        <v>4.7523258058811059E-2</v>
      </c>
      <c r="BZ103">
        <f>('Compte de résultat '!Z102/Actif!G102)</f>
        <v>3.4031473663065463E-2</v>
      </c>
      <c r="CA103">
        <f>('Compte de résultat '!AA102/Actif!H102)</f>
        <v>1.3762720624145961E-2</v>
      </c>
      <c r="CB103">
        <f>('Compte de résultat '!AB102/Actif!I102)</f>
        <v>3.1929516259876042E-2</v>
      </c>
      <c r="CC103">
        <f>('Compte de résultat '!AC102/Actif!J102)</f>
        <v>3.6063075675954334E-2</v>
      </c>
      <c r="CD103">
        <f t="shared" si="36"/>
        <v>3.0813582065367391E-2</v>
      </c>
      <c r="CE103">
        <f t="shared" si="37"/>
        <v>3.1886212597933415E-2</v>
      </c>
      <c r="CF103">
        <f t="shared" si="38"/>
        <v>2.7251770853325447E-2</v>
      </c>
      <c r="CG103">
        <f>(Actif!U102/Actif!C102)</f>
        <v>0.28477185363258189</v>
      </c>
      <c r="CH103">
        <f>(Actif!V102/Actif!D102)</f>
        <v>0.3424049475842017</v>
      </c>
      <c r="CI103">
        <f>(Actif!W102/Actif!E102)</f>
        <v>0.28676399979632561</v>
      </c>
      <c r="CJ103">
        <f>(Actif!X102/Actif!F102)</f>
        <v>0.21168461788740817</v>
      </c>
      <c r="CK103">
        <f>(Actif!Y102/Actif!G102)</f>
        <v>0.1803366786997054</v>
      </c>
      <c r="CL103">
        <f>(Actif!Z102/Actif!H102)</f>
        <v>0.1338018962353956</v>
      </c>
      <c r="CM103">
        <f>(Actif!AA102/Actif!I102)</f>
        <v>0.20952194446492195</v>
      </c>
      <c r="CN103">
        <f>(Actif!AB102/Actif!J102)</f>
        <v>0.18526074713509183</v>
      </c>
      <c r="CO103">
        <f>(Actif!AC102/Actif!K102)</f>
        <v>0.1735302761577423</v>
      </c>
      <c r="CP103">
        <f t="shared" si="39"/>
        <v>-0.5334076232357321</v>
      </c>
      <c r="CQ103">
        <f t="shared" si="40"/>
        <v>0.2969194087687157</v>
      </c>
      <c r="CR103">
        <f>'Compte de résultat '!D102/Actif!C102</f>
        <v>2.599990320279479</v>
      </c>
      <c r="CS103">
        <f>'Compte de résultat '!E102/Actif!D102</f>
        <v>3.0948639883791005</v>
      </c>
      <c r="CT103">
        <f>'Compte de résultat '!F102/Actif!E102</f>
        <v>1.8607833468148023</v>
      </c>
      <c r="CU103">
        <f>'Compte de résultat '!G102/Actif!F102</f>
        <v>2.3035016355906688</v>
      </c>
      <c r="CV103">
        <f>'Compte de résultat '!H102/Actif!G102</f>
        <v>2.6978121969803293</v>
      </c>
      <c r="CW103">
        <f>'Compte de résultat '!I102/Actif!H102</f>
        <v>1.8277674339466978</v>
      </c>
      <c r="CX103">
        <f>'Compte de résultat '!J102/Actif!I102</f>
        <v>2.5236820230683974</v>
      </c>
      <c r="CY103">
        <f>'Compte de résultat '!K102/Actif!J102</f>
        <v>2.7361387804508759</v>
      </c>
      <c r="CZ103">
        <f t="shared" si="41"/>
        <v>2.0821424912027355</v>
      </c>
      <c r="DA103">
        <f t="shared" si="42"/>
        <v>2.2873657264619336</v>
      </c>
      <c r="DB103">
        <f t="shared" si="43"/>
        <v>2.3625294124886569</v>
      </c>
      <c r="DD103">
        <f>LN(1+'Compte de résultat '!C102)</f>
        <v>17.56757636163119</v>
      </c>
      <c r="DE103">
        <f>LN(1+'Compte de résultat '!D102)</f>
        <v>17.539235736216092</v>
      </c>
      <c r="DF103">
        <f>LN(1+'Compte de résultat '!E102)</f>
        <v>17.517907611270964</v>
      </c>
      <c r="DG103">
        <f>LN(1+'Compte de résultat '!F102)</f>
        <v>17.119664041133344</v>
      </c>
      <c r="DH103">
        <f>LN(1+'Compte de résultat '!G102)</f>
        <v>17.122384989017625</v>
      </c>
      <c r="DI103">
        <f>LN(1+'Compte de résultat '!H102)</f>
        <v>17.338061009933714</v>
      </c>
      <c r="DJ103">
        <f>LN(1+'Compte de résultat '!I102)</f>
        <v>17.326575224526408</v>
      </c>
      <c r="DK103">
        <f>LN(1+'Compte de résultat '!J102)</f>
        <v>17.258799719627767</v>
      </c>
      <c r="DL103">
        <f>LN(1+'Compte de résultat '!K102)</f>
        <v>17.333086226121587</v>
      </c>
      <c r="DM103">
        <f t="shared" si="44"/>
        <v>17.121024515075483</v>
      </c>
      <c r="DN103">
        <f t="shared" si="45"/>
        <v>17.193370013361559</v>
      </c>
      <c r="DO103">
        <f t="shared" si="46"/>
        <v>17.306153723425254</v>
      </c>
      <c r="DQ103">
        <f>'Compte de résultat '!AM102/'Compte de résultat '!U102</f>
        <v>0.37611880471316778</v>
      </c>
      <c r="DR103">
        <f>'Compte de résultat '!AN102/'Compte de résultat '!V102</f>
        <v>0.32033867685605893</v>
      </c>
      <c r="DS103">
        <f>'Compte de résultat '!AO102/'Compte de résultat '!W102</f>
        <v>0.53766184688673768</v>
      </c>
      <c r="DT103">
        <f>'Compte de résultat '!AP102/'Compte de résultat '!X102</f>
        <v>1.2741123392954927</v>
      </c>
      <c r="DU103">
        <f>'Compte de résultat '!AQ102/'Compte de résultat '!Y102</f>
        <v>0.27544849578136987</v>
      </c>
      <c r="DV103">
        <f>'Compte de résultat '!AR102/'Compte de résultat '!Z102</f>
        <v>0.18356227224108917</v>
      </c>
      <c r="DW103">
        <f>'Compte de résultat '!AS102/'Compte de résultat '!AA102</f>
        <v>0.52132853680883051</v>
      </c>
      <c r="DX103">
        <f>'Compte de résultat '!AT102/'Compte de résultat '!AB102</f>
        <v>0.23262839879154079</v>
      </c>
      <c r="DY103">
        <f>'Compte de résultat '!AU102/'Compte de résultat '!AC102</f>
        <v>0.27419238648387023</v>
      </c>
      <c r="DZ103">
        <f t="shared" si="52"/>
        <v>-1.0905500670544035</v>
      </c>
    </row>
    <row r="104" spans="2:130" x14ac:dyDescent="0.25">
      <c r="B104" t="str">
        <f>Actif!B103</f>
        <v>PEOPLES LIVERPOOL LIMITED</v>
      </c>
      <c r="C104">
        <f>('Passif '!U103+'Passif '!AD103+'Passif '!AV103)/Actif!C103</f>
        <v>0.31983157047411021</v>
      </c>
      <c r="D104">
        <f>('Passif '!V103+'Passif '!AE103+'Passif '!AW103)/Actif!D103</f>
        <v>0.14284131737723438</v>
      </c>
      <c r="E104">
        <f>('Passif '!W103+'Passif '!AF103+'Passif '!AX103)/Actif!E103</f>
        <v>0.10567463974768733</v>
      </c>
      <c r="F104">
        <f>('Passif '!X103+'Passif '!AG103+'Passif '!AY103)/Actif!F103</f>
        <v>0.1377727888323424</v>
      </c>
      <c r="G104">
        <f>('Passif '!Y103+'Passif '!AH103+'Passif '!AZ103)/Actif!G103</f>
        <v>0.12345010890176786</v>
      </c>
      <c r="H104">
        <f>('Passif '!Z103+'Passif '!AI103+'Passif '!BA103)/Actif!H103</f>
        <v>8.428895309177753E-2</v>
      </c>
      <c r="I104">
        <f>('Passif '!AA103+'Passif '!AJ103+'Passif '!BB103)/Actif!I103</f>
        <v>0.10708513145399155</v>
      </c>
      <c r="J104">
        <f>('Passif '!AB103+'Passif '!AK103+'Passif '!BC103)/Actif!J103</f>
        <v>0.13623489948177461</v>
      </c>
      <c r="K104">
        <f>('Passif '!AC103+'Passif '!AL103+'Passif '!BD103)/Actif!K103</f>
        <v>7.1759354635729619E-2</v>
      </c>
      <c r="L104">
        <f t="shared" si="30"/>
        <v>-0.20237293173623355</v>
      </c>
      <c r="M104">
        <f>('Passif '!C103+'Passif '!L103)/Actif!C103</f>
        <v>4.6097636576148154E-2</v>
      </c>
      <c r="N104">
        <f>('Passif '!D103+'Passif '!M103)/Actif!D103</f>
        <v>5.6793331843535806E-2</v>
      </c>
      <c r="O104">
        <f>('Passif '!E103+'Passif '!N103)/Actif!E103</f>
        <v>9.3442534320760204E-2</v>
      </c>
      <c r="P104">
        <f>('Passif '!F103+'Passif '!O103)/Actif!F103</f>
        <v>8.9610895479190114E-2</v>
      </c>
      <c r="Q104">
        <f>('Passif '!G103+'Passif '!P103)/Actif!G103</f>
        <v>0.18259804965785265</v>
      </c>
      <c r="R104">
        <f>('Passif '!H103+'Passif '!Q103)/Actif!H103</f>
        <v>0.15892822103118903</v>
      </c>
      <c r="S104">
        <f>('Passif '!I103+'Passif '!R103)/Actif!I103</f>
        <v>0.2005642207384431</v>
      </c>
      <c r="T104">
        <f>('Passif '!J103+'Passif '!S103)/Actif!J103</f>
        <v>0.24533073219588486</v>
      </c>
      <c r="U104">
        <f>('Passif '!K103+'Passif '!T103)/Actif!K103</f>
        <v>0.16370801812437011</v>
      </c>
      <c r="V104">
        <f t="shared" si="31"/>
        <v>6.5485686710428828E-2</v>
      </c>
      <c r="W104">
        <v>-0.28190084742071397</v>
      </c>
      <c r="X104">
        <f>('Passif '!U103+'Passif '!AD103)/('Passif '!C103+'Passif '!L103)</f>
        <v>5.9487669603085758</v>
      </c>
      <c r="Y104">
        <f>('Passif '!V103+'Passif '!AE103)/('Passif '!D103+'Passif '!M103)</f>
        <v>1.8494153012134176</v>
      </c>
      <c r="Z104">
        <f>('Passif '!W103+'Passif '!AF103)/('Passif '!E103+'Passif '!N103)</f>
        <v>1.027034822372086</v>
      </c>
      <c r="AA104">
        <f>('Passif '!X103+'Passif '!AG103)/('Passif '!F103+'Passif '!O103)</f>
        <v>0.93680204086584351</v>
      </c>
      <c r="AB104">
        <f>('Passif '!Y103+'Passif '!AH103)/('Passif '!G103+'Passif '!P103)</f>
        <v>0.67607572552437101</v>
      </c>
      <c r="AC104">
        <f>('Passif '!Z103+'Passif '!AI103)/('Passif '!H103+'Passif '!Q103)</f>
        <v>0.49999994094789729</v>
      </c>
      <c r="AD104">
        <f>('Passif '!AA103+'Passif '!AJ103)/('Passif '!I103+'Passif '!R103)</f>
        <v>0.51941395233580001</v>
      </c>
      <c r="AE104">
        <f>('Passif '!AB103+'Passif '!AK103)/('Passif '!J103+'Passif '!S103)</f>
        <v>0.48206672295679426</v>
      </c>
      <c r="AF104">
        <f>('Passif '!AC103+'Passif '!AL103)/('Passif '!K103+'Passif '!T103)</f>
        <v>0.42828784652888957</v>
      </c>
      <c r="AG104">
        <f>('Passif '!C103+'Passif '!L103)</f>
        <v>3003999</v>
      </c>
      <c r="AH104">
        <f>('Passif '!D103+'Passif '!M103)</f>
        <v>2998638</v>
      </c>
      <c r="AI104">
        <f>('Passif '!E103+'Passif '!N103)</f>
        <v>5207543</v>
      </c>
      <c r="AJ104">
        <f>('Passif '!F103+'Passif '!O103)</f>
        <v>4657239</v>
      </c>
      <c r="AK104">
        <f>('Passif '!G103+'Passif '!P103)</f>
        <v>5936017</v>
      </c>
      <c r="AL104">
        <f>('Passif '!H103+'Passif '!Q103)</f>
        <v>8467099</v>
      </c>
      <c r="AM104">
        <f>('Passif '!I103+'Passif '!R103)</f>
        <v>7788445</v>
      </c>
      <c r="AN104">
        <f>('Passif '!J103+'Passif '!S103)</f>
        <v>9292334</v>
      </c>
      <c r="AO104">
        <f>('Passif '!K103+'Passif '!T103)</f>
        <v>9297385</v>
      </c>
      <c r="AP104">
        <f t="shared" si="32"/>
        <v>9.8060268339841078E-2</v>
      </c>
      <c r="AQ104">
        <f>('Passif '!U103+'Passif '!AD103)</f>
        <v>17870090</v>
      </c>
      <c r="AR104">
        <f>('Passif '!V103+'Passif '!AE103)</f>
        <v>5545727</v>
      </c>
      <c r="AS104">
        <f>('Passif '!W103+'Passif '!AF103)</f>
        <v>5348328</v>
      </c>
      <c r="AT104">
        <f>('Passif '!X103+'Passif '!AG103)</f>
        <v>4362911</v>
      </c>
      <c r="AU104">
        <f>('Passif '!Y103+'Passif '!AH103)</f>
        <v>4013197</v>
      </c>
      <c r="AV104">
        <f>('Passif '!Z103+'Passif '!AI103)</f>
        <v>4233549</v>
      </c>
      <c r="AW104">
        <f>('Passif '!AA103+'Passif '!AJ103)</f>
        <v>4045427</v>
      </c>
      <c r="AX104">
        <f>('Passif '!AB103+'Passif '!AK103)</f>
        <v>4479525</v>
      </c>
      <c r="AY104">
        <f>('Passif '!AC103+'Passif '!AL103)</f>
        <v>3981957</v>
      </c>
      <c r="AZ104">
        <f t="shared" si="33"/>
        <v>-5.9428153542099078E-2</v>
      </c>
      <c r="BA104">
        <f>'Passif '!AV103</f>
        <v>2972057</v>
      </c>
      <c r="BB104">
        <f>'Passif '!AW103</f>
        <v>1996169</v>
      </c>
      <c r="BC104">
        <f>'Passif '!AX103</f>
        <v>540909</v>
      </c>
      <c r="BD104">
        <f>'Passif '!AY103</f>
        <v>2797388</v>
      </c>
      <c r="BE104">
        <f>'Passif '!AZ103</f>
        <v>0</v>
      </c>
      <c r="BF104">
        <f>'Passif '!BA103</f>
        <v>257050</v>
      </c>
      <c r="BG104">
        <f>'Passif '!BB103</f>
        <v>112975</v>
      </c>
      <c r="BH104">
        <f>'Passif '!BC103</f>
        <v>680612</v>
      </c>
      <c r="BI104">
        <f>'Passif '!BD103</f>
        <v>93435</v>
      </c>
      <c r="BJ104">
        <f>(AQ104/Actif!C103)</f>
        <v>0.27422409741250225</v>
      </c>
      <c r="BK104">
        <f>(AR104/Actif!D103)</f>
        <v>0.10503445691832634</v>
      </c>
      <c r="BL104">
        <f>(AS104/Actif!E103)</f>
        <v>9.5968736638119514E-2</v>
      </c>
      <c r="BM104">
        <f>(AT104/Actif!F103)</f>
        <v>8.3947669768721089E-2</v>
      </c>
      <c r="BN104">
        <f>(AU104/Actif!G103)</f>
        <v>0.12345010890176786</v>
      </c>
      <c r="BO104">
        <f>(AV104/Actif!H103)</f>
        <v>7.9464101130548873E-2</v>
      </c>
      <c r="BP104">
        <f>(AW104/Actif!I103)</f>
        <v>0.10417585459090456</v>
      </c>
      <c r="BQ104">
        <f>(AX104/Actif!J103)</f>
        <v>0.11826578211026111</v>
      </c>
      <c r="BR104">
        <f>(AY104/Actif!K103)</f>
        <v>7.0114154541998902E-2</v>
      </c>
      <c r="BS104">
        <f t="shared" si="34"/>
        <v>-4.3986007771218985E-2</v>
      </c>
      <c r="BT104">
        <f t="shared" si="35"/>
        <v>-0.1176625225167936</v>
      </c>
      <c r="BV104">
        <f>('Compte de résultat '!V103/Actif!C103)</f>
        <v>2.6057449674415385E-2</v>
      </c>
      <c r="BW104">
        <f>('Compte de résultat '!W103/Actif!D103)</f>
        <v>3.707722710004964E-2</v>
      </c>
      <c r="BX104">
        <f>('Compte de résultat '!X103/Actif!E103)</f>
        <v>2.3538370309983875E-2</v>
      </c>
      <c r="BY104">
        <f>('Compte de résultat '!Y103/Actif!F103)</f>
        <v>4.7774183050136775E-2</v>
      </c>
      <c r="BZ104">
        <f>('Compte de résultat '!Z103/Actif!G103)</f>
        <v>0.12169605294343921</v>
      </c>
      <c r="CA104">
        <f>('Compte de résultat '!AA103/Actif!H103)</f>
        <v>4.7187727904101952E-2</v>
      </c>
      <c r="CB104">
        <f>('Compte de résultat '!AB103/Actif!I103)</f>
        <v>8.8521794816396104E-2</v>
      </c>
      <c r="CC104">
        <f>('Compte de résultat '!AC103/Actif!J103)</f>
        <v>0.12797022807888836</v>
      </c>
      <c r="CD104">
        <f t="shared" si="36"/>
        <v>3.5656276680060328E-2</v>
      </c>
      <c r="CE104">
        <f t="shared" si="37"/>
        <v>6.4336202101186624E-2</v>
      </c>
      <c r="CF104">
        <f t="shared" si="38"/>
        <v>8.789325026646215E-2</v>
      </c>
      <c r="CG104">
        <f>(Actif!U103/Actif!C103)</f>
        <v>0.14167947587522201</v>
      </c>
      <c r="CH104">
        <f>(Actif!V103/Actif!D103)</f>
        <v>0.17552794108068578</v>
      </c>
      <c r="CI104">
        <f>(Actif!W103/Actif!E103)</f>
        <v>0.19095356695335119</v>
      </c>
      <c r="CJ104">
        <f>(Actif!X103/Actif!F103)</f>
        <v>0.16975051890646684</v>
      </c>
      <c r="CK104">
        <f>(Actif!Y103/Actif!G103)</f>
        <v>0.2233636242409906</v>
      </c>
      <c r="CL104">
        <f>(Actif!Z103/Actif!H103)</f>
        <v>0.15930970436618225</v>
      </c>
      <c r="CM104">
        <f>(Actif!AA103/Actif!I103)</f>
        <v>0.21690321918083724</v>
      </c>
      <c r="CN104">
        <f>(Actif!AB103/Actif!J103)</f>
        <v>0.25028656751898254</v>
      </c>
      <c r="CO104">
        <f>(Actif!AC103/Actif!K103)</f>
        <v>0.16279400633365498</v>
      </c>
      <c r="CP104">
        <f t="shared" si="39"/>
        <v>-0.16571495935920041</v>
      </c>
      <c r="CQ104">
        <f t="shared" si="40"/>
        <v>2.1871247463141816E-2</v>
      </c>
      <c r="CR104">
        <f>'Compte de résultat '!D103/Actif!C103</f>
        <v>2.1930854780442361</v>
      </c>
      <c r="CS104">
        <f>'Compte de résultat '!E103/Actif!D103</f>
        <v>2.8407442426929799</v>
      </c>
      <c r="CT104">
        <f>'Compte de résultat '!F103/Actif!E103</f>
        <v>2.3343509558486728</v>
      </c>
      <c r="CU104">
        <f>'Compte de résultat '!G103/Actif!F103</f>
        <v>2.0165706229036466</v>
      </c>
      <c r="CV104">
        <f>'Compte de résultat '!H103/Actif!G103</f>
        <v>3.4535343280120325</v>
      </c>
      <c r="CW104">
        <f>'Compte de résultat '!I103/Actif!H103</f>
        <v>2.0601519859338437</v>
      </c>
      <c r="CX104">
        <f>'Compte de résultat '!J103/Actif!I103</f>
        <v>3.1993129291070712</v>
      </c>
      <c r="CY104">
        <f>'Compte de résultat '!K103/Actif!J103</f>
        <v>3.8220217234508662</v>
      </c>
      <c r="CZ104">
        <f t="shared" si="41"/>
        <v>2.1754607893761597</v>
      </c>
      <c r="DA104">
        <f t="shared" si="42"/>
        <v>2.6014853022547837</v>
      </c>
      <c r="DB104">
        <f t="shared" si="43"/>
        <v>3.0271622128305942</v>
      </c>
      <c r="DD104">
        <f>LN(1+'Compte de résultat '!C103)</f>
        <v>18.838619050610298</v>
      </c>
      <c r="DE104">
        <f>LN(1+'Compte de résultat '!D103)</f>
        <v>18.777758009948723</v>
      </c>
      <c r="DF104">
        <f>LN(1+'Compte de résultat '!E103)</f>
        <v>18.826071182606167</v>
      </c>
      <c r="DG104">
        <f>LN(1+'Compte de résultat '!F103)</f>
        <v>18.683761244169474</v>
      </c>
      <c r="DH104">
        <f>LN(1+'Compte de résultat '!G103)</f>
        <v>18.467610073079786</v>
      </c>
      <c r="DI104">
        <f>LN(1+'Compte de résultat '!H103)</f>
        <v>18.536415078007572</v>
      </c>
      <c r="DJ104">
        <f>LN(1+'Compte de résultat '!I103)</f>
        <v>18.51378089252664</v>
      </c>
      <c r="DK104">
        <f>LN(1+'Compte de résultat '!J103)</f>
        <v>18.63770864876431</v>
      </c>
      <c r="DL104">
        <f>LN(1+'Compte de résultat '!K103)</f>
        <v>18.790627905066348</v>
      </c>
      <c r="DM104">
        <f t="shared" si="44"/>
        <v>18.575685658624629</v>
      </c>
      <c r="DN104">
        <f t="shared" si="45"/>
        <v>18.562595465085611</v>
      </c>
      <c r="DO104">
        <f t="shared" si="46"/>
        <v>18.647372482119099</v>
      </c>
      <c r="DQ104">
        <f>'Compte de résultat '!AM103/'Compte de résultat '!U103</f>
        <v>0.4546609256319023</v>
      </c>
      <c r="DR104">
        <f>'Compte de résultat '!AN103/'Compte de résultat '!V103</f>
        <v>0.18502585303228389</v>
      </c>
      <c r="DS104">
        <f>'Compte de résultat '!AO103/'Compte de résultat '!W103</f>
        <v>0.25813771138280944</v>
      </c>
      <c r="DT104">
        <f>'Compte de résultat '!AP103/'Compte de résultat '!X103</f>
        <v>0.34719555173042049</v>
      </c>
      <c r="DU104">
        <f>'Compte de résultat '!AQ103/'Compte de résultat '!Y103</f>
        <v>0.10051914890189334</v>
      </c>
      <c r="DV104">
        <f>'Compte de résultat '!AR103/'Compte de résultat '!Z103</f>
        <v>2.7198493494347446E-2</v>
      </c>
      <c r="DW104">
        <f>'Compte de résultat '!AS103/'Compte de résultat '!AA103</f>
        <v>4.0853465712802579E-2</v>
      </c>
      <c r="DX104">
        <f>'Compte de résultat '!AT103/'Compte de résultat '!AB103</f>
        <v>3.5289791705575328E-2</v>
      </c>
      <c r="DY104">
        <f>'Compte de résultat '!AU103/'Compte de résultat '!AC103</f>
        <v>2.7367922001989644E-2</v>
      </c>
      <c r="DZ104">
        <f t="shared" si="52"/>
        <v>-0.31999705823607305</v>
      </c>
    </row>
    <row r="105" spans="2:130" x14ac:dyDescent="0.25">
      <c r="B105" t="str">
        <f>Actif!B104</f>
        <v>PETROINEOS MANUFACTURING SCOTLAND LIMITED</v>
      </c>
      <c r="C105">
        <f>('Passif '!U104+'Passif '!AD104+'Passif '!AV104)/Actif!C104</f>
        <v>0.88541173408696872</v>
      </c>
      <c r="D105">
        <f>('Passif '!V104+'Passif '!AE104+'Passif '!AW104)/Actif!D104</f>
        <v>0.92872730639715317</v>
      </c>
      <c r="E105">
        <f>('Passif '!W104+'Passif '!AF104+'Passif '!AX104)/Actif!E104</f>
        <v>0.90892216929537939</v>
      </c>
      <c r="F105">
        <f>('Passif '!X104+'Passif '!AG104+'Passif '!AY104)/Actif!F104</f>
        <v>0.9212629320099498</v>
      </c>
      <c r="G105">
        <f>('Passif '!Y104+'Passif '!AH104+'Passif '!AZ104)/Actif!G104</f>
        <v>0.9479370476521195</v>
      </c>
      <c r="H105">
        <f>('Passif '!Z104+'Passif '!AI104+'Passif '!BA104)/Actif!H104</f>
        <v>0.94933565116306395</v>
      </c>
      <c r="I105">
        <f>('Passif '!AA104+'Passif '!AJ104+'Passif '!BB104)/Actif!I104</f>
        <v>0.13203946377916137</v>
      </c>
      <c r="J105">
        <f>('Passif '!AB104+'Passif '!AK104+'Passif '!BC104)/Actif!J104</f>
        <v>0.27366648028531426</v>
      </c>
      <c r="K105">
        <f>('Passif '!AC104+'Passif '!AL104+'Passif '!BD104)/Actif!K104</f>
        <v>0.34246303943417261</v>
      </c>
      <c r="L105">
        <f t="shared" si="30"/>
        <v>4.4463083015143276E-2</v>
      </c>
      <c r="M105">
        <f>('Passif '!C104+'Passif '!L104)/Actif!C104</f>
        <v>7.1213720040385394E-3</v>
      </c>
      <c r="N105">
        <f>('Passif '!D104+'Passif '!M104)/Actif!D104</f>
        <v>-4.8584689874429186E-3</v>
      </c>
      <c r="O105">
        <f>('Passif '!E104+'Passif '!N104)/Actif!E104</f>
        <v>1.5433654693020072E-2</v>
      </c>
      <c r="P105">
        <f>('Passif '!F104+'Passif '!O104)/Actif!F104</f>
        <v>-3.672980063031787E-3</v>
      </c>
      <c r="Q105">
        <f>('Passif '!G104+'Passif '!P104)/Actif!G104</f>
        <v>-1.1540415594575221E-2</v>
      </c>
      <c r="R105">
        <f>('Passif '!H104+'Passif '!Q104)/Actif!H104</f>
        <v>-2.115541724035017E-2</v>
      </c>
      <c r="S105">
        <f>('Passif '!I104+'Passif '!R104)/Actif!I104</f>
        <v>0.78322769197082975</v>
      </c>
      <c r="T105">
        <f>('Passif '!J104+'Passif '!S104)/Actif!J104</f>
        <v>0.64386360615739324</v>
      </c>
      <c r="U105">
        <f>('Passif '!K104+'Passif '!T104)/Actif!K104</f>
        <v>0.56774102112552405</v>
      </c>
      <c r="V105">
        <f t="shared" si="31"/>
        <v>-3.6589071933370243E-2</v>
      </c>
      <c r="W105">
        <v>0.12768591462559217</v>
      </c>
      <c r="X105">
        <f>('Passif '!U104+'Passif '!AD104)/('Passif '!C104+'Passif '!L104)</f>
        <v>118.40774962749462</v>
      </c>
      <c r="Y105">
        <f>('Passif '!V104+'Passif '!AE104)/('Passif '!D104+'Passif '!M104)</f>
        <v>-188.33568742134489</v>
      </c>
      <c r="Z105">
        <f>('Passif '!W104+'Passif '!AF104)/('Passif '!E104+'Passif '!N104)</f>
        <v>56.563400698249175</v>
      </c>
      <c r="AA105">
        <f>('Passif '!X104+'Passif '!AG104)/('Passif '!F104+'Passif '!O104)</f>
        <v>-233.85545706970569</v>
      </c>
      <c r="AB105">
        <f>('Passif '!Y104+'Passif '!AH104)/('Passif '!G104+'Passif '!P104)</f>
        <v>-72.267406801957421</v>
      </c>
      <c r="AC105">
        <f>('Passif '!Z104+'Passif '!AI104)/('Passif '!H104+'Passif '!Q104)</f>
        <v>-38.623020826167014</v>
      </c>
      <c r="AD105">
        <f>('Passif '!AA104+'Passif '!AJ104)/('Passif '!I104+'Passif '!R104)</f>
        <v>9.3620410159151901E-2</v>
      </c>
      <c r="AE105">
        <f>('Passif '!AB104+'Passif '!AK104)/('Passif '!J104+'Passif '!S104)</f>
        <v>7.0867575326155341E-2</v>
      </c>
      <c r="AF105">
        <f>('Passif '!AC104+'Passif '!AL104)/('Passif '!K104+'Passif '!T104)</f>
        <v>6.3273751746463672E-2</v>
      </c>
      <c r="AG105">
        <f>('Passif '!C104+'Passif '!L104)</f>
        <v>12270964</v>
      </c>
      <c r="AH105">
        <f>('Passif '!D104+'Passif '!M104)</f>
        <v>-8452247</v>
      </c>
      <c r="AI105">
        <f>('Passif '!E104+'Passif '!N104)</f>
        <v>25619221</v>
      </c>
      <c r="AJ105">
        <f>('Passif '!F104+'Passif '!O104)</f>
        <v>-4834197</v>
      </c>
      <c r="AK105">
        <f>('Passif '!G104+'Passif '!P104)</f>
        <v>-16875113</v>
      </c>
      <c r="AL105">
        <f>('Passif '!H104+'Passif '!Q104)</f>
        <v>-33184743</v>
      </c>
      <c r="AM105">
        <f>('Passif '!I104+'Passif '!R104)</f>
        <v>445761698</v>
      </c>
      <c r="AN105">
        <f>('Passif '!J104+'Passif '!S104)</f>
        <v>414200484</v>
      </c>
      <c r="AO105">
        <f>('Passif '!K104+'Passif '!T104)</f>
        <v>372894958</v>
      </c>
      <c r="AP105">
        <f t="shared" si="32"/>
        <v>-12.236939758731896</v>
      </c>
      <c r="AQ105">
        <f>('Passif '!U104+'Passif '!AD104)</f>
        <v>1452977233</v>
      </c>
      <c r="AR105">
        <f>('Passif '!V104+'Passif '!AE104)</f>
        <v>1591859749</v>
      </c>
      <c r="AS105">
        <f>('Passif '!W104+'Passif '!AF104)</f>
        <v>1449110263</v>
      </c>
      <c r="AT105">
        <f>('Passif '!X104+'Passif '!AG104)</f>
        <v>1130503349</v>
      </c>
      <c r="AU105">
        <f>('Passif '!Y104+'Passif '!AH104)</f>
        <v>1219520656</v>
      </c>
      <c r="AV105">
        <f>('Passif '!Z104+'Passif '!AI104)</f>
        <v>1281695020</v>
      </c>
      <c r="AW105">
        <f>('Passif '!AA104+'Passif '!AJ104)</f>
        <v>41732393</v>
      </c>
      <c r="AX105">
        <f>('Passif '!AB104+'Passif '!AK104)</f>
        <v>29353384</v>
      </c>
      <c r="AY105">
        <f>('Passif '!AC104+'Passif '!AL104)</f>
        <v>23594463</v>
      </c>
      <c r="AZ105">
        <f t="shared" si="33"/>
        <v>-0.98159120334258609</v>
      </c>
      <c r="BA105">
        <f>'Passif '!AV104</f>
        <v>72691628</v>
      </c>
      <c r="BB105">
        <f>'Passif '!AW104</f>
        <v>23841125</v>
      </c>
      <c r="BC105">
        <f>'Passif '!AX104</f>
        <v>59662506</v>
      </c>
      <c r="BD105">
        <f>'Passif '!AY104</f>
        <v>82017935</v>
      </c>
      <c r="BE105">
        <f>'Passif '!AZ104</f>
        <v>166611816</v>
      </c>
      <c r="BF105">
        <f>'Passif '!BA104</f>
        <v>207448836</v>
      </c>
      <c r="BG105">
        <f>'Passif '!BB104</f>
        <v>33415787</v>
      </c>
      <c r="BH105">
        <f>'Passif '!BC104</f>
        <v>146697549</v>
      </c>
      <c r="BI105">
        <f>'Passif '!BD104</f>
        <v>201336863</v>
      </c>
      <c r="BJ105">
        <f>(AQ105/Actif!C104)</f>
        <v>0.84322563325844502</v>
      </c>
      <c r="BK105">
        <f>(AR105/Actif!D104)</f>
        <v>0.91502309656534753</v>
      </c>
      <c r="BL105">
        <f>(AS105/Actif!E104)</f>
        <v>0.87297999463970821</v>
      </c>
      <c r="BM105">
        <f>(AT105/Actif!F104)</f>
        <v>0.85894643144821492</v>
      </c>
      <c r="BN105">
        <f>(AU105/Actif!G104)</f>
        <v>0.8339959084368207</v>
      </c>
      <c r="BO105">
        <f>(AV105/Actif!H104)</f>
        <v>0.81708612066029729</v>
      </c>
      <c r="BP105">
        <f>(AW105/Actif!I104)</f>
        <v>7.3326097770314971E-2</v>
      </c>
      <c r="BQ105">
        <f>(AX105/Actif!J104)</f>
        <v>4.5629052609129077E-2</v>
      </c>
      <c r="BR105">
        <f>(AY105/Actif!K104)</f>
        <v>3.5923104426980199E-2</v>
      </c>
      <c r="BS105">
        <f t="shared" si="34"/>
        <v>-1.6909787776523411E-2</v>
      </c>
      <c r="BT105">
        <f t="shared" si="35"/>
        <v>-0.95603510631419086</v>
      </c>
      <c r="BV105">
        <f>('Compte de résultat '!V104/Actif!C104)</f>
        <v>0.15098352929941025</v>
      </c>
      <c r="BW105">
        <f>('Compte de résultat '!W104/Actif!D104)</f>
        <v>0.14232279110114082</v>
      </c>
      <c r="BX105">
        <f>('Compte de résultat '!X104/Actif!E104)</f>
        <v>0.11027703513372356</v>
      </c>
      <c r="BY105">
        <f>('Compte de résultat '!Y104/Actif!F104)</f>
        <v>0.11138726581291915</v>
      </c>
      <c r="BZ105">
        <f>('Compte de résultat '!Z104/Actif!G104)</f>
        <v>0.14219584498212517</v>
      </c>
      <c r="CA105">
        <f>('Compte de résultat '!AA104/Actif!H104)</f>
        <v>5.7344773888228236E-2</v>
      </c>
      <c r="CB105">
        <f>('Compte de résultat '!AB104/Actif!I104)</f>
        <v>6.2654262265692776E-2</v>
      </c>
      <c r="CC105">
        <f>('Compte de résultat '!AC104/Actif!J104)</f>
        <v>5.6855880269489713E-2</v>
      </c>
      <c r="CD105">
        <f t="shared" si="36"/>
        <v>0.11083215047332134</v>
      </c>
      <c r="CE105">
        <f t="shared" si="37"/>
        <v>0.12128671530958929</v>
      </c>
      <c r="CF105">
        <f t="shared" si="38"/>
        <v>5.8951638807803575E-2</v>
      </c>
      <c r="CG105">
        <f>(Actif!U104/Actif!C104)</f>
        <v>0.8064786104370939</v>
      </c>
      <c r="CH105">
        <f>(Actif!V104/Actif!D104)</f>
        <v>0.80097683895662874</v>
      </c>
      <c r="CI105">
        <f>(Actif!W104/Actif!E104)</f>
        <v>0.75956374182268016</v>
      </c>
      <c r="CJ105">
        <f>(Actif!X104/Actif!F104)</f>
        <v>0.7465118626859738</v>
      </c>
      <c r="CK105">
        <f>(Actif!Y104/Actif!G104)</f>
        <v>0.69157390496566074</v>
      </c>
      <c r="CL105">
        <f>(Actif!Z104/Actif!H104)</f>
        <v>0.66949594614345598</v>
      </c>
      <c r="CM105">
        <f>(Actif!AA104/Actif!I104)</f>
        <v>0.81882522861596729</v>
      </c>
      <c r="CN105">
        <f>(Actif!AB104/Actif!J104)</f>
        <v>0.86216839702865533</v>
      </c>
      <c r="CO105">
        <f>(Actif!AC104/Actif!K104)</f>
        <v>0.89191980129581205</v>
      </c>
      <c r="CP105">
        <f t="shared" si="39"/>
        <v>-0.11857832426689276</v>
      </c>
      <c r="CQ105">
        <f t="shared" si="40"/>
        <v>0.33222584308926689</v>
      </c>
      <c r="CR105">
        <f>'Compte de résultat '!D104/Actif!C104</f>
        <v>0.47472187278461192</v>
      </c>
      <c r="CS105">
        <f>'Compte de résultat '!E104/Actif!D104</f>
        <v>0.38105600470545409</v>
      </c>
      <c r="CT105">
        <f>'Compte de résultat '!F104/Actif!E104</f>
        <v>0.30080821428801835</v>
      </c>
      <c r="CU105">
        <f>'Compte de résultat '!G104/Actif!F104</f>
        <v>0.33230915766660629</v>
      </c>
      <c r="CV105">
        <f>'Compte de résultat '!H104/Actif!G104</f>
        <v>0.36098362354049485</v>
      </c>
      <c r="CW105">
        <f>'Compte de résultat '!I104/Actif!H104</f>
        <v>0.22176451118665658</v>
      </c>
      <c r="CX105">
        <f>'Compte de résultat '!J104/Actif!I104</f>
        <v>0.43758375451530773</v>
      </c>
      <c r="CY105">
        <f>'Compte de résultat '!K104/Actif!J104</f>
        <v>0.39901022952265075</v>
      </c>
      <c r="CZ105">
        <f t="shared" si="41"/>
        <v>0.31655868597731229</v>
      </c>
      <c r="DA105">
        <f t="shared" si="42"/>
        <v>0.33136699849837314</v>
      </c>
      <c r="DB105">
        <f t="shared" si="43"/>
        <v>0.35278616507487165</v>
      </c>
      <c r="DD105">
        <f>LN(1+'Compte de résultat '!C104)</f>
        <v>19.976413917855826</v>
      </c>
      <c r="DE105">
        <f>LN(1+'Compte de résultat '!D104)</f>
        <v>20.522375077938722</v>
      </c>
      <c r="DF105">
        <f>LN(1+'Compte de résultat '!E104)</f>
        <v>20.312165875831319</v>
      </c>
      <c r="DG105">
        <f>LN(1+'Compte de résultat '!F104)</f>
        <v>20.028775855232396</v>
      </c>
      <c r="DH105">
        <f>LN(1+'Compte de résultat '!G104)</f>
        <v>19.896287989269513</v>
      </c>
      <c r="DI105">
        <f>LN(1+'Compte de résultat '!H104)</f>
        <v>20.084327812215136</v>
      </c>
      <c r="DJ105">
        <f>LN(1+'Compte de résultat '!I104)</f>
        <v>19.667320834400293</v>
      </c>
      <c r="DK105">
        <f>LN(1+'Compte de résultat '!J104)</f>
        <v>19.33313974009457</v>
      </c>
      <c r="DL105">
        <f>LN(1+'Compte de résultat '!K104)</f>
        <v>19.363360821808858</v>
      </c>
      <c r="DM105">
        <f t="shared" si="44"/>
        <v>19.962531922250953</v>
      </c>
      <c r="DN105">
        <f t="shared" si="45"/>
        <v>20.003130552239014</v>
      </c>
      <c r="DO105">
        <f t="shared" si="46"/>
        <v>19.454607132101241</v>
      </c>
      <c r="DQ105">
        <f>'Compte de résultat '!AM104/'Compte de résultat '!U104</f>
        <v>0.38872552661758547</v>
      </c>
      <c r="DR105">
        <f>'Compte de résultat '!AN104/'Compte de résultat '!V104</f>
        <v>0.37635678842499748</v>
      </c>
      <c r="DS105">
        <f>'Compte de résultat '!AO104/'Compte de résultat '!W104</f>
        <v>0.48993871465951888</v>
      </c>
      <c r="DT105">
        <f>'Compte de résultat '!AP104/'Compte de résultat '!X104</f>
        <v>0.37543989994191046</v>
      </c>
      <c r="DU105">
        <f>'Compte de résultat '!AQ104/'Compte de résultat '!Y104</f>
        <v>0.3398947889558212</v>
      </c>
      <c r="DV105">
        <f>'Compte de résultat '!AR104/'Compte de résultat '!Z104</f>
        <v>0.52276104967169756</v>
      </c>
      <c r="DW105">
        <f>'Compte de résultat '!AS104/'Compte de résultat '!AA104</f>
        <v>0.60991777434661354</v>
      </c>
      <c r="DX105">
        <f>'Compte de résultat '!AT104/'Compte de résultat '!AB104</f>
        <v>0.26225054955754679</v>
      </c>
      <c r="DY105">
        <f>'Compte de résultat '!AU104/'Compte de résultat '!AC104</f>
        <v>0.33127652806217689</v>
      </c>
      <c r="DZ105">
        <f t="shared" si="52"/>
        <v>0.1473211497297871</v>
      </c>
    </row>
    <row r="106" spans="2:130" x14ac:dyDescent="0.25">
      <c r="B106" t="str">
        <f>Actif!B105</f>
        <v>PMS INTERNATIONAL GROUP PLC</v>
      </c>
      <c r="C106">
        <f>('Passif '!U105+'Passif '!AD105+'Passif '!AV105)/Actif!C105</f>
        <v>0.37949991345659118</v>
      </c>
      <c r="D106">
        <f>('Passif '!V105+'Passif '!AE105+'Passif '!AW105)/Actif!D105</f>
        <v>0.46682132195010984</v>
      </c>
      <c r="E106">
        <f>('Passif '!W105+'Passif '!AF105+'Passif '!AX105)/Actif!E105</f>
        <v>0.50023693580501782</v>
      </c>
      <c r="F106">
        <f>('Passif '!X105+'Passif '!AG105+'Passif '!AY105)/Actif!F105</f>
        <v>0.5313010809336669</v>
      </c>
      <c r="G106">
        <f>('Passif '!Y105+'Passif '!AH105+'Passif '!AZ105)/Actif!G105</f>
        <v>0.4216809939073185</v>
      </c>
      <c r="H106">
        <f>('Passif '!Z105+'Passif '!AI105+'Passif '!BA105)/Actif!H105</f>
        <v>0.4192023865476297</v>
      </c>
      <c r="I106">
        <f>('Passif '!AA105+'Passif '!AJ105+'Passif '!BB105)/Actif!I105</f>
        <v>0.32000442387558631</v>
      </c>
      <c r="J106">
        <f>('Passif '!AB105+'Passif '!AK105+'Passif '!BC105)/Actif!J105</f>
        <v>0.3175624221864361</v>
      </c>
      <c r="K106">
        <f>('Passif '!AC105+'Passif '!AL105+'Passif '!BD105)/Actif!K105</f>
        <v>0.27221511424790357</v>
      </c>
      <c r="L106">
        <f t="shared" si="30"/>
        <v>-0.16199233494620185</v>
      </c>
      <c r="M106">
        <f>('Passif '!C105+'Passif '!L105)/Actif!C105</f>
        <v>0.46836146850333649</v>
      </c>
      <c r="N106">
        <f>('Passif '!D105+'Passif '!M105)/Actif!D105</f>
        <v>0.39248949269246369</v>
      </c>
      <c r="O106">
        <f>('Passif '!E105+'Passif '!N105)/Actif!E105</f>
        <v>0.39064391007282473</v>
      </c>
      <c r="P106">
        <f>('Passif '!F105+'Passif '!O105)/Actif!F105</f>
        <v>0.36401032425996699</v>
      </c>
      <c r="Q106">
        <f>('Passif '!G105+'Passif '!P105)/Actif!G105</f>
        <v>0.39086649708518778</v>
      </c>
      <c r="R106">
        <f>('Passif '!H105+'Passif '!Q105)/Actif!H105</f>
        <v>0.41001255761515987</v>
      </c>
      <c r="S106">
        <f>('Passif '!I105+'Passif '!R105)/Actif!I105</f>
        <v>0.54199153239571218</v>
      </c>
      <c r="T106">
        <f>('Passif '!J105+'Passif '!S105)/Actif!J105</f>
        <v>0.53552092577260468</v>
      </c>
      <c r="U106">
        <f>('Passif '!K105+'Passif '!T105)/Actif!K105</f>
        <v>0.57611475405197532</v>
      </c>
      <c r="V106">
        <f t="shared" si="31"/>
        <v>1.9368647542335138E-2</v>
      </c>
      <c r="W106">
        <v>8.9979356674260602E-2</v>
      </c>
      <c r="X106">
        <f>('Passif '!U105+'Passif '!AD105)/('Passif '!C105+'Passif '!L105)</f>
        <v>0.18631142955739921</v>
      </c>
      <c r="Y106">
        <f>('Passif '!V105+'Passif '!AE105)/('Passif '!D105+'Passif '!M105)</f>
        <v>0.78931164626478645</v>
      </c>
      <c r="Z106">
        <f>('Passif '!W105+'Passif '!AF105)/('Passif '!E105+'Passif '!N105)</f>
        <v>0.79978436653010776</v>
      </c>
      <c r="AA106">
        <f>('Passif '!X105+'Passif '!AG105)/('Passif '!F105+'Passif '!O105)</f>
        <v>0.79527674037997531</v>
      </c>
      <c r="AB106">
        <f>('Passif '!Y105+'Passif '!AH105)/('Passif '!G105+'Passif '!P105)</f>
        <v>0.73132384552900254</v>
      </c>
      <c r="AC106">
        <f>('Passif '!Z105+'Passif '!AI105)/('Passif '!H105+'Passif '!Q105)</f>
        <v>2.7252017416075455E-2</v>
      </c>
      <c r="AD106">
        <f>('Passif '!AA105+'Passif '!AJ105)/('Passif '!I105+'Passif '!R105)</f>
        <v>3.2196168425694463E-2</v>
      </c>
      <c r="AE106">
        <f>('Passif '!AB105+'Passif '!AK105)/('Passif '!J105+'Passif '!S105)</f>
        <v>2.6260438774109683E-2</v>
      </c>
      <c r="AF106">
        <f>('Passif '!AC105+'Passif '!AL105)/('Passif '!K105+'Passif '!T105)</f>
        <v>2.8018591504047823E-2</v>
      </c>
      <c r="AG106">
        <f>('Passif '!C105+'Passif '!L105)</f>
        <v>29629975</v>
      </c>
      <c r="AH106">
        <f>('Passif '!D105+'Passif '!M105)</f>
        <v>24079480</v>
      </c>
      <c r="AI106">
        <f>('Passif '!E105+'Passif '!N105)</f>
        <v>20773213</v>
      </c>
      <c r="AJ106">
        <f>('Passif '!F105+'Passif '!O105)</f>
        <v>16633767</v>
      </c>
      <c r="AK106">
        <f>('Passif '!G105+'Passif '!P105)</f>
        <v>13533233</v>
      </c>
      <c r="AL106">
        <f>('Passif '!H105+'Passif '!Q105)</f>
        <v>16789546</v>
      </c>
      <c r="AM106">
        <f>('Passif '!I105+'Passif '!R105)</f>
        <v>16980592</v>
      </c>
      <c r="AN106">
        <f>('Passif '!J105+'Passif '!S105)</f>
        <v>18222087</v>
      </c>
      <c r="AO106">
        <f>('Passif '!K105+'Passif '!T105)</f>
        <v>17306830</v>
      </c>
      <c r="AP106">
        <f t="shared" si="32"/>
        <v>3.0809886104126938E-2</v>
      </c>
      <c r="AQ106">
        <f>('Passif '!U105+'Passif '!AD105)</f>
        <v>5520403</v>
      </c>
      <c r="AR106">
        <f>('Passif '!V105+'Passif '!AE105)</f>
        <v>19006214</v>
      </c>
      <c r="AS106">
        <f>('Passif '!W105+'Passif '!AF105)</f>
        <v>16614091</v>
      </c>
      <c r="AT106">
        <f>('Passif '!X105+'Passif '!AG105)</f>
        <v>13228448</v>
      </c>
      <c r="AU106">
        <f>('Passif '!Y105+'Passif '!AH105)</f>
        <v>9897176</v>
      </c>
      <c r="AV106">
        <f>('Passif '!Z105+'Passif '!AI105)</f>
        <v>457549</v>
      </c>
      <c r="AW106">
        <f>('Passif '!AA105+'Passif '!AJ105)</f>
        <v>546710</v>
      </c>
      <c r="AX106">
        <f>('Passif '!AB105+'Passif '!AK105)</f>
        <v>478520</v>
      </c>
      <c r="AY106">
        <f>('Passif '!AC105+'Passif '!AL105)</f>
        <v>484913</v>
      </c>
      <c r="AZ106">
        <f t="shared" si="33"/>
        <v>5.9805616447637301E-2</v>
      </c>
      <c r="BA106">
        <f>'Passif '!AV105</f>
        <v>18487919</v>
      </c>
      <c r="BB106">
        <f>'Passif '!AW105</f>
        <v>9633571</v>
      </c>
      <c r="BC106">
        <f>'Passif '!AX105</f>
        <v>9986934</v>
      </c>
      <c r="BD106">
        <f>'Passif '!AY105</f>
        <v>11049815</v>
      </c>
      <c r="BE106">
        <f>'Passif '!AZ105</f>
        <v>4702968</v>
      </c>
      <c r="BF106">
        <f>'Passif '!BA105</f>
        <v>16708310</v>
      </c>
      <c r="BG106">
        <f>'Passif '!BB105</f>
        <v>9479027</v>
      </c>
      <c r="BH106">
        <f>'Passif '!BC105</f>
        <v>10327127</v>
      </c>
      <c r="BI106">
        <f>'Passif '!BD105</f>
        <v>7692591</v>
      </c>
      <c r="BJ106">
        <f>(AQ106/Actif!C105)</f>
        <v>8.7261094746459419E-2</v>
      </c>
      <c r="BK106">
        <f>(AR106/Actif!D105)</f>
        <v>0.3097965276187194</v>
      </c>
      <c r="BL106">
        <f>(AS106/Actif!E105)</f>
        <v>0.31243089215643854</v>
      </c>
      <c r="BM106">
        <f>(AT106/Actif!F105)</f>
        <v>0.28948894414212439</v>
      </c>
      <c r="BN106">
        <f>(AU106/Actif!G105)</f>
        <v>0.28584998973679021</v>
      </c>
      <c r="BO106">
        <f>(AV106/Actif!H105)</f>
        <v>1.1173669360937978E-2</v>
      </c>
      <c r="BP106">
        <f>(AW106/Actif!I105)</f>
        <v>1.7450050662312585E-2</v>
      </c>
      <c r="BQ106">
        <f>(AX106/Actif!J105)</f>
        <v>1.4063014483506022E-2</v>
      </c>
      <c r="BR106">
        <f>(AY106/Actif!K105)</f>
        <v>1.6141923953237276E-2</v>
      </c>
      <c r="BS106">
        <f t="shared" si="34"/>
        <v>-0.27467632037585221</v>
      </c>
      <c r="BT106">
        <f t="shared" si="35"/>
        <v>0.44463948518718621</v>
      </c>
      <c r="BV106">
        <f>('Compte de résultat '!V105/Actif!C105)</f>
        <v>7.4803238225156707E-2</v>
      </c>
      <c r="BW106">
        <f>('Compte de résultat '!W105/Actif!D105)</f>
        <v>1.8163234689205179E-2</v>
      </c>
      <c r="BX106">
        <f>('Compte de résultat '!X105/Actif!E105)</f>
        <v>2.154980933338832E-2</v>
      </c>
      <c r="BY106">
        <f>('Compte de résultat '!Y105/Actif!F105)</f>
        <v>9.2816579950580208E-2</v>
      </c>
      <c r="BZ106">
        <f>('Compte de résultat '!Z105/Actif!G105)</f>
        <v>0.13277032351653295</v>
      </c>
      <c r="CA106">
        <f>('Compte de résultat '!AA105/Actif!H105)</f>
        <v>5.1245311896121741E-2</v>
      </c>
      <c r="CB106">
        <f>('Compte de résultat '!AB105/Actif!I105)</f>
        <v>4.5583824702174383E-2</v>
      </c>
      <c r="CC106">
        <f>('Compte de résultat '!AC105/Actif!J105)</f>
        <v>1.5273852608840243E-2</v>
      </c>
      <c r="CD106">
        <f t="shared" si="36"/>
        <v>5.7183194641984264E-2</v>
      </c>
      <c r="CE106">
        <f t="shared" si="37"/>
        <v>8.2378904266833822E-2</v>
      </c>
      <c r="CF106">
        <f t="shared" si="38"/>
        <v>3.7367663069045452E-2</v>
      </c>
      <c r="CG106">
        <f>(Actif!U105/Actif!C105)</f>
        <v>0.37319074878621883</v>
      </c>
      <c r="CH106">
        <f>(Actif!V105/Actif!D105)</f>
        <v>0.38446667447750665</v>
      </c>
      <c r="CI106">
        <f>(Actif!W105/Actif!E105)</f>
        <v>0.40901910494850474</v>
      </c>
      <c r="CJ106">
        <f>(Actif!X105/Actif!F105)</f>
        <v>0.39520594707626289</v>
      </c>
      <c r="CK106">
        <f>(Actif!Y105/Actif!G105)</f>
        <v>0.35248290107654962</v>
      </c>
      <c r="CL106">
        <f>(Actif!Z105/Actif!H105)</f>
        <v>0.31858097239244132</v>
      </c>
      <c r="CM106">
        <f>(Actif!AA105/Actif!I105)</f>
        <v>8.3686033144914324E-2</v>
      </c>
      <c r="CN106">
        <f>(Actif!AB105/Actif!J105)</f>
        <v>8.0053795174186593E-2</v>
      </c>
      <c r="CO106">
        <f>(Actif!AC105/Actif!K105)</f>
        <v>8.9539704523162747E-2</v>
      </c>
      <c r="CP106">
        <f t="shared" si="39"/>
        <v>-0.2211098001582335</v>
      </c>
      <c r="CQ106">
        <f t="shared" si="40"/>
        <v>-0.71894208291616368</v>
      </c>
      <c r="CR106">
        <f>'Compte de résultat '!D105/Actif!C105</f>
        <v>0.8181017355312461</v>
      </c>
      <c r="CS106">
        <f>'Compte de résultat '!E105/Actif!D105</f>
        <v>0.65761841490934181</v>
      </c>
      <c r="CT106">
        <f>'Compte de résultat '!F105/Actif!E105</f>
        <v>0.61773876004805173</v>
      </c>
      <c r="CU106">
        <f>'Compte de résultat '!G105/Actif!F105</f>
        <v>0.85540985261117497</v>
      </c>
      <c r="CV106">
        <f>'Compte de résultat '!H105/Actif!G105</f>
        <v>1.3891886565118989</v>
      </c>
      <c r="CW106">
        <f>'Compte de résultat '!I105/Actif!H105</f>
        <v>1.0485405966632817</v>
      </c>
      <c r="CX106">
        <f>'Compte de résultat '!J105/Actif!I105</f>
        <v>1.5034766204080148</v>
      </c>
      <c r="CY106">
        <f>'Compte de résultat '!K105/Actif!J105</f>
        <v>1.2499867751472926</v>
      </c>
      <c r="CZ106">
        <f t="shared" si="41"/>
        <v>0.73657430632961329</v>
      </c>
      <c r="DA106">
        <f t="shared" si="42"/>
        <v>0.9541124230570418</v>
      </c>
      <c r="DB106">
        <f t="shared" si="43"/>
        <v>1.2673346640728631</v>
      </c>
      <c r="DD106">
        <f>LN(1+'Compte de résultat '!C105)</f>
        <v>17.600441303555062</v>
      </c>
      <c r="DE106">
        <f>LN(1+'Compte de résultat '!D105)</f>
        <v>17.762043428674524</v>
      </c>
      <c r="DF106">
        <f>LN(1+'Compte de résultat '!E105)</f>
        <v>17.512985688177043</v>
      </c>
      <c r="DG106">
        <f>LN(1+'Compte de résultat '!F105)</f>
        <v>17.307444129213771</v>
      </c>
      <c r="DH106">
        <f>LN(1+'Compte de résultat '!G105)</f>
        <v>17.481343852714549</v>
      </c>
      <c r="DI106">
        <f>LN(1+'Compte de résultat '!H105)</f>
        <v>17.688768036226278</v>
      </c>
      <c r="DJ106">
        <f>LN(1+'Compte de résultat '!I105)</f>
        <v>17.575233792908481</v>
      </c>
      <c r="DK106">
        <f>LN(1+'Compte de résultat '!J105)</f>
        <v>17.667866697781051</v>
      </c>
      <c r="DL106">
        <f>LN(1+'Compte de résultat '!K105)</f>
        <v>17.565793295364983</v>
      </c>
      <c r="DM106">
        <f t="shared" si="44"/>
        <v>17.394393990964161</v>
      </c>
      <c r="DN106">
        <f t="shared" si="45"/>
        <v>17.492518672718202</v>
      </c>
      <c r="DO106">
        <f t="shared" si="46"/>
        <v>17.602964595351505</v>
      </c>
      <c r="DQ106">
        <f>'Compte de résultat '!AM105/'Compte de résultat '!U105</f>
        <v>0.42643927681619337</v>
      </c>
      <c r="DR106">
        <f>'Compte de résultat '!AN105/'Compte de résultat '!V105</f>
        <v>0.53258143377369183</v>
      </c>
      <c r="DS106">
        <f>'Compte de résultat '!AO105/'Compte de résultat '!W105</f>
        <v>1.8542706532917657</v>
      </c>
      <c r="DT106">
        <f>'Compte de résultat '!AP105/'Compte de résultat '!X105</f>
        <v>1.4616200867227307</v>
      </c>
      <c r="DU106">
        <f>'Compte de résultat '!AQ105/'Compte de résultat '!Y105</f>
        <v>0.27481896026108765</v>
      </c>
      <c r="DV106">
        <f>'Compte de résultat '!AR105/'Compte de résultat '!Z105</f>
        <v>0.22271305000047859</v>
      </c>
      <c r="DW106">
        <f>'Compte de résultat '!AS105/'Compte de résultat '!AA105</f>
        <v>0.28880257067522158</v>
      </c>
      <c r="DX106">
        <f>'Compte de résultat '!AT105/'Compte de résultat '!AB105</f>
        <v>0.44329026335634925</v>
      </c>
      <c r="DY106">
        <f>'Compte de résultat '!AU105/'Compte de résultat '!AC105</f>
        <v>0.88452650556741019</v>
      </c>
      <c r="DZ106">
        <f t="shared" si="52"/>
        <v>-1.2389070367222521</v>
      </c>
    </row>
    <row r="107" spans="2:130" x14ac:dyDescent="0.25">
      <c r="B107" t="str">
        <f>Actif!B106</f>
        <v>POLAR FURS LIMITED</v>
      </c>
      <c r="C107">
        <f>('Passif '!U106+'Passif '!AD106+'Passif '!AV106)/Actif!C106</f>
        <v>0.44190005690134021</v>
      </c>
      <c r="D107">
        <f>('Passif '!V106+'Passif '!AE106+'Passif '!AW106)/Actif!D106</f>
        <v>0.26260223713806424</v>
      </c>
      <c r="E107">
        <f>('Passif '!W106+'Passif '!AF106+'Passif '!AX106)/Actif!E106</f>
        <v>0.38465162657098884</v>
      </c>
      <c r="F107">
        <f>('Passif '!X106+'Passif '!AG106+'Passif '!AY106)/Actif!F106</f>
        <v>0.47124137812239314</v>
      </c>
      <c r="G107">
        <f>('Passif '!Y106+'Passif '!AH106+'Passif '!AZ106)/Actif!G106</f>
        <v>0.35767915223738339</v>
      </c>
      <c r="H107">
        <f>('Passif '!Z106+'Passif '!AI106+'Passif '!BA106)/Actif!H106</f>
        <v>0.24937325319922393</v>
      </c>
      <c r="I107">
        <f>('Passif '!AA106+'Passif '!AJ106+'Passif '!BB106)/Actif!I106</f>
        <v>0.1980230166801201</v>
      </c>
      <c r="J107">
        <f>('Passif '!AB106+'Passif '!AK106+'Passif '!BC106)/Actif!J106</f>
        <v>0.27284199643204671</v>
      </c>
      <c r="K107">
        <f>('Passif '!AC106+'Passif '!AL106+'Passif '!BD106)/Actif!K106</f>
        <v>0.28615443579035266</v>
      </c>
      <c r="L107">
        <f t="shared" si="30"/>
        <v>-0.351690631280351</v>
      </c>
      <c r="M107">
        <f>('Passif '!C106+'Passif '!L106)/Actif!C106</f>
        <v>0.1609576165719874</v>
      </c>
      <c r="N107">
        <f>('Passif '!D106+'Passif '!M106)/Actif!D106</f>
        <v>0.14107266307116317</v>
      </c>
      <c r="O107">
        <f>('Passif '!E106+'Passif '!N106)/Actif!E106</f>
        <v>0.17002923241748502</v>
      </c>
      <c r="P107">
        <f>('Passif '!F106+'Passif '!O106)/Actif!F106</f>
        <v>0.17397292393835029</v>
      </c>
      <c r="Q107">
        <f>('Passif '!G106+'Passif '!P106)/Actif!G106</f>
        <v>0.16612287852755903</v>
      </c>
      <c r="R107">
        <f>('Passif '!H106+'Passif '!Q106)/Actif!H106</f>
        <v>0.15748608673288494</v>
      </c>
      <c r="S107">
        <f>('Passif '!I106+'Passif '!R106)/Actif!I106</f>
        <v>0.16648842561691993</v>
      </c>
      <c r="T107">
        <f>('Passif '!J106+'Passif '!S106)/Actif!J106</f>
        <v>0.14851340331816626</v>
      </c>
      <c r="U107">
        <f>('Passif '!K106+'Passif '!T106)/Actif!K106</f>
        <v>0.1476043834724706</v>
      </c>
      <c r="V107">
        <f t="shared" si="31"/>
        <v>-1.2543145684600077E-2</v>
      </c>
      <c r="W107">
        <v>9.2194061046429299E-2</v>
      </c>
      <c r="X107">
        <f>('Passif '!U106+'Passif '!AD106)/('Passif '!C106+'Passif '!L106)</f>
        <v>0.12580828639716521</v>
      </c>
      <c r="Y107">
        <f>('Passif '!V106+'Passif '!AE106)/('Passif '!D106+'Passif '!M106)</f>
        <v>7.7692017994052245E-2</v>
      </c>
      <c r="Z107">
        <f>('Passif '!W106+'Passif '!AF106)/('Passif '!E106+'Passif '!N106)</f>
        <v>6.4596515020423698E-2</v>
      </c>
      <c r="AA107">
        <f>('Passif '!X106+'Passif '!AG106)/('Passif '!F106+'Passif '!O106)</f>
        <v>4.5953404839757149E-2</v>
      </c>
      <c r="AB107">
        <f>('Passif '!Y106+'Passif '!AH106)/('Passif '!G106+'Passif '!P106)</f>
        <v>3.1235243959136901E-2</v>
      </c>
      <c r="AC107">
        <f>('Passif '!Z106+'Passif '!AI106)/('Passif '!H106+'Passif '!Q106)</f>
        <v>1.8350661443947223E-2</v>
      </c>
      <c r="AD107">
        <f>('Passif '!AA106+'Passif '!AJ106)/('Passif '!I106+'Passif '!R106)</f>
        <v>5.8400359527433039E-3</v>
      </c>
      <c r="AE107">
        <f>('Passif '!AB106+'Passif '!AK106)/('Passif '!J106+'Passif '!S106)</f>
        <v>2.173835390652508E-3</v>
      </c>
      <c r="AF107">
        <f>('Passif '!AC106+'Passif '!AL106)/('Passif '!K106+'Passif '!T106)</f>
        <v>2.3429633189102138E-3</v>
      </c>
      <c r="AG107">
        <f>('Passif '!C106+'Passif '!L106)</f>
        <v>5045860</v>
      </c>
      <c r="AH107">
        <f>('Passif '!D106+'Passif '!M106)</f>
        <v>5053003</v>
      </c>
      <c r="AI107">
        <f>('Passif '!E106+'Passif '!N106)</f>
        <v>5354809</v>
      </c>
      <c r="AJ107">
        <f>('Passif '!F106+'Passif '!O106)</f>
        <v>4948926</v>
      </c>
      <c r="AK107">
        <f>('Passif '!G106+'Passif '!P106)</f>
        <v>4951362</v>
      </c>
      <c r="AL107">
        <f>('Passif '!H106+'Passif '!Q106)</f>
        <v>5538111</v>
      </c>
      <c r="AM107">
        <f>('Passif '!I106+'Passif '!R106)</f>
        <v>5689691</v>
      </c>
      <c r="AN107">
        <f>('Passif '!J106+'Passif '!S106)</f>
        <v>6270944</v>
      </c>
      <c r="AO107">
        <f>('Passif '!K106+'Passif '!T106)</f>
        <v>5512677</v>
      </c>
      <c r="AP107">
        <f t="shared" si="32"/>
        <v>-4.5925406695532106E-3</v>
      </c>
      <c r="AQ107">
        <f>('Passif '!U106+'Passif '!AD106)</f>
        <v>634811</v>
      </c>
      <c r="AR107">
        <f>('Passif '!V106+'Passif '!AE106)</f>
        <v>392578</v>
      </c>
      <c r="AS107">
        <f>('Passif '!W106+'Passif '!AF106)</f>
        <v>345902</v>
      </c>
      <c r="AT107">
        <f>('Passif '!X106+'Passif '!AG106)</f>
        <v>227420</v>
      </c>
      <c r="AU107">
        <f>('Passif '!Y106+'Passif '!AH106)</f>
        <v>154657</v>
      </c>
      <c r="AV107">
        <f>('Passif '!Z106+'Passif '!AI106)</f>
        <v>101628</v>
      </c>
      <c r="AW107">
        <f>('Passif '!AA106+'Passif '!AJ106)</f>
        <v>33228</v>
      </c>
      <c r="AX107">
        <f>('Passif '!AB106+'Passif '!AK106)</f>
        <v>13632</v>
      </c>
      <c r="AY107">
        <f>('Passif '!AC106+'Passif '!AL106)</f>
        <v>12916</v>
      </c>
      <c r="AZ107">
        <f t="shared" si="33"/>
        <v>-0.87290904081552323</v>
      </c>
      <c r="BA107">
        <f>'Passif '!AV106</f>
        <v>13218313</v>
      </c>
      <c r="BB107">
        <f>'Passif '!AW106</f>
        <v>9013425</v>
      </c>
      <c r="BC107">
        <f>'Passif '!AX106</f>
        <v>11768109</v>
      </c>
      <c r="BD107">
        <f>'Passif '!AY106</f>
        <v>13177762</v>
      </c>
      <c r="BE107">
        <f>'Passif '!AZ106</f>
        <v>10506120</v>
      </c>
      <c r="BF107">
        <f>'Passif '!BA106</f>
        <v>8667761</v>
      </c>
      <c r="BG107">
        <f>'Passif '!BB106</f>
        <v>6734148</v>
      </c>
      <c r="BH107">
        <f>'Passif '!BC106</f>
        <v>11507058</v>
      </c>
      <c r="BI107">
        <f>'Passif '!BD106</f>
        <v>10674280</v>
      </c>
      <c r="BJ107">
        <f>(AQ107/Actif!C106)</f>
        <v>2.0249801923493696E-2</v>
      </c>
      <c r="BK107">
        <f>(AR107/Actif!D106)</f>
        <v>1.096021987779368E-2</v>
      </c>
      <c r="BL107">
        <f>(AS107/Actif!E106)</f>
        <v>1.0983295865767182E-2</v>
      </c>
      <c r="BM107">
        <f>(AT107/Actif!F106)</f>
        <v>7.99464820489529E-3</v>
      </c>
      <c r="BN107">
        <f>(AU107/Actif!G106)</f>
        <v>5.1888886380023714E-3</v>
      </c>
      <c r="BO107">
        <f>(AV107/Actif!H106)</f>
        <v>2.88997385976728E-3</v>
      </c>
      <c r="BP107">
        <f>(AW107/Actif!I106)</f>
        <v>9.7229839131844165E-4</v>
      </c>
      <c r="BQ107">
        <f>(AX107/Actif!J106)</f>
        <v>3.2284369211927938E-4</v>
      </c>
      <c r="BR107">
        <f>(AY107/Actif!K106)</f>
        <v>3.4583165618635558E-4</v>
      </c>
      <c r="BS107">
        <f t="shared" si="34"/>
        <v>-2.2989147782350914E-3</v>
      </c>
      <c r="BT107">
        <f t="shared" si="35"/>
        <v>-0.8803339846768703</v>
      </c>
      <c r="BV107">
        <f>('Compte de résultat '!V106/Actif!C106)</f>
        <v>2.2237233866294545E-2</v>
      </c>
      <c r="BW107">
        <f>('Compte de résultat '!W106/Actif!D106)</f>
        <v>1.823661118481926E-2</v>
      </c>
      <c r="BX107">
        <f>('Compte de résultat '!X106/Actif!E106)</f>
        <v>2.9927863438064174E-2</v>
      </c>
      <c r="BY107">
        <f>('Compte de résultat '!Y106/Actif!F106)</f>
        <v>3.0767091803464253E-2</v>
      </c>
      <c r="BZ107">
        <f>('Compte de résultat '!Z106/Actif!G106)</f>
        <v>2.8181486057954765E-2</v>
      </c>
      <c r="CA107">
        <f>('Compte de résultat '!AA106/Actif!H106)</f>
        <v>3.4929418186736193E-2</v>
      </c>
      <c r="CB107">
        <f>('Compte de résultat '!AB106/Actif!I106)</f>
        <v>5.1241278122343976E-2</v>
      </c>
      <c r="CC107">
        <f>('Compte de résultat '!AC106/Actif!J106)</f>
        <v>4.1933492683725343E-2</v>
      </c>
      <c r="CD107">
        <f t="shared" si="36"/>
        <v>3.0347477620764216E-2</v>
      </c>
      <c r="CE107">
        <f t="shared" si="37"/>
        <v>2.9625480433161062E-2</v>
      </c>
      <c r="CF107">
        <f t="shared" si="38"/>
        <v>4.2701396330935171E-2</v>
      </c>
      <c r="CG107">
        <f>(Actif!U106/Actif!C106)</f>
        <v>4.7738463602568733E-2</v>
      </c>
      <c r="CH107">
        <f>(Actif!V106/Actif!D106)</f>
        <v>4.0899378035482395E-2</v>
      </c>
      <c r="CI107">
        <f>(Actif!W106/Actif!E106)</f>
        <v>5.3832381267971789E-2</v>
      </c>
      <c r="CJ107">
        <f>(Actif!X106/Actif!F106)</f>
        <v>4.7701529852674472E-2</v>
      </c>
      <c r="CK107">
        <f>(Actif!Y106/Actif!G106)</f>
        <v>3.9231087474395174E-2</v>
      </c>
      <c r="CL107">
        <f>(Actif!Z106/Actif!H106)</f>
        <v>3.2451265886353629E-2</v>
      </c>
      <c r="CM107">
        <f>(Actif!AA106/Actif!I106)</f>
        <v>2.8358439727360837E-2</v>
      </c>
      <c r="CN107">
        <f>(Actif!AB106/Actif!J106)</f>
        <v>2.6004524169321665E-2</v>
      </c>
      <c r="CO107">
        <f>(Actif!AC106/Actif!K106)</f>
        <v>2.7508798344506324E-2</v>
      </c>
      <c r="CP107">
        <f t="shared" si="39"/>
        <v>-0.39717944623674128</v>
      </c>
      <c r="CQ107">
        <f t="shared" si="40"/>
        <v>-0.15230430637609446</v>
      </c>
      <c r="CR107">
        <f>'Compte de résultat '!D106/Actif!C106</f>
        <v>2.6025857668560888</v>
      </c>
      <c r="CS107">
        <f>'Compte de résultat '!E106/Actif!D106</f>
        <v>2.0374009288287862</v>
      </c>
      <c r="CT107">
        <f>'Compte de résultat '!F106/Actif!E106</f>
        <v>1.644347821917699</v>
      </c>
      <c r="CU107">
        <f>'Compte de résultat '!G106/Actif!F106</f>
        <v>1.7705701538992629</v>
      </c>
      <c r="CV107">
        <f>'Compte de résultat '!H106/Actif!G106</f>
        <v>2.4070934215016404</v>
      </c>
      <c r="CW107">
        <f>'Compte de résultat '!I106/Actif!H106</f>
        <v>2.2269778326140153</v>
      </c>
      <c r="CX107">
        <f>'Compte de résultat '!J106/Actif!I106</f>
        <v>3.3813801522260887</v>
      </c>
      <c r="CY107">
        <f>'Compte de résultat '!K106/Actif!J106</f>
        <v>2.8818984630063569</v>
      </c>
      <c r="CZ107">
        <f t="shared" si="41"/>
        <v>1.7074589879084809</v>
      </c>
      <c r="DA107">
        <f t="shared" si="42"/>
        <v>1.9406704657728675</v>
      </c>
      <c r="DB107">
        <f t="shared" si="43"/>
        <v>2.8300854826154871</v>
      </c>
      <c r="DD107">
        <f>LN(1+'Compte de résultat '!C106)</f>
        <v>17.776935292898596</v>
      </c>
      <c r="DE107">
        <f>LN(1+'Compte de résultat '!D106)</f>
        <v>18.217198351594828</v>
      </c>
      <c r="DF107">
        <f>LN(1+'Compte de résultat '!E106)</f>
        <v>18.105648413162871</v>
      </c>
      <c r="DG107">
        <f>LN(1+'Compte de résultat '!F106)</f>
        <v>17.762634359020865</v>
      </c>
      <c r="DH107">
        <f>LN(1+'Compte de résultat '!G106)</f>
        <v>17.73483837814975</v>
      </c>
      <c r="DI107">
        <f>LN(1+'Compte de résultat '!H106)</f>
        <v>18.088620764990203</v>
      </c>
      <c r="DJ107">
        <f>LN(1+'Compte de résultat '!I106)</f>
        <v>18.176227635743686</v>
      </c>
      <c r="DK107">
        <f>LN(1+'Compte de résultat '!J106)</f>
        <v>18.565279950486488</v>
      </c>
      <c r="DL107">
        <f>LN(1+'Compte de résultat '!K106)</f>
        <v>18.616966800007837</v>
      </c>
      <c r="DM107">
        <f t="shared" si="44"/>
        <v>17.748736368585305</v>
      </c>
      <c r="DN107">
        <f t="shared" si="45"/>
        <v>17.862031167386938</v>
      </c>
      <c r="DO107">
        <f t="shared" si="46"/>
        <v>18.452824795412671</v>
      </c>
      <c r="DQ107">
        <f>'Compte de résultat '!AM106/'Compte de résultat '!U106</f>
        <v>0.30116302315462679</v>
      </c>
      <c r="DR107">
        <f>'Compte de résultat '!AN106/'Compte de résultat '!V106</f>
        <v>0.67494889652352907</v>
      </c>
      <c r="DS107">
        <f>'Compte de résultat '!AO106/'Compte de résultat '!W106</f>
        <v>0.56363602962001325</v>
      </c>
      <c r="DT107">
        <f>'Compte de résultat '!AP106/'Compte de résultat '!X106</f>
        <v>0.36327042477072397</v>
      </c>
      <c r="DU107">
        <f>'Compte de résultat '!AQ106/'Compte de résultat '!Y106</f>
        <v>0.33601038371055408</v>
      </c>
      <c r="DV107">
        <f>'Compte de résultat '!AR106/'Compte de résultat '!Z106</f>
        <v>0.28863006734836499</v>
      </c>
      <c r="DW107">
        <f>'Compte de résultat '!AS106/'Compte de résultat '!AA106</f>
        <v>0.17042410841492187</v>
      </c>
      <c r="DX107">
        <f>'Compte de résultat '!AT106/'Compte de résultat '!AB106</f>
        <v>0.11111123801148384</v>
      </c>
      <c r="DY107">
        <f>'Compte de résultat '!AU106/'Compte de résultat '!AC106</f>
        <v>0.11604782924966904</v>
      </c>
      <c r="DZ107">
        <f t="shared" si="52"/>
        <v>-7.4640357422358972E-2</v>
      </c>
    </row>
    <row r="108" spans="2:130" x14ac:dyDescent="0.25">
      <c r="B108" t="str">
        <f>Actif!B107</f>
        <v>POLYPIPE LIMITED</v>
      </c>
      <c r="C108">
        <f>('Passif '!U107+'Passif '!AD107+'Passif '!AV107)/Actif!C107</f>
        <v>0.54505601782199564</v>
      </c>
      <c r="D108">
        <f>('Passif '!V107+'Passif '!AE107+'Passif '!AW107)/Actif!D107</f>
        <v>0.58098271022113568</v>
      </c>
      <c r="E108">
        <f>('Passif '!W107+'Passif '!AF107+'Passif '!AX107)/Actif!E107</f>
        <v>0.55039047766728477</v>
      </c>
      <c r="F108">
        <f>('Passif '!X107+'Passif '!AG107+'Passif '!AY107)/Actif!F107</f>
        <v>0.55418250955746018</v>
      </c>
      <c r="G108">
        <f>('Passif '!Y107+'Passif '!AH107+'Passif '!AZ107)/Actif!G107</f>
        <v>0.6198559667533643</v>
      </c>
      <c r="H108">
        <f>('Passif '!Z107+'Passif '!AI107+'Passif '!BA107)/Actif!H107</f>
        <v>0.56209573540056113</v>
      </c>
      <c r="I108">
        <f>('Passif '!AA107+'Passif '!AJ107+'Passif '!BB107)/Actif!I107</f>
        <v>0.60649087209617814</v>
      </c>
      <c r="J108">
        <f>('Passif '!AB107+'Passif '!AK107+'Passif '!BC107)/Actif!J107</f>
        <v>0.57392317165108742</v>
      </c>
      <c r="K108">
        <f>('Passif '!AC107+'Passif '!AL107+'Passif '!BD107)/Actif!K107</f>
        <v>0.44909274336729788</v>
      </c>
      <c r="L108">
        <f t="shared" si="30"/>
        <v>2.126718794788501E-2</v>
      </c>
      <c r="M108">
        <f>('Passif '!C107+'Passif '!L107)/Actif!C107</f>
        <v>0.33122260153811839</v>
      </c>
      <c r="N108">
        <f>('Passif '!D107+'Passif '!M107)/Actif!D107</f>
        <v>0.281164695854559</v>
      </c>
      <c r="O108">
        <f>('Passif '!E107+'Passif '!N107)/Actif!E107</f>
        <v>0.29713648253263808</v>
      </c>
      <c r="P108">
        <f>('Passif '!F107+'Passif '!O107)/Actif!F107</f>
        <v>0.22385931640020967</v>
      </c>
      <c r="Q108">
        <f>('Passif '!G107+'Passif '!P107)/Actif!G107</f>
        <v>0.21553498308168056</v>
      </c>
      <c r="R108">
        <f>('Passif '!H107+'Passif '!Q107)/Actif!H107</f>
        <v>0.22833117765332234</v>
      </c>
      <c r="S108">
        <f>('Passif '!I107+'Passif '!R107)/Actif!I107</f>
        <v>0.13184584299012941</v>
      </c>
      <c r="T108">
        <f>('Passif '!J107+'Passif '!S107)/Actif!J107</f>
        <v>0.14610011438611675</v>
      </c>
      <c r="U108">
        <f>('Passif '!K107+'Passif '!T107)/Actif!K107</f>
        <v>0.284274193744118</v>
      </c>
      <c r="V108">
        <f t="shared" si="31"/>
        <v>-6.8805304879315743E-2</v>
      </c>
      <c r="W108">
        <v>0.5359739931003169</v>
      </c>
      <c r="X108">
        <f>('Passif '!U107+'Passif '!AD107)/('Passif '!C107+'Passif '!L107)</f>
        <v>1.2794117645577177</v>
      </c>
      <c r="Y108">
        <f>('Passif '!V107+'Passif '!AE107)/('Passif '!D107+'Passif '!M107)</f>
        <v>1.7022653679206927</v>
      </c>
      <c r="Z108">
        <f>('Passif '!W107+'Passif '!AF107)/('Passif '!E107+'Passif '!N107)</f>
        <v>1.8435544359866745</v>
      </c>
      <c r="AA108">
        <f>('Passif '!X107+'Passif '!AG107)/('Passif '!F107+'Passif '!O107)</f>
        <v>2.4755838553831175</v>
      </c>
      <c r="AB108">
        <f>('Passif '!Y107+'Passif '!AH107)/('Passif '!G107+'Passif '!P107)</f>
        <v>2.8758949377533742</v>
      </c>
      <c r="AC108">
        <f>('Passif '!Z107+'Passif '!AI107)/('Passif '!H107+'Passif '!Q107)</f>
        <v>2.4617563890201497</v>
      </c>
      <c r="AD108">
        <f>('Passif '!AA107+'Passif '!AJ107)/('Passif '!I107+'Passif '!R107)</f>
        <v>4.5999999570830834</v>
      </c>
      <c r="AE108">
        <f>('Passif '!AB107+'Passif '!AK107)/('Passif '!J107+'Passif '!S107)</f>
        <v>3.9282869425708324</v>
      </c>
      <c r="AF108">
        <f>('Passif '!AC107+'Passif '!AL107)/('Passif '!K107+'Passif '!T107)</f>
        <v>1.5797872379915605</v>
      </c>
      <c r="AG108">
        <f>('Passif '!C107+'Passif '!L107)</f>
        <v>99253659</v>
      </c>
      <c r="AH108">
        <f>('Passif '!D107+'Passif '!M107)</f>
        <v>92190058</v>
      </c>
      <c r="AI108">
        <f>('Passif '!E107+'Passif '!N107)</f>
        <v>108737094</v>
      </c>
      <c r="AJ108">
        <f>('Passif '!F107+'Passif '!O107)</f>
        <v>49337089</v>
      </c>
      <c r="AK108">
        <f>('Passif '!G107+'Passif '!P107)</f>
        <v>47103276</v>
      </c>
      <c r="AL108">
        <f>('Passif '!H107+'Passif '!Q107)</f>
        <v>41321438</v>
      </c>
      <c r="AM108">
        <f>('Passif '!I107+'Passif '!R107)</f>
        <v>23300835</v>
      </c>
      <c r="AN108">
        <f>('Passif '!J107+'Passif '!S107)</f>
        <v>30019554</v>
      </c>
      <c r="AO108">
        <f>('Passif '!K107+'Passif '!T107)</f>
        <v>67347926</v>
      </c>
      <c r="AP108">
        <f t="shared" si="32"/>
        <v>0.6298543627644323</v>
      </c>
      <c r="AQ108">
        <f>('Passif '!U107+'Passif '!AD107)</f>
        <v>126986299</v>
      </c>
      <c r="AR108">
        <f>('Passif '!V107+'Passif '!AE107)</f>
        <v>156931943</v>
      </c>
      <c r="AS108">
        <f>('Passif '!W107+'Passif '!AF107)</f>
        <v>200462752</v>
      </c>
      <c r="AT108">
        <f>('Passif '!X107+'Passif '!AG107)</f>
        <v>122138101</v>
      </c>
      <c r="AU108">
        <f>('Passif '!Y107+'Passif '!AH107)</f>
        <v>135464073</v>
      </c>
      <c r="AV108">
        <f>('Passif '!Z107+'Passif '!AI107)</f>
        <v>101723314</v>
      </c>
      <c r="AW108">
        <f>('Passif '!AA107+'Passif '!AJ107)</f>
        <v>107183840</v>
      </c>
      <c r="AX108">
        <f>('Passif '!AB107+'Passif '!AK107)</f>
        <v>117925422</v>
      </c>
      <c r="AY108">
        <f>('Passif '!AC107+'Passif '!AL107)</f>
        <v>106395394</v>
      </c>
      <c r="AZ108">
        <f t="shared" si="33"/>
        <v>4.5929294045610823E-2</v>
      </c>
      <c r="BA108">
        <f>'Passif '!AV107</f>
        <v>36344355</v>
      </c>
      <c r="BB108">
        <f>'Passif '!AW107</f>
        <v>33564341</v>
      </c>
      <c r="BC108">
        <f>'Passif '!AX107</f>
        <v>952640</v>
      </c>
      <c r="BD108">
        <f>'Passif '!AY107</f>
        <v>0</v>
      </c>
      <c r="BE108">
        <f>'Passif '!AZ107</f>
        <v>0</v>
      </c>
      <c r="BF108">
        <f>'Passif '!BA107</f>
        <v>0</v>
      </c>
      <c r="BG108">
        <f>'Passif '!BB107</f>
        <v>0</v>
      </c>
      <c r="BH108">
        <f>'Passif '!BC107</f>
        <v>0</v>
      </c>
      <c r="BI108">
        <f>'Passif '!BD107</f>
        <v>0</v>
      </c>
      <c r="BJ108">
        <f>(AQ108/Actif!C107)</f>
        <v>0.42377009309528185</v>
      </c>
      <c r="BK108">
        <f>(AR108/Actif!D107)</f>
        <v>0.47861692443517057</v>
      </c>
      <c r="BL108">
        <f>(AS108/Actif!E107)</f>
        <v>0.54778728046652192</v>
      </c>
      <c r="BM108">
        <f>(AT108/Actif!F107)</f>
        <v>0.55418250955746018</v>
      </c>
      <c r="BN108">
        <f>(AU108/Actif!G107)</f>
        <v>0.6198559667533643</v>
      </c>
      <c r="BO108">
        <f>(AV108/Actif!H107)</f>
        <v>0.56209573540056113</v>
      </c>
      <c r="BP108">
        <f>(AW108/Actif!I107)</f>
        <v>0.60649087209617814</v>
      </c>
      <c r="BQ108">
        <f>(AX108/Actif!J107)</f>
        <v>0.57392317165108742</v>
      </c>
      <c r="BR108">
        <f>(AY108/Actif!K107)</f>
        <v>0.44909274336729788</v>
      </c>
      <c r="BS108">
        <f t="shared" si="34"/>
        <v>-5.7760231352803171E-2</v>
      </c>
      <c r="BT108">
        <f t="shared" si="35"/>
        <v>-0.20103869308443509</v>
      </c>
      <c r="BV108">
        <f>('Compte de résultat '!V107/Actif!C107)</f>
        <v>0.1209693443241967</v>
      </c>
      <c r="BW108">
        <f>('Compte de résultat '!W107/Actif!D107)</f>
        <v>0.12742246991321585</v>
      </c>
      <c r="BX108">
        <f>('Compte de résultat '!X107/Actif!E107)</f>
        <v>8.1864742427075976E-2</v>
      </c>
      <c r="BY108">
        <f>('Compte de résultat '!Y107/Actif!F107)</f>
        <v>0.1448628651472495</v>
      </c>
      <c r="BZ108">
        <f>('Compte de résultat '!Z107/Actif!G107)</f>
        <v>0.16711751527320637</v>
      </c>
      <c r="CA108">
        <f>('Compte de résultat '!AA107/Actif!H107)</f>
        <v>0.23175748492124534</v>
      </c>
      <c r="CB108">
        <f>('Compte de résultat '!AB107/Actif!I107)</f>
        <v>0.28829365170303928</v>
      </c>
      <c r="CC108">
        <f>('Compte de résultat '!AC107/Actif!J107)</f>
        <v>0.27953520959944766</v>
      </c>
      <c r="CD108">
        <f t="shared" si="36"/>
        <v>0.11336380378716274</v>
      </c>
      <c r="CE108">
        <f t="shared" si="37"/>
        <v>0.13128170761584393</v>
      </c>
      <c r="CF108">
        <f t="shared" si="38"/>
        <v>0.26652878207457742</v>
      </c>
      <c r="CG108">
        <f>(Actif!U107/Actif!C107)</f>
        <v>0.19240136420237314</v>
      </c>
      <c r="CH108">
        <f>(Actif!V107/Actif!D107)</f>
        <v>0.19881710710701742</v>
      </c>
      <c r="CI108">
        <f>(Actif!W107/Actif!E107)</f>
        <v>0.15953886311581686</v>
      </c>
      <c r="CJ108">
        <f>(Actif!X107/Actif!F107)</f>
        <v>0.30370722283365448</v>
      </c>
      <c r="CK108">
        <f>(Actif!Y107/Actif!G107)</f>
        <v>0.37088477271632203</v>
      </c>
      <c r="CL108">
        <f>(Actif!Z107/Actif!H107)</f>
        <v>0.44243208226532454</v>
      </c>
      <c r="CM108">
        <f>(Actif!AA107/Actif!I107)</f>
        <v>0.30020283727744806</v>
      </c>
      <c r="CN108">
        <f>(Actif!AB107/Actif!J107)</f>
        <v>0.27823049964723257</v>
      </c>
      <c r="CO108">
        <f>(Actif!AC107/Actif!K107)</f>
        <v>0.2772177422461003</v>
      </c>
      <c r="CP108">
        <f t="shared" si="39"/>
        <v>1.773193149459402</v>
      </c>
      <c r="CQ108">
        <f t="shared" si="40"/>
        <v>-0.37342305551916544</v>
      </c>
      <c r="CR108">
        <f>'Compte de résultat '!D107/Actif!C107</f>
        <v>0.57896027188258414</v>
      </c>
      <c r="CS108">
        <f>'Compte de résultat '!E107/Actif!D107</f>
        <v>0.52297169931961973</v>
      </c>
      <c r="CT108">
        <f>'Compte de résultat '!F107/Actif!E107</f>
        <v>0.51466016692980188</v>
      </c>
      <c r="CU108">
        <f>'Compte de résultat '!G107/Actif!F107</f>
        <v>0.9513001621465047</v>
      </c>
      <c r="CV108">
        <f>'Compte de résultat '!H107/Actif!G107</f>
        <v>1.0739442963640589</v>
      </c>
      <c r="CW108">
        <f>'Compte de résultat '!I107/Actif!H107</f>
        <v>1.4017696487143196</v>
      </c>
      <c r="CX108">
        <f>'Compte de résultat '!J107/Actif!I107</f>
        <v>1.4597403850337811</v>
      </c>
      <c r="CY108">
        <f>'Compte de résultat '!K107/Actif!J107</f>
        <v>1.3523460133504588</v>
      </c>
      <c r="CZ108">
        <f t="shared" si="41"/>
        <v>0.73298016453815329</v>
      </c>
      <c r="DA108">
        <f t="shared" si="42"/>
        <v>0.84663487514678837</v>
      </c>
      <c r="DB108">
        <f t="shared" si="43"/>
        <v>1.4046186823661866</v>
      </c>
      <c r="DD108">
        <f>LN(1+'Compte de résultat '!C107)</f>
        <v>18.874886516592177</v>
      </c>
      <c r="DE108">
        <f>LN(1+'Compte de résultat '!D107)</f>
        <v>18.971632547735837</v>
      </c>
      <c r="DF108">
        <f>LN(1+'Compte de résultat '!E107)</f>
        <v>18.959949604258483</v>
      </c>
      <c r="DG108">
        <f>LN(1+'Compte de résultat '!F107)</f>
        <v>19.053758792757701</v>
      </c>
      <c r="DH108">
        <f>LN(1+'Compte de résultat '!G107)</f>
        <v>19.160998511207225</v>
      </c>
      <c r="DI108">
        <f>LN(1+'Compte de résultat '!H107)</f>
        <v>19.273823292254924</v>
      </c>
      <c r="DJ108">
        <f>LN(1+'Compte de résultat '!I107)</f>
        <v>19.351585650665704</v>
      </c>
      <c r="DK108">
        <f>LN(1+'Compte de résultat '!J107)</f>
        <v>19.368380255125178</v>
      </c>
      <c r="DL108">
        <f>LN(1+'Compte de résultat '!K107)</f>
        <v>19.442663580102764</v>
      </c>
      <c r="DM108">
        <f t="shared" si="44"/>
        <v>19.107378651982465</v>
      </c>
      <c r="DN108">
        <f t="shared" si="45"/>
        <v>19.162860198739953</v>
      </c>
      <c r="DO108">
        <f t="shared" si="46"/>
        <v>19.387543161964548</v>
      </c>
      <c r="DQ108">
        <f>'Compte de résultat '!AM107/'Compte de résultat '!U107</f>
        <v>0.18811881288860888</v>
      </c>
      <c r="DR108">
        <f>'Compte de résultat '!AN107/'Compte de résultat '!V107</f>
        <v>0.43209875317138952</v>
      </c>
      <c r="DS108">
        <f>'Compte de résultat '!AO107/'Compte de résultat '!W107</f>
        <v>0.31270357635701318</v>
      </c>
      <c r="DT108">
        <f>'Compte de résultat '!AP107/'Compte de résultat '!X107</f>
        <v>0.36713286643259546</v>
      </c>
      <c r="DU108">
        <f>'Compte de résultat '!AQ107/'Compte de résultat '!Y107</f>
        <v>3.52111683468955E-3</v>
      </c>
      <c r="DV108">
        <f>'Compte de résultat '!AR107/'Compte de résultat '!Z107</f>
        <v>0.44551282753351507</v>
      </c>
      <c r="DW108">
        <f>'Compte de résultat '!AS107/'Compte de résultat '!AA107</f>
        <v>4.2735045588019237E-2</v>
      </c>
      <c r="DX108">
        <f>'Compte de résultat '!AT107/'Compte de résultat '!AB107</f>
        <v>1.6431930088923501E-2</v>
      </c>
      <c r="DY108">
        <f>'Compte de résultat '!AU107/'Compte de résultat '!AC107</f>
        <v>3.3264025264640895E-2</v>
      </c>
      <c r="DZ108">
        <f t="shared" si="52"/>
        <v>7.8379961100919604E-2</v>
      </c>
    </row>
    <row r="109" spans="2:130" x14ac:dyDescent="0.25">
      <c r="B109" t="str">
        <f>Actif!B108</f>
        <v>PORTWEST CLOTHING LIMITED</v>
      </c>
      <c r="C109">
        <f>('Passif '!U108+'Passif '!AD108+'Passif '!AV108)/Actif!C108</f>
        <v>0.72752936225131892</v>
      </c>
      <c r="D109">
        <f>('Passif '!V108+'Passif '!AE108+'Passif '!AW108)/Actif!D108</f>
        <v>0.7824779999959417</v>
      </c>
      <c r="E109">
        <f>('Passif '!W108+'Passif '!AF108+'Passif '!AX108)/Actif!E108</f>
        <v>0.71532226025226509</v>
      </c>
      <c r="F109">
        <f>('Passif '!X108+'Passif '!AG108+'Passif '!AY108)/Actif!F108</f>
        <v>0.69217247334136878</v>
      </c>
      <c r="G109">
        <f>('Passif '!Y108+'Passif '!AH108+'Passif '!AZ108)/Actif!G108</f>
        <v>0.56834351181231002</v>
      </c>
      <c r="H109">
        <f>('Passif '!Z108+'Passif '!AI108+'Passif '!BA108)/Actif!H108</f>
        <v>0.64718459050639721</v>
      </c>
      <c r="I109">
        <f>('Passif '!AA108+'Passif '!AJ108+'Passif '!BB108)/Actif!I108</f>
        <v>0.33413423704071832</v>
      </c>
      <c r="J109">
        <f>('Passif '!AB108+'Passif '!AK108+'Passif '!BC108)/Actif!J108</f>
        <v>0.39166616255175318</v>
      </c>
      <c r="K109">
        <f>('Passif '!AC108+'Passif '!AL108+'Passif '!BD108)/Actif!K108</f>
        <v>0.39770216515189621</v>
      </c>
      <c r="L109">
        <f t="shared" si="30"/>
        <v>-9.5254507698164584E-2</v>
      </c>
      <c r="M109">
        <f>('Passif '!C108+'Passif '!L108)/Actif!C108</f>
        <v>0.21537202512442807</v>
      </c>
      <c r="N109">
        <f>('Passif '!D108+'Passif '!M108)/Actif!D108</f>
        <v>0.17091014286033152</v>
      </c>
      <c r="O109">
        <f>('Passif '!E108+'Passif '!N108)/Actif!E108</f>
        <v>0.23853560289382889</v>
      </c>
      <c r="P109">
        <f>('Passif '!F108+'Passif '!O108)/Actif!F108</f>
        <v>0.26998240863984968</v>
      </c>
      <c r="Q109">
        <f>('Passif '!G108+'Passif '!P108)/Actif!G108</f>
        <v>0.37680232196135127</v>
      </c>
      <c r="R109">
        <f>('Passif '!H108+'Passif '!Q108)/Actif!H108</f>
        <v>0.32033396605511272</v>
      </c>
      <c r="S109">
        <f>('Passif '!I108+'Passif '!R108)/Actif!I108</f>
        <v>0.57025687576438233</v>
      </c>
      <c r="T109">
        <f>('Passif '!J108+'Passif '!S108)/Actif!J108</f>
        <v>0.47945121483276981</v>
      </c>
      <c r="U109">
        <f>('Passif '!K108+'Passif '!T108)/Actif!K108</f>
        <v>0.52730257539109282</v>
      </c>
      <c r="V109">
        <f t="shared" si="31"/>
        <v>8.1798363161283832E-2</v>
      </c>
      <c r="W109">
        <v>-0.21355822443188027</v>
      </c>
      <c r="X109">
        <f>('Passif '!U108+'Passif '!AD108)/('Passif '!C108+'Passif '!L108)</f>
        <v>2.0211414884664349</v>
      </c>
      <c r="Y109">
        <f>('Passif '!V108+'Passif '!AE108)/('Passif '!D108+'Passif '!M108)</f>
        <v>2.2717315457289584</v>
      </c>
      <c r="Z109">
        <f>('Passif '!W108+'Passif '!AF108)/('Passif '!E108+'Passif '!N108)</f>
        <v>1.1765407139413901</v>
      </c>
      <c r="AA109">
        <f>('Passif '!X108+'Passif '!AG108)/('Passif '!F108+'Passif '!O108)</f>
        <v>1.0754500159486369</v>
      </c>
      <c r="AB109">
        <f>('Passif '!Y108+'Passif '!AH108)/('Passif '!G108+'Passif '!P108)</f>
        <v>0.89727891259592552</v>
      </c>
      <c r="AC109">
        <f>('Passif '!Z108+'Passif '!AI108)/('Passif '!H108+'Passif '!Q108)</f>
        <v>0.78941514392557377</v>
      </c>
      <c r="AD109">
        <f>('Passif '!AA108+'Passif '!AJ108)/('Passif '!I108+'Passif '!R108)</f>
        <v>0.24248150350941777</v>
      </c>
      <c r="AE109">
        <f>('Passif '!AB108+'Passif '!AK108)/('Passif '!J108+'Passif '!S108)</f>
        <v>0.17978276035113644</v>
      </c>
      <c r="AF109">
        <f>('Passif '!AC108+'Passif '!AL108)/('Passif '!K108+'Passif '!T108)</f>
        <v>0.12450618441865989</v>
      </c>
      <c r="AG109">
        <f>('Passif '!C108+'Passif '!L108)</f>
        <v>3475725</v>
      </c>
      <c r="AH109">
        <f>('Passif '!D108+'Passif '!M108)</f>
        <v>4464075</v>
      </c>
      <c r="AI109">
        <f>('Passif '!E108+'Passif '!N108)</f>
        <v>6578103</v>
      </c>
      <c r="AJ109">
        <f>('Passif '!F108+'Passif '!O108)</f>
        <v>5862570</v>
      </c>
      <c r="AK109">
        <f>('Passif '!G108+'Passif '!P108)</f>
        <v>6596260</v>
      </c>
      <c r="AL109">
        <f>('Passif '!H108+'Passif '!Q108)</f>
        <v>7384928</v>
      </c>
      <c r="AM109">
        <f>('Passif '!I108+'Passif '!R108)</f>
        <v>8163035</v>
      </c>
      <c r="AN109">
        <f>('Passif '!J108+'Passif '!S108)</f>
        <v>8734041</v>
      </c>
      <c r="AO109">
        <f>('Passif '!K108+'Passif '!T108)</f>
        <v>10091571</v>
      </c>
      <c r="AP109">
        <f t="shared" si="32"/>
        <v>0.36650905736657147</v>
      </c>
      <c r="AQ109">
        <f>('Passif '!U108+'Passif '!AD108)</f>
        <v>7024932</v>
      </c>
      <c r="AR109">
        <f>('Passif '!V108+'Passif '!AE108)</f>
        <v>10141180</v>
      </c>
      <c r="AS109">
        <f>('Passif '!W108+'Passif '!AF108)</f>
        <v>7739406</v>
      </c>
      <c r="AT109">
        <f>('Passif '!X108+'Passif '!AG108)</f>
        <v>6304901</v>
      </c>
      <c r="AU109">
        <f>('Passif '!Y108+'Passif '!AH108)</f>
        <v>5918685</v>
      </c>
      <c r="AV109">
        <f>('Passif '!Z108+'Passif '!AI108)</f>
        <v>5829774</v>
      </c>
      <c r="AW109">
        <f>('Passif '!AA108+'Passif '!AJ108)</f>
        <v>1979385</v>
      </c>
      <c r="AX109">
        <f>('Passif '!AB108+'Passif '!AK108)</f>
        <v>1570230</v>
      </c>
      <c r="AY109">
        <f>('Passif '!AC108+'Passif '!AL108)</f>
        <v>1256463</v>
      </c>
      <c r="AZ109">
        <f t="shared" si="33"/>
        <v>-0.78447483555966324</v>
      </c>
      <c r="BA109">
        <f>'Passif '!AV108</f>
        <v>4716110</v>
      </c>
      <c r="BB109">
        <f>'Passif '!AW108</f>
        <v>10296697</v>
      </c>
      <c r="BC109">
        <f>'Passif '!AX108</f>
        <v>11987056</v>
      </c>
      <c r="BD109">
        <f>'Passif '!AY108</f>
        <v>8725373</v>
      </c>
      <c r="BE109">
        <f>'Passif '!AZ108</f>
        <v>4030674</v>
      </c>
      <c r="BF109">
        <f>'Passif '!BA108</f>
        <v>9090316</v>
      </c>
      <c r="BG109">
        <f>'Passif '!BB108</f>
        <v>2803634</v>
      </c>
      <c r="BH109">
        <f>'Passif '!BC108</f>
        <v>5564653</v>
      </c>
      <c r="BI109">
        <f>'Passif '!BD108</f>
        <v>6354802</v>
      </c>
      <c r="BJ109">
        <f>(AQ109/Actif!C108)</f>
        <v>0.435297335434017</v>
      </c>
      <c r="BK109">
        <f>(AR109/Actif!D108)</f>
        <v>0.38826196302085803</v>
      </c>
      <c r="BL109">
        <f>(AS109/Actif!E108)</f>
        <v>0.28064684852914534</v>
      </c>
      <c r="BM109">
        <f>(AT109/Actif!F108)</f>
        <v>0.29035258567757777</v>
      </c>
      <c r="BN109">
        <f>(AU109/Actif!G108)</f>
        <v>0.33809677771310115</v>
      </c>
      <c r="BO109">
        <f>(AV109/Actif!H108)</f>
        <v>0.25287648391764667</v>
      </c>
      <c r="BP109">
        <f>(AW109/Actif!I108)</f>
        <v>0.13827674462193068</v>
      </c>
      <c r="BQ109">
        <f>(AX109/Actif!J108)</f>
        <v>8.6197062856341086E-2</v>
      </c>
      <c r="BR109">
        <f>(AY109/Actif!K108)</f>
        <v>6.565243169607772E-2</v>
      </c>
      <c r="BS109">
        <f t="shared" si="34"/>
        <v>-8.5220293795454483E-2</v>
      </c>
      <c r="BT109">
        <v>0</v>
      </c>
      <c r="BV109">
        <f>('Compte de résultat '!V108/Actif!C108)</f>
        <v>7.3513105953698296E-2</v>
      </c>
      <c r="BW109">
        <f>('Compte de résultat '!W108/Actif!D108)</f>
        <v>9.3228499997339148E-2</v>
      </c>
      <c r="BX109">
        <f>('Compte de résultat '!X108/Actif!E108)</f>
        <v>3.2975272027137952E-2</v>
      </c>
      <c r="BY109">
        <f>('Compte de résultat '!Y108/Actif!F108)</f>
        <v>6.4060384707328985E-2</v>
      </c>
      <c r="BZ109">
        <f>('Compte de résultat '!Z108/Actif!G108)</f>
        <v>6.9124506094805804E-2</v>
      </c>
      <c r="CA109">
        <f>('Compte de résultat '!AA108/Actif!H108)</f>
        <v>6.3841381739441233E-2</v>
      </c>
      <c r="CB109">
        <f>('Compte de résultat '!AB108/Actif!I108)</f>
        <v>8.3098917522543142E-2</v>
      </c>
      <c r="CC109">
        <f>('Compte de résultat '!AC108/Actif!J108)</f>
        <v>7.8655705030964362E-2</v>
      </c>
      <c r="CD109">
        <f t="shared" si="36"/>
        <v>4.8517828367233465E-2</v>
      </c>
      <c r="CE109">
        <f t="shared" si="37"/>
        <v>5.5386720943090911E-2</v>
      </c>
      <c r="CF109">
        <f t="shared" si="38"/>
        <v>7.5198668097649579E-2</v>
      </c>
      <c r="CG109">
        <f>(Actif!U108/Actif!C108)</f>
        <v>0.30261358148268724</v>
      </c>
      <c r="CH109">
        <f>(Actif!V108/Actif!D108)</f>
        <v>0.37232776967121062</v>
      </c>
      <c r="CI109">
        <f>(Actif!W108/Actif!E108)</f>
        <v>0.29961589769571978</v>
      </c>
      <c r="CJ109">
        <f>(Actif!X108/Actif!F108)</f>
        <v>0.3107227627153058</v>
      </c>
      <c r="CK109">
        <f>(Actif!Y108/Actif!G108)</f>
        <v>0.35129764896272053</v>
      </c>
      <c r="CL109">
        <f>(Actif!Z108/Actif!H108)</f>
        <v>0.26244781780388865</v>
      </c>
      <c r="CM109">
        <f>(Actif!AA108/Actif!I108)</f>
        <v>0.40207121886138708</v>
      </c>
      <c r="CN109">
        <f>(Actif!AB108/Actif!J108)</f>
        <v>0.30457980805133916</v>
      </c>
      <c r="CO109">
        <f>(Actif!AC108/Actif!K108)</f>
        <v>0.31298530476087416</v>
      </c>
      <c r="CP109">
        <f t="shared" si="39"/>
        <v>-0.12405242905227222</v>
      </c>
      <c r="CQ109">
        <f t="shared" si="40"/>
        <v>0.1925620391126632</v>
      </c>
      <c r="CR109">
        <f>'Compte de résultat '!D108/Actif!C108</f>
        <v>1.683183195092302</v>
      </c>
      <c r="CS109">
        <f>'Compte de résultat '!E108/Actif!D108</f>
        <v>1.116538965422174</v>
      </c>
      <c r="CT109">
        <f>'Compte de résultat '!F108/Actif!E108</f>
        <v>1.0681961812563703</v>
      </c>
      <c r="CU109">
        <f>'Compte de résultat '!G108/Actif!F108</f>
        <v>1.3148393869075499</v>
      </c>
      <c r="CV109">
        <f>'Compte de résultat '!H108/Actif!G108</f>
        <v>1.4385406283256663</v>
      </c>
      <c r="CW109">
        <f>'Compte de résultat '!I108/Actif!H108</f>
        <v>1.4906785160303013</v>
      </c>
      <c r="CX109">
        <f>'Compte de résultat '!J108/Actif!I108</f>
        <v>2.4596629344330356</v>
      </c>
      <c r="CY109">
        <f>'Compte de résultat '!K108/Actif!J108</f>
        <v>2.2093893717352153</v>
      </c>
      <c r="CZ109">
        <f t="shared" si="41"/>
        <v>1.19151778408196</v>
      </c>
      <c r="DA109">
        <f t="shared" si="42"/>
        <v>1.2738587321631953</v>
      </c>
      <c r="DB109">
        <f t="shared" si="43"/>
        <v>2.0532436073995175</v>
      </c>
      <c r="DD109">
        <f>LN(1+'Compte de résultat '!C108)</f>
        <v>17.027079633436689</v>
      </c>
      <c r="DE109">
        <f>LN(1+'Compte de résultat '!D108)</f>
        <v>17.117388841503146</v>
      </c>
      <c r="DF109">
        <f>LN(1+'Compte de résultat '!E108)</f>
        <v>17.188423650514533</v>
      </c>
      <c r="DG109">
        <f>LN(1+'Compte de résultat '!F108)</f>
        <v>17.198465113208119</v>
      </c>
      <c r="DH109">
        <f>LN(1+'Compte de résultat '!G108)</f>
        <v>17.167211661217006</v>
      </c>
      <c r="DI109">
        <f>LN(1+'Compte de résultat '!H108)</f>
        <v>17.041677140550306</v>
      </c>
      <c r="DJ109">
        <f>LN(1+'Compte de résultat '!I108)</f>
        <v>17.352574333179884</v>
      </c>
      <c r="DK109">
        <f>LN(1+'Compte de résultat '!J108)</f>
        <v>17.376819304932656</v>
      </c>
      <c r="DL109">
        <f>LN(1+'Compte de résultat '!K108)</f>
        <v>17.510568038710399</v>
      </c>
      <c r="DM109">
        <f t="shared" si="44"/>
        <v>17.182838387212563</v>
      </c>
      <c r="DN109">
        <f t="shared" si="45"/>
        <v>17.135784638325145</v>
      </c>
      <c r="DO109">
        <f t="shared" si="46"/>
        <v>17.413320558940981</v>
      </c>
      <c r="DQ109">
        <f>'Compte de résultat '!AM108/'Compte de résultat '!U108</f>
        <v>2.4489593762599016E-2</v>
      </c>
      <c r="DR109">
        <f>'Compte de résultat '!AN108/'Compte de résultat '!V108</f>
        <v>0.26966246674736088</v>
      </c>
      <c r="DS109">
        <f>'Compte de résultat '!AO108/'Compte de résultat '!W108</f>
        <v>6.6595074073693833E-2</v>
      </c>
      <c r="DT109">
        <f>'Compte de résultat '!AP108/'Compte de résultat '!X108</f>
        <v>0.38642011964458522</v>
      </c>
      <c r="DU109">
        <f>'Compte de résultat '!AQ108/'Compte de résultat '!Y108</f>
        <v>6.7741731414013032E-2</v>
      </c>
      <c r="DV109">
        <f>'Compte de résultat '!AR108/'Compte de résultat '!Z108</f>
        <v>5.4315974236541865E-2</v>
      </c>
      <c r="DW109">
        <f>'Compte de résultat '!AS108/'Compte de résultat '!AA108</f>
        <v>3.8678778004184025E-2</v>
      </c>
      <c r="DX109">
        <f>'Compte de résultat '!AT108/'Compte de résultat '!AB108</f>
        <v>3.3074324125518167E-2</v>
      </c>
      <c r="DY109">
        <f>'Compte de résultat '!AU108/'Compte de résultat '!AC108</f>
        <v>2.0235879376152857E-2</v>
      </c>
      <c r="DZ109">
        <f t="shared" si="52"/>
        <v>-0.33210414540804334</v>
      </c>
    </row>
    <row r="110" spans="2:130" x14ac:dyDescent="0.25">
      <c r="B110" t="str">
        <f>Actif!B109</f>
        <v>PREMIER DECORATIONS LIMITED</v>
      </c>
      <c r="C110">
        <f>('Passif '!U109+'Passif '!AD109+'Passif '!AV109)/Actif!C109</f>
        <v>0.46114027051786388</v>
      </c>
      <c r="D110">
        <f>('Passif '!V109+'Passif '!AE109+'Passif '!AW109)/Actif!D109</f>
        <v>0.45298831380200705</v>
      </c>
      <c r="E110">
        <f>('Passif '!W109+'Passif '!AF109+'Passif '!AX109)/Actif!E109</f>
        <v>0.37103205558829178</v>
      </c>
      <c r="F110">
        <f>('Passif '!X109+'Passif '!AG109+'Passif '!AY109)/Actif!F109</f>
        <v>0.38553865451248598</v>
      </c>
      <c r="G110">
        <f>('Passif '!Y109+'Passif '!AH109+'Passif '!AZ109)/Actif!G109</f>
        <v>0.26983333655767627</v>
      </c>
      <c r="H110">
        <f>('Passif '!Z109+'Passif '!AI109+'Passif '!BA109)/Actif!H109</f>
        <v>0.1934352965456409</v>
      </c>
      <c r="I110">
        <f>('Passif '!AA109+'Passif '!AJ109+'Passif '!BB109)/Actif!I109</f>
        <v>0.1850789150641351</v>
      </c>
      <c r="J110">
        <f>('Passif '!AB109+'Passif '!AK109+'Passif '!BC109)/Actif!J109</f>
        <v>0.46072522819404721</v>
      </c>
      <c r="K110">
        <f>('Passif '!AC109+'Passif '!AL109+'Passif '!BD109)/Actif!K109</f>
        <v>0.49371959118368514</v>
      </c>
      <c r="L110">
        <f t="shared" si="30"/>
        <v>-0.47865610630612881</v>
      </c>
      <c r="M110">
        <f>('Passif '!C109+'Passif '!L109)/Actif!C109</f>
        <v>0.33097360256814912</v>
      </c>
      <c r="N110">
        <f>('Passif '!D109+'Passif '!M109)/Actif!D109</f>
        <v>0.34646767019574859</v>
      </c>
      <c r="O110">
        <f>('Passif '!E109+'Passif '!N109)/Actif!E109</f>
        <v>0.4021375227416612</v>
      </c>
      <c r="P110">
        <f>('Passif '!F109+'Passif '!O109)/Actif!F109</f>
        <v>0.37040809059142815</v>
      </c>
      <c r="Q110">
        <f>('Passif '!G109+'Passif '!P109)/Actif!G109</f>
        <v>0.44974996642889981</v>
      </c>
      <c r="R110">
        <f>('Passif '!H109+'Passif '!Q109)/Actif!H109</f>
        <v>0.50845322254941816</v>
      </c>
      <c r="S110">
        <f>('Passif '!I109+'Passif '!R109)/Actif!I109</f>
        <v>0.57675756734432337</v>
      </c>
      <c r="T110">
        <f>('Passif '!J109+'Passif '!S109)/Actif!J109</f>
        <v>0.33253046834306976</v>
      </c>
      <c r="U110">
        <f>('Passif '!K109+'Passif '!T109)/Actif!K109</f>
        <v>0.31773900697854734</v>
      </c>
      <c r="V110">
        <f t="shared" si="31"/>
        <v>0.10631569980775696</v>
      </c>
      <c r="W110">
        <v>6.141487969542242E-2</v>
      </c>
      <c r="X110">
        <f>('Passif '!U109+'Passif '!AD109)/('Passif '!C109+'Passif '!L109)</f>
        <v>0.40156390841267547</v>
      </c>
      <c r="Y110">
        <f>('Passif '!V109+'Passif '!AE109)/('Passif '!D109+'Passif '!M109)</f>
        <v>0.59304057386598763</v>
      </c>
      <c r="Z110">
        <f>('Passif '!W109+'Passif '!AF109)/('Passif '!E109+'Passif '!N109)</f>
        <v>0.51170163121582146</v>
      </c>
      <c r="AA110">
        <f>('Passif '!X109+'Passif '!AG109)/('Passif '!F109+'Passif '!O109)</f>
        <v>0.46445398032821134</v>
      </c>
      <c r="AB110">
        <f>('Passif '!Y109+'Passif '!AH109)/('Passif '!G109+'Passif '!P109)</f>
        <v>0.39836953642488837</v>
      </c>
      <c r="AC110">
        <f>('Passif '!Z109+'Passif '!AI109)/('Passif '!H109+'Passif '!Q109)</f>
        <v>0.34223561536825953</v>
      </c>
      <c r="AD110">
        <f>('Passif '!AA109+'Passif '!AJ109)/('Passif '!I109+'Passif '!R109)</f>
        <v>0</v>
      </c>
      <c r="AE110">
        <f>('Passif '!AB109+'Passif '!AK109)/('Passif '!J109+'Passif '!S109)</f>
        <v>0</v>
      </c>
      <c r="AF110">
        <f>('Passif '!AC109+'Passif '!AL109)/('Passif '!K109+'Passif '!T109)</f>
        <v>0</v>
      </c>
      <c r="AG110">
        <f>('Passif '!C109+'Passif '!L109)</f>
        <v>6448971</v>
      </c>
      <c r="AH110">
        <f>('Passif '!D109+'Passif '!M109)</f>
        <v>6802285</v>
      </c>
      <c r="AI110">
        <f>('Passif '!E109+'Passif '!N109)</f>
        <v>7485153</v>
      </c>
      <c r="AJ110">
        <f>('Passif '!F109+'Passif '!O109)</f>
        <v>6433477</v>
      </c>
      <c r="AK110">
        <f>('Passif '!G109+'Passif '!P109)</f>
        <v>6323355</v>
      </c>
      <c r="AL110">
        <f>('Passif '!H109+'Passif '!Q109)</f>
        <v>6922944</v>
      </c>
      <c r="AM110">
        <f>('Passif '!I109+'Passif '!R109)</f>
        <v>6678769</v>
      </c>
      <c r="AN110">
        <f>('Passif '!J109+'Passif '!S109)</f>
        <v>3079703</v>
      </c>
      <c r="AO110">
        <f>('Passif '!K109+'Passif '!T109)</f>
        <v>2910740</v>
      </c>
      <c r="AP110">
        <f t="shared" si="32"/>
        <v>-0.57955170517051702</v>
      </c>
      <c r="AQ110">
        <f>('Passif '!U109+'Passif '!AD109)</f>
        <v>2589674</v>
      </c>
      <c r="AR110">
        <f>('Passif '!V109+'Passif '!AE109)</f>
        <v>4034031</v>
      </c>
      <c r="AS110">
        <f>('Passif '!W109+'Passif '!AF109)</f>
        <v>3830165</v>
      </c>
      <c r="AT110">
        <f>('Passif '!X109+'Passif '!AG109)</f>
        <v>2988054</v>
      </c>
      <c r="AU110">
        <f>('Passif '!Y109+'Passif '!AH109)</f>
        <v>2519032</v>
      </c>
      <c r="AV110">
        <f>('Passif '!Z109+'Passif '!AI109)</f>
        <v>2369278</v>
      </c>
      <c r="AW110">
        <f>('Passif '!AA109+'Passif '!AJ109)</f>
        <v>0</v>
      </c>
      <c r="AX110">
        <f>('Passif '!AB109+'Passif '!AK109)</f>
        <v>0</v>
      </c>
      <c r="AY110">
        <f>('Passif '!AC109+'Passif '!AL109)</f>
        <v>0</v>
      </c>
      <c r="AZ110">
        <f t="shared" si="33"/>
        <v>-1</v>
      </c>
      <c r="BA110">
        <f>'Passif '!AV109</f>
        <v>6395575</v>
      </c>
      <c r="BB110">
        <f>'Passif '!AW109</f>
        <v>4859600</v>
      </c>
      <c r="BC110">
        <f>'Passif '!AX109</f>
        <v>3076009</v>
      </c>
      <c r="BD110">
        <f>'Passif '!AY109</f>
        <v>3708220</v>
      </c>
      <c r="BE110">
        <f>'Passif '!AZ109</f>
        <v>1274747</v>
      </c>
      <c r="BF110">
        <f>'Passif '!BA109</f>
        <v>264478</v>
      </c>
      <c r="BG110">
        <f>'Passif '!BB109</f>
        <v>2143187</v>
      </c>
      <c r="BH110">
        <f>'Passif '!BC109</f>
        <v>4266968</v>
      </c>
      <c r="BI110">
        <f>'Passif '!BD109</f>
        <v>4522861</v>
      </c>
      <c r="BJ110">
        <f>(AQ110/Actif!C109)</f>
        <v>0.13290705342868947</v>
      </c>
      <c r="BK110">
        <f>(AR110/Actif!D109)</f>
        <v>0.20546938595889849</v>
      </c>
      <c r="BL110">
        <f>(AS110/Actif!E109)</f>
        <v>0.20577442635999754</v>
      </c>
      <c r="BM110">
        <f>(AT110/Actif!F109)</f>
        <v>0.17203751202096149</v>
      </c>
      <c r="BN110">
        <f>(AU110/Actif!G109)</f>
        <v>0.17916668563338994</v>
      </c>
      <c r="BO110">
        <f>(AV110/Actif!H109)</f>
        <v>0.17401080150517473</v>
      </c>
      <c r="BP110">
        <f>(AW110/Actif!I109)</f>
        <v>0</v>
      </c>
      <c r="BQ110">
        <f>(AX110/Actif!J109)</f>
        <v>0</v>
      </c>
      <c r="BR110">
        <f>(AY110/Actif!K109)</f>
        <v>0</v>
      </c>
      <c r="BS110">
        <f t="shared" si="34"/>
        <v>-5.1558841282152157E-3</v>
      </c>
      <c r="BT110">
        <f t="shared" si="35"/>
        <v>-1</v>
      </c>
      <c r="BV110">
        <f>('Compte de résultat '!V109/Actif!C109)</f>
        <v>0.11622065348206427</v>
      </c>
      <c r="BW110">
        <f>('Compte de résultat '!W109/Actif!D109)</f>
        <v>0.11364875680771279</v>
      </c>
      <c r="BX110">
        <f>('Compte de résultat '!X109/Actif!E109)</f>
        <v>0.1098271805669631</v>
      </c>
      <c r="BY110">
        <f>('Compte de résultat '!Y109/Actif!F109)</f>
        <v>8.6278074267159638E-2</v>
      </c>
      <c r="BZ110">
        <f>('Compte de résultat '!Z109/Actif!G109)</f>
        <v>0.34521709975282566</v>
      </c>
      <c r="CA110">
        <f>('Compte de résultat '!AA109/Actif!H109)</f>
        <v>7.2967924149299757E-2</v>
      </c>
      <c r="CB110">
        <f>('Compte de résultat '!AB109/Actif!I109)</f>
        <v>0.1362409978363287</v>
      </c>
      <c r="CC110">
        <f>('Compte de résultat '!AC109/Actif!J109)</f>
        <v>0.10091653371363515</v>
      </c>
      <c r="CD110">
        <f t="shared" si="36"/>
        <v>9.8052627417061361E-2</v>
      </c>
      <c r="CE110">
        <f t="shared" si="37"/>
        <v>0.1804407848623161</v>
      </c>
      <c r="CF110">
        <f t="shared" si="38"/>
        <v>0.10337515189975455</v>
      </c>
      <c r="CG110">
        <f>(Actif!U109/Actif!C109)</f>
        <v>0.37124150301388004</v>
      </c>
      <c r="CH110">
        <f>(Actif!V109/Actif!D109)</f>
        <v>0.35029036971268024</v>
      </c>
      <c r="CI110">
        <f>(Actif!W109/Actif!E109)</f>
        <v>0.36337532025287567</v>
      </c>
      <c r="CJ110">
        <f>(Actif!X109/Actif!F109)</f>
        <v>0.32690768333394843</v>
      </c>
      <c r="CK110">
        <f>(Actif!Y109/Actif!G109)</f>
        <v>0.34941668790939673</v>
      </c>
      <c r="CL110">
        <f>(Actif!Z109/Actif!H109)</f>
        <v>0.36735612835040737</v>
      </c>
      <c r="CM110">
        <f>(Actif!AA109/Actif!I109)</f>
        <v>0.39894791428735504</v>
      </c>
      <c r="CN110">
        <f>(Actif!AB109/Actif!J109)</f>
        <v>0.13568843036529188</v>
      </c>
      <c r="CO110">
        <f>(Actif!AC109/Actif!K109)</f>
        <v>0.14380922865923448</v>
      </c>
      <c r="CP110">
        <f t="shared" si="39"/>
        <v>1.0955086588603299E-2</v>
      </c>
      <c r="CQ110">
        <f t="shared" si="40"/>
        <v>-0.60852911504429785</v>
      </c>
      <c r="CR110">
        <f>'Compte de résultat '!D109/Actif!C109</f>
        <v>2.5870019527992261</v>
      </c>
      <c r="CS110">
        <f>'Compte de résultat '!E109/Actif!D109</f>
        <v>2.2139957396754464</v>
      </c>
      <c r="CT110">
        <f>'Compte de résultat '!F109/Actif!E109</f>
        <v>1.9547606951888896</v>
      </c>
      <c r="CU110">
        <f>'Compte de résultat '!G109/Actif!F109</f>
        <v>1.6915629273691823</v>
      </c>
      <c r="CV110">
        <f>'Compte de résultat '!H109/Actif!G109</f>
        <v>2.2122979474970754</v>
      </c>
      <c r="CW110">
        <f>'Compte de résultat '!I109/Actif!H109</f>
        <v>2.2288961378761791</v>
      </c>
      <c r="CX110">
        <f>'Compte de résultat '!J109/Actif!I109</f>
        <v>2.5689927896333762</v>
      </c>
      <c r="CY110">
        <f>'Compte de résultat '!K109/Actif!J109</f>
        <v>3.2761128535852402</v>
      </c>
      <c r="CZ110">
        <f t="shared" si="41"/>
        <v>1.823161811279036</v>
      </c>
      <c r="DA110">
        <f t="shared" si="42"/>
        <v>1.9528738566850492</v>
      </c>
      <c r="DB110">
        <f t="shared" si="43"/>
        <v>2.6913339270315988</v>
      </c>
      <c r="DD110">
        <f>LN(1+'Compte de résultat '!C109)</f>
        <v>17.696202945412011</v>
      </c>
      <c r="DE110">
        <f>LN(1+'Compte de résultat '!D109)</f>
        <v>17.735647476388774</v>
      </c>
      <c r="DF110">
        <f>LN(1+'Compte de résultat '!E109)</f>
        <v>17.587533844750727</v>
      </c>
      <c r="DG110">
        <f>LN(1+'Compte de résultat '!F109)</f>
        <v>17.409660975877227</v>
      </c>
      <c r="DH110">
        <f>LN(1+'Compte de résultat '!G109)</f>
        <v>17.195828574856456</v>
      </c>
      <c r="DI110">
        <f>LN(1+'Compte de résultat '!H109)</f>
        <v>17.252855763209958</v>
      </c>
      <c r="DJ110">
        <f>LN(1+'Compte de résultat '!I109)</f>
        <v>17.228240219857728</v>
      </c>
      <c r="DK110">
        <f>LN(1+'Compte de résultat '!J109)</f>
        <v>17.208291453498436</v>
      </c>
      <c r="DL110">
        <f>LN(1+'Compte de résultat '!K109)</f>
        <v>17.228025157645725</v>
      </c>
      <c r="DM110">
        <f t="shared" si="44"/>
        <v>17.30274477536684</v>
      </c>
      <c r="DN110">
        <f t="shared" si="45"/>
        <v>17.28611510464788</v>
      </c>
      <c r="DO110">
        <f t="shared" si="46"/>
        <v>17.221518943667295</v>
      </c>
      <c r="DQ110">
        <f>'Compte de résultat '!AM109/'Compte de résultat '!U109</f>
        <v>0.44726995467574093</v>
      </c>
      <c r="DR110">
        <f>'Compte de résultat '!AN109/'Compte de résultat '!V109</f>
        <v>0.41363904930886686</v>
      </c>
      <c r="DS110">
        <f>'Compte de résultat '!AO109/'Compte de résultat '!W109</f>
        <v>0.37059213174059535</v>
      </c>
      <c r="DT110">
        <f>'Compte de résultat '!AP109/'Compte de résultat '!X109</f>
        <v>0.34672416753454433</v>
      </c>
      <c r="DU110">
        <f>'Compte de résultat '!AQ109/'Compte de résultat '!Y109</f>
        <v>0.28381528310058318</v>
      </c>
      <c r="DV110">
        <f>'Compte de résultat '!AR109/'Compte de résultat '!Z109</f>
        <v>4.0363206846472134E-2</v>
      </c>
      <c r="DW110">
        <f>'Compte de résultat '!AS109/'Compte de résultat '!AA109</f>
        <v>0.12931941230527352</v>
      </c>
      <c r="DX110">
        <f>'Compte de résultat '!AT109/'Compte de résultat '!AB109</f>
        <v>9.7407474783713255E-2</v>
      </c>
      <c r="DY110">
        <f>'Compte de résultat '!AU109/'Compte de résultat '!AC109</f>
        <v>0.13316606571584477</v>
      </c>
      <c r="DZ110">
        <f t="shared" ref="DZ110:DZ118" si="53">DV110-DT110</f>
        <v>-0.30636096068807217</v>
      </c>
    </row>
    <row r="111" spans="2:130" x14ac:dyDescent="0.25">
      <c r="B111" t="str">
        <f>Actif!B110</f>
        <v>PRIMARK STORES LIMITED</v>
      </c>
      <c r="C111">
        <f>('Passif '!U110+'Passif '!AD110+'Passif '!AV110)/Actif!C110</f>
        <v>0.51039925122580843</v>
      </c>
      <c r="D111">
        <f>('Passif '!V110+'Passif '!AE110+'Passif '!AW110)/Actif!D110</f>
        <v>0.70417304028127625</v>
      </c>
      <c r="E111">
        <f>('Passif '!W110+'Passif '!AF110+'Passif '!AX110)/Actif!E110</f>
        <v>0.74205714906634601</v>
      </c>
      <c r="F111">
        <f>('Passif '!X110+'Passif '!AG110+'Passif '!AY110)/Actif!F110</f>
        <v>0.75582109779378592</v>
      </c>
      <c r="G111">
        <f>('Passif '!Y110+'Passif '!AH110+'Passif '!AZ110)/Actif!G110</f>
        <v>0.74100648130114632</v>
      </c>
      <c r="H111">
        <f>('Passif '!Z110+'Passif '!AI110+'Passif '!BA110)/Actif!H110</f>
        <v>0.63701127294021231</v>
      </c>
      <c r="I111">
        <f>('Passif '!AA110+'Passif '!AJ110+'Passif '!BB110)/Actif!I110</f>
        <v>0.72424315072723289</v>
      </c>
      <c r="J111">
        <f>('Passif '!AB110+'Passif '!AK110+'Passif '!BC110)/Actif!J110</f>
        <v>0.70855440255870128</v>
      </c>
      <c r="K111">
        <f>('Passif '!AC110+'Passif '!AL110+'Passif '!BD110)/Actif!K110</f>
        <v>0.62915515198011707</v>
      </c>
      <c r="L111">
        <f t="shared" si="30"/>
        <v>-0.14156035860351468</v>
      </c>
      <c r="M111">
        <f>('Passif '!C110+'Passif '!L110)/Actif!C110</f>
        <v>0.28635323601835677</v>
      </c>
      <c r="N111">
        <f>('Passif '!D110+'Passif '!M110)/Actif!D110</f>
        <v>0.14848192376206182</v>
      </c>
      <c r="O111">
        <f>('Passif '!E110+'Passif '!N110)/Actif!E110</f>
        <v>0.12805504495343051</v>
      </c>
      <c r="P111">
        <f>('Passif '!F110+'Passif '!O110)/Actif!F110</f>
        <v>0.10143089035006643</v>
      </c>
      <c r="Q111">
        <f>('Passif '!G110+'Passif '!P110)/Actif!G110</f>
        <v>0.1084030534861007</v>
      </c>
      <c r="R111">
        <f>('Passif '!H110+'Passif '!Q110)/Actif!H110</f>
        <v>0.15799103784229571</v>
      </c>
      <c r="S111">
        <f>('Passif '!I110+'Passif '!R110)/Actif!I110</f>
        <v>0.11258207784112566</v>
      </c>
      <c r="T111">
        <f>('Passif '!J110+'Passif '!S110)/Actif!J110</f>
        <v>0.11952438959803115</v>
      </c>
      <c r="U111">
        <f>('Passif '!K110+'Passif '!T110)/Actif!K110</f>
        <v>0.17367442480369555</v>
      </c>
      <c r="V111">
        <f t="shared" si="31"/>
        <v>2.9935992888865198E-2</v>
      </c>
      <c r="W111">
        <v>2.8847612180967341</v>
      </c>
      <c r="X111">
        <f>('Passif '!U110+'Passif '!AD110)/('Passif '!C110+'Passif '!L110)</f>
        <v>8.5811373462131593E-2</v>
      </c>
      <c r="Y111">
        <f>('Passif '!V110+'Passif '!AE110)/('Passif '!D110+'Passif '!M110)</f>
        <v>0.23327731974340599</v>
      </c>
      <c r="Z111">
        <f>('Passif '!W110+'Passif '!AF110)/('Passif '!E110+'Passif '!N110)</f>
        <v>0.30998929558406246</v>
      </c>
      <c r="AA111">
        <f>('Passif '!X110+'Passif '!AG110)/('Passif '!F110+'Passif '!O110)</f>
        <v>0.40345785998768752</v>
      </c>
      <c r="AB111">
        <f>('Passif '!Y110+'Passif '!AH110)/('Passif '!G110+'Passif '!P110)</f>
        <v>0.35219746692338605</v>
      </c>
      <c r="AC111">
        <f>('Passif '!Z110+'Passif '!AI110)/('Passif '!H110+'Passif '!Q110)</f>
        <v>0.21995547057102968</v>
      </c>
      <c r="AD111">
        <f>('Passif '!AA110+'Passif '!AJ110)/('Passif '!I110+'Passif '!R110)</f>
        <v>0.26063859648644228</v>
      </c>
      <c r="AE111">
        <f>('Passif '!AB110+'Passif '!AK110)/('Passif '!J110+'Passif '!S110)</f>
        <v>0.24252068040044258</v>
      </c>
      <c r="AF111">
        <f>('Passif '!AC110+'Passif '!AL110)/('Passif '!K110+'Passif '!T110)</f>
        <v>0.12974357359986127</v>
      </c>
      <c r="AG111">
        <f>('Passif '!C110+'Passif '!L110)</f>
        <v>223593904</v>
      </c>
      <c r="AH111">
        <f>('Passif '!D110+'Passif '!M110)</f>
        <v>247783321</v>
      </c>
      <c r="AI111">
        <f>('Passif '!E110+'Passif '!N110)</f>
        <v>224816563</v>
      </c>
      <c r="AJ111">
        <f>('Passif '!F110+'Passif '!O110)</f>
        <v>163903571</v>
      </c>
      <c r="AK111">
        <f>('Passif '!G110+'Passif '!P110)</f>
        <v>162494414</v>
      </c>
      <c r="AL111">
        <f>('Passif '!H110+'Passif '!Q110)</f>
        <v>257145898</v>
      </c>
      <c r="AM111">
        <f>('Passif '!I110+'Passif '!R110)</f>
        <v>206753001</v>
      </c>
      <c r="AN111">
        <f>('Passif '!J110+'Passif '!S110)</f>
        <v>235688618</v>
      </c>
      <c r="AO111">
        <f>('Passif '!K110+'Passif '!T110)</f>
        <v>343675573</v>
      </c>
      <c r="AP111">
        <f t="shared" si="32"/>
        <v>0.33650031236352834</v>
      </c>
      <c r="AQ111">
        <f>('Passif '!U110+'Passif '!AD110)</f>
        <v>19186900</v>
      </c>
      <c r="AR111">
        <f>('Passif '!V110+'Passif '!AE110)</f>
        <v>57802229</v>
      </c>
      <c r="AS111">
        <f>('Passif '!W110+'Passif '!AF110)</f>
        <v>69690728</v>
      </c>
      <c r="AT111">
        <f>('Passif '!X110+'Passif '!AG110)</f>
        <v>66128184</v>
      </c>
      <c r="AU111">
        <f>('Passif '!Y110+'Passif '!AH110)</f>
        <v>57230121</v>
      </c>
      <c r="AV111">
        <f>('Passif '!Z110+'Passif '!AI110)</f>
        <v>56560647</v>
      </c>
      <c r="AW111">
        <f>('Passif '!AA110+'Passif '!AJ110)</f>
        <v>53887812</v>
      </c>
      <c r="AX111">
        <f>('Passif '!AB110+'Passif '!AK110)</f>
        <v>57159364</v>
      </c>
      <c r="AY111">
        <f>('Passif '!AC110+'Passif '!AL110)</f>
        <v>44589697</v>
      </c>
      <c r="AZ111">
        <f t="shared" si="33"/>
        <v>-0.21164803860889356</v>
      </c>
      <c r="BA111">
        <f>'Passif '!AV110</f>
        <v>379349407</v>
      </c>
      <c r="BB111">
        <f>'Passif '!AW110</f>
        <v>1117306027</v>
      </c>
      <c r="BC111">
        <f>'Passif '!AX110</f>
        <v>1233082918</v>
      </c>
      <c r="BD111">
        <f>'Passif '!AY110</f>
        <v>1155213525</v>
      </c>
      <c r="BE111">
        <f>'Passif '!AZ110</f>
        <v>1053526542</v>
      </c>
      <c r="BF111">
        <f>'Passif '!BA110</f>
        <v>980237630</v>
      </c>
      <c r="BG111">
        <f>'Passif '!BB110</f>
        <v>1276159099</v>
      </c>
      <c r="BH111">
        <f>'Passif '!BC110</f>
        <v>1340030017</v>
      </c>
      <c r="BI111">
        <f>'Passif '!BD110</f>
        <v>1200413749</v>
      </c>
      <c r="BJ111">
        <f>(AQ111/Actif!C110)</f>
        <v>2.4572364478061125E-2</v>
      </c>
      <c r="BK111">
        <f>(AR111/Actif!D110)</f>
        <v>3.4637465205558521E-2</v>
      </c>
      <c r="BL111">
        <f>(AS111/Actif!E110)</f>
        <v>3.9695693181099376E-2</v>
      </c>
      <c r="BM111">
        <f>(AT111/Actif!F110)</f>
        <v>4.0923089957283589E-2</v>
      </c>
      <c r="BN111">
        <f>(AU111/Actif!G110)</f>
        <v>3.8179280844565004E-2</v>
      </c>
      <c r="BO111">
        <f>(AV111/Actif!H110)</f>
        <v>3.4750993074607509E-2</v>
      </c>
      <c r="BP111">
        <f>(AW111/Actif!I110)</f>
        <v>2.9343234758038385E-2</v>
      </c>
      <c r="BQ111">
        <f>(AX111/Actif!J110)</f>
        <v>2.8987136289762096E-2</v>
      </c>
      <c r="BR111">
        <f>(AY111/Actif!K110)</f>
        <v>2.2533140516931848E-2</v>
      </c>
      <c r="BS111">
        <f t="shared" si="34"/>
        <v>-3.4282877699574957E-3</v>
      </c>
      <c r="BT111">
        <f t="shared" si="35"/>
        <v>-0.35158283193360668</v>
      </c>
      <c r="BV111">
        <f>('Compte de résultat '!V110/Actif!C110)</f>
        <v>0.25083137552113166</v>
      </c>
      <c r="BW111">
        <f>('Compte de résultat '!W110/Actif!D110)</f>
        <v>0.12463389633592806</v>
      </c>
      <c r="BX111">
        <f>('Compte de résultat '!X110/Actif!E110)</f>
        <v>9.4209910655992865E-2</v>
      </c>
      <c r="BY111">
        <f>('Compte de résultat '!Y110/Actif!F110)</f>
        <v>0.10384111613441825</v>
      </c>
      <c r="BZ111">
        <f>('Compte de résultat '!Z110/Actif!G110)</f>
        <v>0.21427192470504025</v>
      </c>
      <c r="CA111">
        <f>('Compte de résultat '!AA110/Actif!H110)</f>
        <v>0.17798878722513548</v>
      </c>
      <c r="CB111">
        <f>('Compte de résultat '!AB110/Actif!I110)</f>
        <v>0.18616165389485503</v>
      </c>
      <c r="CC111">
        <f>('Compte de résultat '!AC110/Actif!J110)</f>
        <v>0.20571128916796871</v>
      </c>
      <c r="CD111">
        <f t="shared" si="36"/>
        <v>9.9025513395205558E-2</v>
      </c>
      <c r="CE111">
        <f t="shared" si="37"/>
        <v>0.13744098383181713</v>
      </c>
      <c r="CF111">
        <f t="shared" si="38"/>
        <v>0.18995391009598639</v>
      </c>
      <c r="CG111">
        <f>(Actif!U110/Actif!C110)</f>
        <v>0.78942454785320226</v>
      </c>
      <c r="CH111">
        <f>(Actif!V110/Actif!D110)</f>
        <v>0.83823816951387387</v>
      </c>
      <c r="CI111">
        <f>(Actif!W110/Actif!E110)</f>
        <v>0.82026123819927832</v>
      </c>
      <c r="CJ111">
        <f>(Actif!X110/Actif!F110)</f>
        <v>0.77668368150212097</v>
      </c>
      <c r="CK111">
        <f>(Actif!Y110/Actif!G110)</f>
        <v>0.7706174650387384</v>
      </c>
      <c r="CL111">
        <f>(Actif!Z110/Actif!H110)</f>
        <v>0.76980323774727166</v>
      </c>
      <c r="CM111">
        <f>(Actif!AA110/Actif!I110)</f>
        <v>0.73458456648805626</v>
      </c>
      <c r="CN111">
        <f>(Actif!AB110/Actif!J110)</f>
        <v>0.76604160874647664</v>
      </c>
      <c r="CO111">
        <f>(Actif!AC110/Actif!K110)</f>
        <v>0.74577926698867325</v>
      </c>
      <c r="CP111">
        <f t="shared" si="39"/>
        <v>-6.1514549392553575E-2</v>
      </c>
      <c r="CQ111">
        <f t="shared" si="40"/>
        <v>-3.1207936756542379E-2</v>
      </c>
      <c r="CR111">
        <f>'Compte de résultat '!D110/Actif!C110</f>
        <v>1.7306884618430083</v>
      </c>
      <c r="CS111">
        <f>'Compte de résultat '!E110/Actif!D110</f>
        <v>1.1146449408568164</v>
      </c>
      <c r="CT111">
        <f>'Compte de résultat '!F110/Actif!E110</f>
        <v>1.0993418784837448</v>
      </c>
      <c r="CU111">
        <f>'Compte de résultat '!G110/Actif!F110</f>
        <v>1.1869348056964</v>
      </c>
      <c r="CV111">
        <f>'Compte de résultat '!H110/Actif!G110</f>
        <v>1.5478380384160739</v>
      </c>
      <c r="CW111">
        <f>'Compte de résultat '!I110/Actif!H110</f>
        <v>1.4905337771042548</v>
      </c>
      <c r="CX111">
        <f>'Compte de résultat '!J110/Actif!I110</f>
        <v>1.5702370226570399</v>
      </c>
      <c r="CY111">
        <f>'Compte de résultat '!K110/Actif!J110</f>
        <v>1.5690855413286782</v>
      </c>
      <c r="CZ111">
        <f t="shared" si="41"/>
        <v>1.1431383420900723</v>
      </c>
      <c r="DA111">
        <f t="shared" si="42"/>
        <v>1.2780382408654061</v>
      </c>
      <c r="DB111">
        <f t="shared" si="43"/>
        <v>1.5432854470299908</v>
      </c>
      <c r="DD111">
        <f>LN(1+'Compte de résultat '!C110)</f>
        <v>20.824839538967375</v>
      </c>
      <c r="DE111">
        <f>LN(1+'Compte de résultat '!D110)</f>
        <v>21.024390460099614</v>
      </c>
      <c r="DF111">
        <f>LN(1+'Compte de résultat '!E110)</f>
        <v>21.343893186281274</v>
      </c>
      <c r="DG111">
        <f>LN(1+'Compte de résultat '!F110)</f>
        <v>21.380802129885964</v>
      </c>
      <c r="DH111">
        <f>LN(1+'Compte de résultat '!G110)</f>
        <v>21.37454061785791</v>
      </c>
      <c r="DI111">
        <f>LN(1+'Compte de résultat '!H110)</f>
        <v>21.564912349219572</v>
      </c>
      <c r="DJ111">
        <f>LN(1+'Compte de résultat '!I110)</f>
        <v>21.609505444244267</v>
      </c>
      <c r="DK111">
        <f>LN(1+'Compte de résultat '!J110)</f>
        <v>21.782334727577407</v>
      </c>
      <c r="DL111">
        <f>LN(1+'Compte de résultat '!K110)</f>
        <v>21.8527499001584</v>
      </c>
      <c r="DM111">
        <f t="shared" si="44"/>
        <v>21.377671373871937</v>
      </c>
      <c r="DN111">
        <f t="shared" si="45"/>
        <v>21.44008503232115</v>
      </c>
      <c r="DO111">
        <f t="shared" si="46"/>
        <v>21.748196690660023</v>
      </c>
      <c r="DQ111">
        <f>'Compte de résultat '!AM110/'Compte de résultat '!U110</f>
        <v>6.0079559368823511E-2</v>
      </c>
      <c r="DR111">
        <f>'Compte de résultat '!AN110/'Compte de résultat '!V110</f>
        <v>0.11852460507442353</v>
      </c>
      <c r="DS111">
        <f>'Compte de résultat '!AO110/'Compte de résultat '!W110</f>
        <v>0.32100840408860654</v>
      </c>
      <c r="DT111">
        <f>'Compte de résultat '!AP110/'Compte de résultat '!X110</f>
        <v>0.42404576947572498</v>
      </c>
      <c r="DU111">
        <f>'Compte de résultat '!AQ110/'Compte de résultat '!Y110</f>
        <v>0.25196406056300169</v>
      </c>
      <c r="DV111">
        <f>'Compte de résultat '!AR110/'Compte de résultat '!Z110</f>
        <v>4.0187906770360597E-2</v>
      </c>
      <c r="DW111">
        <f>'Compte de résultat '!AS110/'Compte de résultat '!AA110</f>
        <v>5.2361532477376703E-2</v>
      </c>
      <c r="DX111">
        <f>'Compte de résultat '!AT110/'Compte de résultat '!AB110</f>
        <v>6.141995943316695E-2</v>
      </c>
      <c r="DY111">
        <f>'Compte de résultat '!AU110/'Compte de résultat '!AC110</f>
        <v>3.2420048182442013E-2</v>
      </c>
      <c r="DZ111">
        <f t="shared" si="53"/>
        <v>-0.38385786270536437</v>
      </c>
    </row>
    <row r="112" spans="2:130" x14ac:dyDescent="0.25">
      <c r="B112" t="str">
        <f>Actif!B111</f>
        <v>PUROLITE LTD</v>
      </c>
      <c r="C112">
        <f>('Passif '!U111+'Passif '!AD111+'Passif '!AV111)/Actif!C111</f>
        <v>0.77711384123693716</v>
      </c>
      <c r="D112">
        <f>('Passif '!V111+'Passif '!AE111+'Passif '!AW111)/Actif!D111</f>
        <v>0.70255571166642194</v>
      </c>
      <c r="E112">
        <f>('Passif '!W111+'Passif '!AF111+'Passif '!AX111)/Actif!E111</f>
        <v>0.73297992224770336</v>
      </c>
      <c r="F112">
        <f>('Passif '!X111+'Passif '!AG111+'Passif '!AY111)/Actif!F111</f>
        <v>0.75105656469111093</v>
      </c>
      <c r="G112">
        <f>('Passif '!Y111+'Passif '!AH111+'Passif '!AZ111)/Actif!G111</f>
        <v>0.86342338576011024</v>
      </c>
      <c r="H112">
        <f>('Passif '!Z111+'Passif '!AI111+'Passif '!BA111)/Actif!H111</f>
        <v>0.85753974024124224</v>
      </c>
      <c r="I112">
        <f>('Passif '!AA111+'Passif '!AJ111+'Passif '!BB111)/Actif!I111</f>
        <v>0.84461055257833328</v>
      </c>
      <c r="J112">
        <f>('Passif '!AB111+'Passif '!AK111+'Passif '!BC111)/Actif!J111</f>
        <v>0.86642949154959581</v>
      </c>
      <c r="K112">
        <f>('Passif '!AC111+'Passif '!AL111+'Passif '!BD111)/Actif!K111</f>
        <v>0.83361425178224025</v>
      </c>
      <c r="L112">
        <f t="shared" si="30"/>
        <v>0.16993619362938719</v>
      </c>
      <c r="M112">
        <f>('Passif '!C111+'Passif '!L111)/Actif!C111</f>
        <v>0.18868039306326123</v>
      </c>
      <c r="N112">
        <f>('Passif '!D111+'Passif '!M111)/Actif!D111</f>
        <v>0.24902952912660892</v>
      </c>
      <c r="O112">
        <f>('Passif '!E111+'Passif '!N111)/Actif!E111</f>
        <v>0.23590579501860387</v>
      </c>
      <c r="P112">
        <f>('Passif '!F111+'Passif '!O111)/Actif!F111</f>
        <v>0.21599633562855833</v>
      </c>
      <c r="Q112">
        <f>('Passif '!G111+'Passif '!P111)/Actif!G111</f>
        <v>0.12649504225234207</v>
      </c>
      <c r="R112">
        <f>('Passif '!H111+'Passif '!Q111)/Actif!H111</f>
        <v>0.12026540746377881</v>
      </c>
      <c r="S112">
        <f>('Passif '!I111+'Passif '!R111)/Actif!I111</f>
        <v>0.13556385861234699</v>
      </c>
      <c r="T112">
        <f>('Passif '!J111+'Passif '!S111)/Actif!J111</f>
        <v>0.11398706743347853</v>
      </c>
      <c r="U112">
        <f>('Passif '!K111+'Passif '!T111)/Actif!K111</f>
        <v>0.12459851085924312</v>
      </c>
      <c r="V112">
        <f t="shared" si="31"/>
        <v>-0.11564038755482506</v>
      </c>
      <c r="W112">
        <v>-0.25271339824823824</v>
      </c>
      <c r="X112">
        <f>('Passif '!U111+'Passif '!AD111)/('Passif '!C111+'Passif '!L111)</f>
        <v>3.0421716065430586</v>
      </c>
      <c r="Y112">
        <f>('Passif '!V111+'Passif '!AE111)/('Passif '!D111+'Passif '!M111)</f>
        <v>1.3758506532506694</v>
      </c>
      <c r="Z112">
        <f>('Passif '!W111+'Passif '!AF111)/('Passif '!E111+'Passif '!N111)</f>
        <v>1.5932584874782989</v>
      </c>
      <c r="AA112">
        <f>('Passif '!X111+'Passif '!AG111)/('Passif '!F111+'Passif '!O111)</f>
        <v>1.8973585668096109</v>
      </c>
      <c r="AB112">
        <f>('Passif '!Y111+'Passif '!AH111)/('Passif '!G111+'Passif '!P111)</f>
        <v>6.2282183820376824</v>
      </c>
      <c r="AC112">
        <f>('Passif '!Z111+'Passif '!AI111)/('Passif '!H111+'Passif '!Q111)</f>
        <v>5.4031982875693148</v>
      </c>
      <c r="AD112">
        <f>('Passif '!AA111+'Passif '!AJ111)/('Passif '!I111+'Passif '!R111)</f>
        <v>5.535445592039431</v>
      </c>
      <c r="AE112">
        <f>('Passif '!AB111+'Passif '!AK111)/('Passif '!J111+'Passif '!S111)</f>
        <v>6.6463427452567725</v>
      </c>
      <c r="AF112">
        <f>('Passif '!AC111+'Passif '!AL111)/('Passif '!K111+'Passif '!T111)</f>
        <v>5.5892459849404315</v>
      </c>
      <c r="AG112">
        <f>('Passif '!C111+'Passif '!L111)</f>
        <v>18067085</v>
      </c>
      <c r="AH112">
        <f>('Passif '!D111+'Passif '!M111)</f>
        <v>18852717</v>
      </c>
      <c r="AI112">
        <f>('Passif '!E111+'Passif '!N111)</f>
        <v>15745784</v>
      </c>
      <c r="AJ112">
        <f>('Passif '!F111+'Passif '!O111)</f>
        <v>12848593</v>
      </c>
      <c r="AK112">
        <f>('Passif '!G111+'Passif '!P111)</f>
        <v>13019166</v>
      </c>
      <c r="AL112">
        <f>('Passif '!H111+'Passif '!Q111)</f>
        <v>13833903</v>
      </c>
      <c r="AM112">
        <f>('Passif '!I111+'Passif '!R111)</f>
        <v>13653094</v>
      </c>
      <c r="AN112">
        <f>('Passif '!J111+'Passif '!S111)</f>
        <v>12377385</v>
      </c>
      <c r="AO112">
        <f>('Passif '!K111+'Passif '!T111)</f>
        <v>14035595</v>
      </c>
      <c r="AP112">
        <f t="shared" si="32"/>
        <v>1.4579544182144404E-2</v>
      </c>
      <c r="AQ112">
        <f>('Passif '!U111+'Passif '!AD111)</f>
        <v>54963173</v>
      </c>
      <c r="AR112">
        <f>('Passif '!V111+'Passif '!AE111)</f>
        <v>25938523</v>
      </c>
      <c r="AS112">
        <f>('Passif '!W111+'Passif '!AF111)</f>
        <v>25087104</v>
      </c>
      <c r="AT112">
        <f>('Passif '!X111+'Passif '!AG111)</f>
        <v>24378388</v>
      </c>
      <c r="AU112">
        <f>('Passif '!Y111+'Passif '!AH111)</f>
        <v>81086209</v>
      </c>
      <c r="AV112">
        <f>('Passif '!Z111+'Passif '!AI111)</f>
        <v>74747321</v>
      </c>
      <c r="AW112">
        <f>('Passif '!AA111+'Passif '!AJ111)</f>
        <v>75575959</v>
      </c>
      <c r="AX112">
        <f>('Passif '!AB111+'Passif '!AK111)</f>
        <v>82264343</v>
      </c>
      <c r="AY112">
        <f>('Passif '!AC111+'Passif '!AL111)</f>
        <v>78448393</v>
      </c>
      <c r="AZ112">
        <f t="shared" si="33"/>
        <v>4.9514443467478922E-2</v>
      </c>
      <c r="BA112">
        <f>'Passif '!AV111</f>
        <v>19449338</v>
      </c>
      <c r="BB112">
        <f>'Passif '!AW111</f>
        <v>27248278</v>
      </c>
      <c r="BC112">
        <f>'Passif '!AX111</f>
        <v>23836423</v>
      </c>
      <c r="BD112">
        <f>'Passif '!AY111</f>
        <v>20298389</v>
      </c>
      <c r="BE112">
        <f>'Passif '!AZ111</f>
        <v>7779348</v>
      </c>
      <c r="BF112">
        <f>'Passif '!BA111</f>
        <v>23893858</v>
      </c>
      <c r="BG112">
        <f>'Passif '!BB111</f>
        <v>9487622</v>
      </c>
      <c r="BH112">
        <f>'Passif '!BC111</f>
        <v>11817658</v>
      </c>
      <c r="BI112">
        <f>'Passif '!BD111</f>
        <v>15455394</v>
      </c>
      <c r="BJ112">
        <f>(AQ112/Actif!C111)</f>
        <v>0.57399813448843717</v>
      </c>
      <c r="BK112">
        <f>(AR112/Actif!D111)</f>
        <v>0.34262744032755144</v>
      </c>
      <c r="BL112">
        <f>(AS112/Actif!E111)</f>
        <v>0.37585891015870643</v>
      </c>
      <c r="BM112">
        <f>(AT112/Actif!F111)</f>
        <v>0.40982249780432911</v>
      </c>
      <c r="BN112">
        <f>(AU112/Actif!G111)</f>
        <v>0.78783874739267012</v>
      </c>
      <c r="BO112">
        <f>(AV112/Actif!H111)</f>
        <v>0.64981784366211548</v>
      </c>
      <c r="BP112">
        <f>(AW112/Actif!I111)</f>
        <v>0.75040636359557278</v>
      </c>
      <c r="BQ112">
        <f>(AX112/Actif!J111)</f>
        <v>0.75759711868959456</v>
      </c>
      <c r="BR112">
        <f>(AY112/Actif!K111)</f>
        <v>0.69641172654958139</v>
      </c>
      <c r="BS112">
        <f t="shared" si="34"/>
        <v>-0.13802090373055464</v>
      </c>
      <c r="BT112">
        <f t="shared" si="35"/>
        <v>7.1702990833371519E-2</v>
      </c>
      <c r="BV112">
        <f>('Compte de résultat '!V111/Actif!C111)</f>
        <v>2.4178317306732325E-2</v>
      </c>
      <c r="BW112">
        <f>('Compte de résultat '!W111/Actif!D111)</f>
        <v>1.0354529296677507E-2</v>
      </c>
      <c r="BX112">
        <f>('Compte de résultat '!X111/Actif!E111)</f>
        <v>0.13482506767027935</v>
      </c>
      <c r="BY112">
        <f>('Compte de résultat '!Y111/Actif!F111)</f>
        <v>4.4033615332718865E-3</v>
      </c>
      <c r="BZ112">
        <f>('Compte de résultat '!Z111/Actif!G111)</f>
        <v>3.3335492890358052E-2</v>
      </c>
      <c r="CA112">
        <f>('Compte de résultat '!AA111/Actif!H111)</f>
        <v>1.7566149089430431E-2</v>
      </c>
      <c r="CB112">
        <f>('Compte de résultat '!AB111/Actif!I111)</f>
        <v>1.0034595503634041E-2</v>
      </c>
      <c r="CC112">
        <f>('Compte de résultat '!AC111/Actif!J111)</f>
        <v>2.2565716675975275E-2</v>
      </c>
      <c r="CD112">
        <f t="shared" si="36"/>
        <v>6.9614214601775623E-2</v>
      </c>
      <c r="CE112">
        <f t="shared" si="37"/>
        <v>5.7521307364636433E-2</v>
      </c>
      <c r="CF112">
        <f t="shared" si="38"/>
        <v>1.6722153756346583E-2</v>
      </c>
      <c r="CG112">
        <f>(Actif!U111/Actif!C111)</f>
        <v>6.2801963444862729E-3</v>
      </c>
      <c r="CH112">
        <f>(Actif!V111/Actif!D111)</f>
        <v>1.0660309337281303E-2</v>
      </c>
      <c r="CI112">
        <f>(Actif!W111/Actif!E111)</f>
        <v>2.65470473338901E-2</v>
      </c>
      <c r="CJ112">
        <f>(Actif!X111/Actif!F111)</f>
        <v>1.8683526783015537E-2</v>
      </c>
      <c r="CK112">
        <f>(Actif!Y111/Actif!G111)</f>
        <v>8.9237961569121702E-3</v>
      </c>
      <c r="CL112">
        <f>(Actif!Z111/Actif!H111)</f>
        <v>7.0929964130334259E-3</v>
      </c>
      <c r="CM112">
        <f>(Actif!AA111/Actif!I111)</f>
        <v>7.3678593857497204E-3</v>
      </c>
      <c r="CN112">
        <f>(Actif!AB111/Actif!J111)</f>
        <v>8.4259488971636098E-3</v>
      </c>
      <c r="CO112">
        <f>(Actif!AC111/Actif!K111)</f>
        <v>9.5934744431767915E-3</v>
      </c>
      <c r="CP112">
        <f t="shared" si="39"/>
        <v>-0.73281411209982406</v>
      </c>
      <c r="CQ112">
        <f t="shared" si="40"/>
        <v>0.35252774491027816</v>
      </c>
      <c r="CR112">
        <f>'Compte de résultat '!D111/Actif!C111</f>
        <v>0.6446979126973339</v>
      </c>
      <c r="CS112">
        <f>'Compte de résultat '!E111/Actif!D111</f>
        <v>0.80173891345912329</v>
      </c>
      <c r="CT112">
        <f>'Compte de résultat '!F111/Actif!E111</f>
        <v>0.93745090628336203</v>
      </c>
      <c r="CU112">
        <f>'Compte de résultat '!G111/Actif!F111</f>
        <v>1.1791356261913459</v>
      </c>
      <c r="CV112">
        <f>'Compte de résultat '!H111/Actif!G111</f>
        <v>0.74143322545069956</v>
      </c>
      <c r="CW112">
        <f>'Compte de résultat '!I111/Actif!H111</f>
        <v>0.49614232569265632</v>
      </c>
      <c r="CX112">
        <f>'Compte de résultat '!J111/Actif!I111</f>
        <v>0.5127027564570692</v>
      </c>
      <c r="CY112">
        <f>'Compte de résultat '!K111/Actif!J111</f>
        <v>0.44366049244104694</v>
      </c>
      <c r="CZ112">
        <f t="shared" si="41"/>
        <v>1.0582932662373539</v>
      </c>
      <c r="DA112">
        <f t="shared" si="42"/>
        <v>0.95267325264180247</v>
      </c>
      <c r="DB112">
        <f t="shared" si="43"/>
        <v>0.4841685248635908</v>
      </c>
      <c r="DD112">
        <f>LN(1+'Compte de résultat '!C111)</f>
        <v>17.847348346983747</v>
      </c>
      <c r="DE112">
        <f>LN(1+'Compte de résultat '!D111)</f>
        <v>17.938329661690478</v>
      </c>
      <c r="DF112">
        <f>LN(1+'Compte de résultat '!E111)</f>
        <v>17.92137914612503</v>
      </c>
      <c r="DG112">
        <f>LN(1+'Compte de résultat '!F111)</f>
        <v>17.95181505900236</v>
      </c>
      <c r="DH112">
        <f>LN(1+'Compte de résultat '!G111)</f>
        <v>18.066020369405344</v>
      </c>
      <c r="DI112">
        <f>LN(1+'Compte de résultat '!H111)</f>
        <v>18.150315138965549</v>
      </c>
      <c r="DJ112">
        <f>LN(1+'Compte de résultat '!I111)</f>
        <v>17.859794697079558</v>
      </c>
      <c r="DK112">
        <f>LN(1+'Compte de résultat '!J111)</f>
        <v>17.759730184499606</v>
      </c>
      <c r="DL112">
        <f>LN(1+'Compte de résultat '!K111)</f>
        <v>17.690356210755365</v>
      </c>
      <c r="DM112">
        <f t="shared" si="44"/>
        <v>18.008917714203854</v>
      </c>
      <c r="DN112">
        <f t="shared" si="45"/>
        <v>18.05605018912442</v>
      </c>
      <c r="DO112">
        <f t="shared" si="46"/>
        <v>17.769960364111512</v>
      </c>
      <c r="DQ112">
        <f>'Compte de résultat '!AM111/'Compte de résultat '!U111</f>
        <v>8.5123253043357945</v>
      </c>
      <c r="DR112">
        <f>'Compte de résultat '!AN111/'Compte de résultat '!V111</f>
        <v>2.5637881749866316</v>
      </c>
      <c r="DS112">
        <f>'Compte de résultat '!AO111/'Compte de résultat '!W111</f>
        <v>3.789930181263371</v>
      </c>
      <c r="DT112">
        <f>'Compte de résultat '!AP111/'Compte de résultat '!X111</f>
        <v>0.81771617270858687</v>
      </c>
      <c r="DU112">
        <f>'Compte de résultat '!AQ111/'Compte de résultat '!Y111</f>
        <v>12.236035657701338</v>
      </c>
      <c r="DV112">
        <f>'Compte de résultat '!AR111/'Compte de résultat '!Z111</f>
        <v>1.5646536384640248</v>
      </c>
      <c r="DW112">
        <f>'Compte de résultat '!AS111/'Compte de résultat '!AA111</f>
        <v>2.1886453584849259</v>
      </c>
      <c r="DX112">
        <f>'Compte de résultat '!AT111/'Compte de résultat '!AB111</f>
        <v>4.9147947097716447</v>
      </c>
      <c r="DY112">
        <f>'Compte de résultat '!AU111/'Compte de résultat '!AC111</f>
        <v>1.6252437438732441</v>
      </c>
      <c r="DZ112">
        <f t="shared" si="53"/>
        <v>0.74693746575543796</v>
      </c>
    </row>
    <row r="113" spans="2:130" x14ac:dyDescent="0.25">
      <c r="B113" t="str">
        <f>Actif!B112</f>
        <v>QIOPTIQ LIMITED</v>
      </c>
      <c r="C113">
        <f>('Passif '!U112+'Passif '!AD112+'Passif '!AV112)/Actif!C112</f>
        <v>0.50143810020793689</v>
      </c>
      <c r="D113">
        <f>('Passif '!V112+'Passif '!AE112+'Passif '!AW112)/Actif!D112</f>
        <v>0.44869381596195157</v>
      </c>
      <c r="E113">
        <f>('Passif '!W112+'Passif '!AF112+'Passif '!AX112)/Actif!E112</f>
        <v>0.3478042123459954</v>
      </c>
      <c r="F113">
        <f>('Passif '!X112+'Passif '!AG112+'Passif '!AY112)/Actif!F112</f>
        <v>0.34174515654475696</v>
      </c>
      <c r="G113">
        <f>('Passif '!Y112+'Passif '!AH112+'Passif '!AZ112)/Actif!G112</f>
        <v>0.25841879413544044</v>
      </c>
      <c r="H113">
        <f>('Passif '!Z112+'Passif '!AI112+'Passif '!BA112)/Actif!H112</f>
        <v>0.17673945059067622</v>
      </c>
      <c r="I113">
        <f>('Passif '!AA112+'Passif '!AJ112+'Passif '!BB112)/Actif!I112</f>
        <v>0.25099151108753809</v>
      </c>
      <c r="J113">
        <f>('Passif '!AB112+'Passif '!AK112+'Passif '!BC112)/Actif!J112</f>
        <v>0.17605093145772949</v>
      </c>
      <c r="K113">
        <f>('Passif '!AC112+'Passif '!AL112+'Passif '!BD112)/Actif!K112</f>
        <v>0.17971490968295845</v>
      </c>
      <c r="L113">
        <f t="shared" si="30"/>
        <v>-0.49184212175424735</v>
      </c>
      <c r="M113">
        <f>('Passif '!C112+'Passif '!L112)/Actif!C112</f>
        <v>0.32479127554365078</v>
      </c>
      <c r="N113">
        <f>('Passif '!D112+'Passif '!M112)/Actif!D112</f>
        <v>0.31739817752591037</v>
      </c>
      <c r="O113">
        <f>('Passif '!E112+'Passif '!N112)/Actif!E112</f>
        <v>0.34540256644812478</v>
      </c>
      <c r="P113">
        <f>('Passif '!F112+'Passif '!O112)/Actif!F112</f>
        <v>0.34066108551107793</v>
      </c>
      <c r="Q113">
        <f>('Passif '!G112+'Passif '!P112)/Actif!G112</f>
        <v>0.42423973834338902</v>
      </c>
      <c r="R113">
        <f>('Passif '!H112+'Passif '!Q112)/Actif!H112</f>
        <v>0.45792200953963969</v>
      </c>
      <c r="S113">
        <f>('Passif '!I112+'Passif '!R112)/Actif!I112</f>
        <v>0.50339029271034408</v>
      </c>
      <c r="T113">
        <f>('Passif '!J112+'Passif '!S112)/Actif!J112</f>
        <v>0.53829779295081637</v>
      </c>
      <c r="U113">
        <f>('Passif '!K112+'Passif '!T112)/Actif!K112</f>
        <v>0.53150070433503094</v>
      </c>
      <c r="V113">
        <f t="shared" si="31"/>
        <v>0.1125194430915149</v>
      </c>
      <c r="W113">
        <v>0.79229252038121367</v>
      </c>
      <c r="X113">
        <f>('Passif '!U112+'Passif '!AD112)/('Passif '!C112+'Passif '!L112)</f>
        <v>0.99458827497778468</v>
      </c>
      <c r="Y113">
        <f>('Passif '!V112+'Passif '!AE112)/('Passif '!D112+'Passif '!M112)</f>
        <v>0.95991458388928974</v>
      </c>
      <c r="Z113">
        <f>('Passif '!W112+'Passif '!AF112)/('Passif '!E112+'Passif '!N112)</f>
        <v>0.69353022394096686</v>
      </c>
      <c r="AA113">
        <f>('Passif '!X112+'Passif '!AG112)/('Passif '!F112+'Passif '!O112)</f>
        <v>0.84897493015375258</v>
      </c>
      <c r="AB113">
        <f>('Passif '!Y112+'Passif '!AH112)/('Passif '!G112+'Passif '!P112)</f>
        <v>0.42741833958672554</v>
      </c>
      <c r="AC113">
        <f>('Passif '!Z112+'Passif '!AI112)/('Passif '!H112+'Passif '!Q112)</f>
        <v>0.289154392408282</v>
      </c>
      <c r="AD113">
        <f>('Passif '!AA112+'Passif '!AJ112)/('Passif '!I112+'Passif '!R112)</f>
        <v>0.26300695260837592</v>
      </c>
      <c r="AE113">
        <f>('Passif '!AB112+'Passif '!AK112)/('Passif '!J112+'Passif '!S112)</f>
        <v>0.22939897212648747</v>
      </c>
      <c r="AF113">
        <f>('Passif '!AC112+'Passif '!AL112)/('Passif '!K112+'Passif '!T112)</f>
        <v>0.17902147907300481</v>
      </c>
      <c r="AG113">
        <f>('Passif '!C112+'Passif '!L112)</f>
        <v>23734761</v>
      </c>
      <c r="AH113">
        <f>('Passif '!D112+'Passif '!M112)</f>
        <v>18867635</v>
      </c>
      <c r="AI113">
        <f>('Passif '!E112+'Passif '!N112)</f>
        <v>20551175</v>
      </c>
      <c r="AJ113">
        <f>('Passif '!F112+'Passif '!O112)</f>
        <v>20079461</v>
      </c>
      <c r="AK113">
        <f>('Passif '!G112+'Passif '!P112)</f>
        <v>26880344</v>
      </c>
      <c r="AL113">
        <f>('Passif '!H112+'Passif '!Q112)</f>
        <v>31548274</v>
      </c>
      <c r="AM113">
        <f>('Passif '!I112+'Passif '!R112)</f>
        <v>32911533</v>
      </c>
      <c r="AN113">
        <f>('Passif '!J112+'Passif '!S112)</f>
        <v>33570473</v>
      </c>
      <c r="AO113">
        <f>('Passif '!K112+'Passif '!T112)</f>
        <v>43589870</v>
      </c>
      <c r="AP113">
        <f t="shared" si="32"/>
        <v>0.38168794907765796</v>
      </c>
      <c r="AQ113">
        <f>('Passif '!U112+'Passif '!AD112)</f>
        <v>23606315</v>
      </c>
      <c r="AR113">
        <f>('Passif '!V112+'Passif '!AE112)</f>
        <v>18111318</v>
      </c>
      <c r="AS113">
        <f>('Passif '!W112+'Passif '!AF112)</f>
        <v>14252861</v>
      </c>
      <c r="AT113">
        <f>('Passif '!X112+'Passif '!AG112)</f>
        <v>17046959</v>
      </c>
      <c r="AU113">
        <f>('Passif '!Y112+'Passif '!AH112)</f>
        <v>11489152</v>
      </c>
      <c r="AV113">
        <f>('Passif '!Z112+'Passif '!AI112)</f>
        <v>9122322</v>
      </c>
      <c r="AW113">
        <f>('Passif '!AA112+'Passif '!AJ112)</f>
        <v>8655962</v>
      </c>
      <c r="AX113">
        <f>('Passif '!AB112+'Passif '!AK112)</f>
        <v>7701032</v>
      </c>
      <c r="AY113">
        <f>('Passif '!AC112+'Passif '!AL112)</f>
        <v>7803523</v>
      </c>
      <c r="AZ113">
        <f t="shared" si="33"/>
        <v>-0.14456834564708415</v>
      </c>
      <c r="BA113">
        <f>'Passif '!AV112</f>
        <v>13037260</v>
      </c>
      <c r="BB113">
        <f>'Passif '!AW112</f>
        <v>8561145</v>
      </c>
      <c r="BC113">
        <f>'Passif '!AX112</f>
        <v>6441210</v>
      </c>
      <c r="BD113">
        <f>'Passif '!AY112</f>
        <v>3096400</v>
      </c>
      <c r="BE113">
        <f>'Passif '!AZ112</f>
        <v>4884576</v>
      </c>
      <c r="BF113">
        <f>'Passif '!BA112</f>
        <v>3054041</v>
      </c>
      <c r="BG113">
        <f>'Passif '!BB112</f>
        <v>7753801</v>
      </c>
      <c r="BH113">
        <f>'Passif '!BC112</f>
        <v>3278231</v>
      </c>
      <c r="BI113">
        <f>'Passif '!BD112</f>
        <v>6935403</v>
      </c>
      <c r="BJ113">
        <f>(AQ113/Actif!C112)</f>
        <v>0.32303359447079399</v>
      </c>
      <c r="BK113">
        <f>(AR113/Actif!D112)</f>
        <v>0.3046751395070032</v>
      </c>
      <c r="BL113">
        <f>(AS113/Actif!E112)</f>
        <v>0.23954711925855268</v>
      </c>
      <c r="BM113">
        <f>(AT113/Actif!F112)</f>
        <v>0.28921272127786896</v>
      </c>
      <c r="BN113">
        <f>(AU113/Actif!G112)</f>
        <v>0.18132784454943823</v>
      </c>
      <c r="BO113">
        <f>(AV113/Actif!H112)</f>
        <v>0.13241016043881401</v>
      </c>
      <c r="BP113">
        <f>(AW113/Actif!I112)</f>
        <v>0.13239514685838596</v>
      </c>
      <c r="BQ113">
        <f>(AX113/Actif!J112)</f>
        <v>0.12348496040087403</v>
      </c>
      <c r="BR113">
        <f>(AY113/Actif!K112)</f>
        <v>9.5150042218401051E-2</v>
      </c>
      <c r="BS113">
        <f t="shared" si="34"/>
        <v>-4.8917684110624221E-2</v>
      </c>
      <c r="BT113">
        <f t="shared" si="35"/>
        <v>-0.28139923776945086</v>
      </c>
      <c r="BV113">
        <f>('Compte de résultat '!V112/Actif!C112)</f>
        <v>6.3689781538002005E-2</v>
      </c>
      <c r="BW113">
        <f>('Compte de résultat '!W112/Actif!D112)</f>
        <v>0.17509178196348787</v>
      </c>
      <c r="BX113">
        <f>('Compte de résultat '!X112/Actif!E112)</f>
        <v>0.22636794957699932</v>
      </c>
      <c r="BY113">
        <f>('Compte de résultat '!Y112/Actif!F112)</f>
        <v>0.4214640432073003</v>
      </c>
      <c r="BZ113">
        <f>('Compte de résultat '!Z112/Actif!G112)</f>
        <v>0.39918270502780157</v>
      </c>
      <c r="CA113">
        <f>('Compte de résultat '!AA112/Actif!H112)</f>
        <v>0.39183882597410713</v>
      </c>
      <c r="CB113">
        <f>('Compte de résultat '!AB112/Actif!I112)</f>
        <v>0.34786153138265907</v>
      </c>
      <c r="CC113">
        <f>('Compte de résultat '!AC112/Actif!J112)</f>
        <v>0.35648667521677407</v>
      </c>
      <c r="CD113">
        <f t="shared" si="36"/>
        <v>0.3239159963921498</v>
      </c>
      <c r="CE113">
        <f t="shared" si="37"/>
        <v>0.34900489927070039</v>
      </c>
      <c r="CF113">
        <f t="shared" si="38"/>
        <v>0.36539567752451346</v>
      </c>
      <c r="CG113">
        <f>(Actif!U112/Actif!C112)</f>
        <v>0.26574921022309544</v>
      </c>
      <c r="CH113">
        <f>(Actif!V112/Actif!D112)</f>
        <v>0.31754875448412662</v>
      </c>
      <c r="CI113">
        <f>(Actif!W112/Actif!E112)</f>
        <v>0.30333942663695823</v>
      </c>
      <c r="CJ113">
        <f>(Actif!X112/Actif!F112)</f>
        <v>0.25802381882098513</v>
      </c>
      <c r="CK113">
        <f>(Actif!Y112/Actif!G112)</f>
        <v>0.2866115471402283</v>
      </c>
      <c r="CL113">
        <f>(Actif!Z112/Actif!H112)</f>
        <v>0.2760682990522339</v>
      </c>
      <c r="CM113">
        <f>(Actif!AA112/Actif!I112)</f>
        <v>0.28553413164470048</v>
      </c>
      <c r="CN113">
        <f>(Actif!AB112/Actif!J112)</f>
        <v>0.26465173593621422</v>
      </c>
      <c r="CO113">
        <f>(Actif!AC112/Actif!K112)</f>
        <v>0.18146212438965484</v>
      </c>
      <c r="CP113">
        <f t="shared" si="39"/>
        <v>-8.9903010258415503E-2</v>
      </c>
      <c r="CQ113">
        <f t="shared" si="40"/>
        <v>-0.34269119267721126</v>
      </c>
      <c r="CR113">
        <f>'Compte de résultat '!D112/Actif!C112</f>
        <v>0.88526741791661134</v>
      </c>
      <c r="CS113">
        <f>'Compte de résultat '!E112/Actif!D112</f>
        <v>1.2976435437811884</v>
      </c>
      <c r="CT113">
        <f>'Compte de résultat '!F112/Actif!E112</f>
        <v>1.3697215169092369</v>
      </c>
      <c r="CU113">
        <f>'Compte de résultat '!G112/Actif!F112</f>
        <v>2.1497565124000571</v>
      </c>
      <c r="CV113">
        <f>'Compte de résultat '!H112/Actif!G112</f>
        <v>2.0395507585934434</v>
      </c>
      <c r="CW113">
        <f>'Compte de résultat '!I112/Actif!H112</f>
        <v>1.909763309443931</v>
      </c>
      <c r="CX113">
        <f>'Compte de résultat '!J112/Actif!I112</f>
        <v>1.6476592837541004</v>
      </c>
      <c r="CY113">
        <f>'Compte de résultat '!K112/Actif!J112</f>
        <v>1.6541456066836113</v>
      </c>
      <c r="CZ113">
        <f t="shared" si="41"/>
        <v>1.759739014654647</v>
      </c>
      <c r="DA113">
        <f t="shared" si="42"/>
        <v>1.8530095959675792</v>
      </c>
      <c r="DB113">
        <f t="shared" si="43"/>
        <v>1.7371893999605474</v>
      </c>
      <c r="DD113">
        <f>LN(1+'Compte de résultat '!C112)</f>
        <v>18.016764151275076</v>
      </c>
      <c r="DE113">
        <f>LN(1+'Compte de résultat '!D112)</f>
        <v>17.98515827544319</v>
      </c>
      <c r="DF113">
        <f>LN(1+'Compte de résultat '!E112)</f>
        <v>18.16110676501496</v>
      </c>
      <c r="DG113">
        <f>LN(1+'Compte de résultat '!F112)</f>
        <v>18.216080816938248</v>
      </c>
      <c r="DH113">
        <f>LN(1+'Compte de résultat '!G112)</f>
        <v>18.657429783430448</v>
      </c>
      <c r="DI113">
        <f>LN(1+'Compte de résultat '!H112)</f>
        <v>18.677092009042784</v>
      </c>
      <c r="DJ113">
        <f>LN(1+'Compte de résultat '!I112)</f>
        <v>18.695065153079351</v>
      </c>
      <c r="DK113">
        <f>LN(1+'Compte de résultat '!J112)</f>
        <v>18.49507885544017</v>
      </c>
      <c r="DL113">
        <f>LN(1+'Compte de résultat '!K112)</f>
        <v>18.451785447759491</v>
      </c>
      <c r="DM113">
        <f t="shared" si="44"/>
        <v>18.436755300184348</v>
      </c>
      <c r="DN113">
        <f t="shared" si="45"/>
        <v>18.516867536470496</v>
      </c>
      <c r="DO113">
        <f t="shared" si="46"/>
        <v>18.547309818759672</v>
      </c>
      <c r="DQ113">
        <f>'Compte de résultat '!AM112/'Compte de résultat '!U112</f>
        <v>0.30432672718814913</v>
      </c>
      <c r="DR113">
        <f>'Compte de résultat '!AN112/'Compte de résultat '!V112</f>
        <v>0.41602567628424392</v>
      </c>
      <c r="DS113">
        <f>'Compte de résultat '!AO112/'Compte de résultat '!W112</f>
        <v>0.23143304424286981</v>
      </c>
      <c r="DT113">
        <f>'Compte de résultat '!AP112/'Compte de résultat '!X112</f>
        <v>0.35114325342640434</v>
      </c>
      <c r="DU113">
        <f>'Compte de résultat '!AQ112/'Compte de résultat '!Y112</f>
        <v>6.7472164301068338E-2</v>
      </c>
      <c r="DV113">
        <f>'Compte de résultat '!AR112/'Compte de résultat '!Z112</f>
        <v>4.8641663404855949E-2</v>
      </c>
      <c r="DW113">
        <f>'Compte de résultat '!AS112/'Compte de résultat '!AA112</f>
        <v>2.1290724965347018E-2</v>
      </c>
      <c r="DX113">
        <f>'Compte de résultat '!AT112/'Compte de résultat '!AB112</f>
        <v>5.3376098536430897E-2</v>
      </c>
      <c r="DY113">
        <f>'Compte de résultat '!AU112/'Compte de résultat '!AC112</f>
        <v>0.11671501518465674</v>
      </c>
      <c r="DZ113">
        <f t="shared" si="53"/>
        <v>-0.30250159002154842</v>
      </c>
    </row>
    <row r="114" spans="2:130" x14ac:dyDescent="0.25">
      <c r="B114" t="str">
        <f>Actif!B113</f>
        <v>RECKITT BENCKISER HEALTHCARE (UK) LIMITED</v>
      </c>
      <c r="C114">
        <f>('Passif '!U113+'Passif '!AD113+'Passif '!AV113)/Actif!C113</f>
        <v>2.3917659513135398E-3</v>
      </c>
      <c r="D114">
        <f>('Passif '!V113+'Passif '!AE113+'Passif '!AW113)/Actif!D113</f>
        <v>0.75954081127364825</v>
      </c>
      <c r="E114">
        <f>('Passif '!W113+'Passif '!AF113+'Passif '!AX113)/Actif!E113</f>
        <v>0.81762402517118382</v>
      </c>
      <c r="F114">
        <f>('Passif '!X113+'Passif '!AG113+'Passif '!AY113)/Actif!F113</f>
        <v>0.81231789716455283</v>
      </c>
      <c r="G114">
        <f>('Passif '!Y113+'Passif '!AH113+'Passif '!AZ113)/Actif!G113</f>
        <v>0.63261447522956538</v>
      </c>
      <c r="H114">
        <f>('Passif '!Z113+'Passif '!AI113+'Passif '!BA113)/Actif!H113</f>
        <v>0.71743713184649394</v>
      </c>
      <c r="I114">
        <f>('Passif '!AA113+'Passif '!AJ113+'Passif '!BB113)/Actif!I113</f>
        <v>0.7156266399703507</v>
      </c>
      <c r="J114">
        <f>('Passif '!AB113+'Passif '!AK113+'Passif '!BC113)/Actif!J113</f>
        <v>0.63615671229231652</v>
      </c>
      <c r="K114">
        <f>('Passif '!AC113+'Passif '!AL113+'Passif '!BD113)/Actif!K113</f>
        <v>0.65415555296934813</v>
      </c>
      <c r="L114">
        <f t="shared" si="30"/>
        <v>-0.12253418471126018</v>
      </c>
      <c r="M114">
        <f>('Passif '!C113+'Passif '!L113)/Actif!C113</f>
        <v>0.81669644652024975</v>
      </c>
      <c r="N114">
        <f>('Passif '!D113+'Passif '!M113)/Actif!D113</f>
        <v>0.19285311539285749</v>
      </c>
      <c r="O114">
        <f>('Passif '!E113+'Passif '!N113)/Actif!E113</f>
        <v>0.14889875939170388</v>
      </c>
      <c r="P114">
        <f>('Passif '!F113+'Passif '!O113)/Actif!F113</f>
        <v>0.14746604150037501</v>
      </c>
      <c r="Q114">
        <f>('Passif '!G113+'Passif '!P113)/Actif!G113</f>
        <v>0.30157683791870921</v>
      </c>
      <c r="R114">
        <f>('Passif '!H113+'Passif '!Q113)/Actif!H113</f>
        <v>0.19217218275016715</v>
      </c>
      <c r="S114">
        <f>('Passif '!I113+'Passif '!R113)/Actif!I113</f>
        <v>0.20464451665395003</v>
      </c>
      <c r="T114">
        <f>('Passif '!J113+'Passif '!S113)/Actif!J113</f>
        <v>0.3267050259462238</v>
      </c>
      <c r="U114">
        <f>('Passif '!K113+'Passif '!T113)/Actif!K113</f>
        <v>0.29538378801523912</v>
      </c>
      <c r="V114">
        <f t="shared" si="31"/>
        <v>4.3273423358463264E-2</v>
      </c>
      <c r="W114">
        <v>0.39034233245565458</v>
      </c>
      <c r="X114">
        <f>('Passif '!U113+'Passif '!AD113)/('Passif '!C113+'Passif '!L113)</f>
        <v>6.067300459344046E-4</v>
      </c>
      <c r="Y114">
        <f>('Passif '!V113+'Passif '!AE113)/('Passif '!D113+'Passif '!M113)</f>
        <v>5.6133504495228127E-3</v>
      </c>
      <c r="Z114">
        <f>('Passif '!W113+'Passif '!AF113)/('Passif '!E113+'Passif '!N113)</f>
        <v>2.2792736604687292E-3</v>
      </c>
      <c r="AA114">
        <f>('Passif '!X113+'Passif '!AG113)/('Passif '!F113+'Passif '!O113)</f>
        <v>2.0639988106394441E-3</v>
      </c>
      <c r="AB114">
        <f>('Passif '!Y113+'Passif '!AH113)/('Passif '!G113+'Passif '!P113)</f>
        <v>4.404734230500626E-3</v>
      </c>
      <c r="AC114">
        <f>('Passif '!Z113+'Passif '!AI113)/('Passif '!H113+'Passif '!Q113)</f>
        <v>1.6722461020468977</v>
      </c>
      <c r="AD114">
        <f>('Passif '!AA113+'Passif '!AJ113)/('Passif '!I113+'Passif '!R113)</f>
        <v>1.3936265674690138</v>
      </c>
      <c r="AE114">
        <f>('Passif '!AB113+'Passif '!AK113)/('Passif '!J113+'Passif '!S113)</f>
        <v>0.68783144406978014</v>
      </c>
      <c r="AF114">
        <f>('Passif '!AC113+'Passif '!AL113)/('Passif '!K113+'Passif '!T113)</f>
        <v>0.76075940922517438</v>
      </c>
      <c r="AG114">
        <f>('Passif '!C113+'Passif '!L113)</f>
        <v>555718317</v>
      </c>
      <c r="AH114">
        <f>('Passif '!D113+'Passif '!M113)</f>
        <v>592356923</v>
      </c>
      <c r="AI114">
        <f>('Passif '!E113+'Passif '!N113)</f>
        <v>475277725</v>
      </c>
      <c r="AJ114">
        <f>('Passif '!F113+'Passif '!O113)</f>
        <v>338507947</v>
      </c>
      <c r="AK114">
        <f>('Passif '!G113+'Passif '!P113)</f>
        <v>717427848</v>
      </c>
      <c r="AL114">
        <f>('Passif '!H113+'Passif '!Q113)</f>
        <v>765219186</v>
      </c>
      <c r="AM114">
        <f>('Passif '!I113+'Passif '!R113)</f>
        <v>917432729</v>
      </c>
      <c r="AN114">
        <f>('Passif '!J113+'Passif '!S113)</f>
        <v>1824973631</v>
      </c>
      <c r="AO114">
        <f>('Passif '!K113+'Passif '!T113)</f>
        <v>1613305237</v>
      </c>
      <c r="AP114">
        <f t="shared" si="32"/>
        <v>1.1082916718713847</v>
      </c>
      <c r="AQ114">
        <f>('Passif '!U113+'Passif '!AD113)</f>
        <v>337171</v>
      </c>
      <c r="AR114">
        <f>('Passif '!V113+'Passif '!AE113)</f>
        <v>3325107</v>
      </c>
      <c r="AS114">
        <f>('Passif '!W113+'Passif '!AF113)</f>
        <v>1083288</v>
      </c>
      <c r="AT114">
        <f>('Passif '!X113+'Passif '!AG113)</f>
        <v>698680</v>
      </c>
      <c r="AU114">
        <f>('Passif '!Y113+'Passif '!AH113)</f>
        <v>3160079</v>
      </c>
      <c r="AV114">
        <f>('Passif '!Z113+'Passif '!AI113)</f>
        <v>1279634801</v>
      </c>
      <c r="AW114">
        <f>('Passif '!AA113+'Passif '!AJ113)</f>
        <v>1278558625</v>
      </c>
      <c r="AX114">
        <f>('Passif '!AB113+'Passif '!AK113)</f>
        <v>1255274248</v>
      </c>
      <c r="AY114">
        <f>('Passif '!AC113+'Passif '!AL113)</f>
        <v>1227337139</v>
      </c>
      <c r="AZ114">
        <f t="shared" si="33"/>
        <v>-4.0869208901735704E-2</v>
      </c>
      <c r="BA114">
        <f>'Passif '!AV113</f>
        <v>1290298</v>
      </c>
      <c r="BB114">
        <f>'Passif '!AW113</f>
        <v>2329638283</v>
      </c>
      <c r="BC114">
        <f>'Passif '!AX113</f>
        <v>2608733531</v>
      </c>
      <c r="BD114">
        <f>'Passif '!AY113</f>
        <v>1863975118</v>
      </c>
      <c r="BE114">
        <f>'Passif '!AZ113</f>
        <v>1501780568</v>
      </c>
      <c r="BF114">
        <f>'Passif '!BA113</f>
        <v>1577160861</v>
      </c>
      <c r="BG114">
        <f>'Passif '!BB113</f>
        <v>1929635330</v>
      </c>
      <c r="BH114">
        <f>'Passif '!BC113</f>
        <v>2298295893</v>
      </c>
      <c r="BI114">
        <f>'Passif '!BD113</f>
        <v>2345481080</v>
      </c>
      <c r="BJ114">
        <f>(AQ114/Actif!C113)</f>
        <v>4.9551427251169611E-4</v>
      </c>
      <c r="BK114">
        <f>(AR114/Actif!D113)</f>
        <v>1.0825521219823713E-3</v>
      </c>
      <c r="BL114">
        <f>(AS114/Actif!E113)</f>
        <v>3.3938102035798145E-4</v>
      </c>
      <c r="BM114">
        <f>(AT114/Actif!F113)</f>
        <v>3.0436973426648098E-4</v>
      </c>
      <c r="BN114">
        <f>(AU114/Actif!G113)</f>
        <v>1.3283658211066776E-3</v>
      </c>
      <c r="BO114">
        <f>(AV114/Actif!H113)</f>
        <v>0.32135918352581111</v>
      </c>
      <c r="BP114">
        <f>(AW114/Actif!I113)</f>
        <v>0.28519803529579979</v>
      </c>
      <c r="BQ114">
        <f>(AX114/Actif!J113)</f>
        <v>0.22471798978144608</v>
      </c>
      <c r="BR114">
        <f>(AY114/Actif!K113)</f>
        <v>0.22471599606516748</v>
      </c>
      <c r="BS114">
        <f t="shared" si="34"/>
        <v>0.32003081770470443</v>
      </c>
      <c r="BT114">
        <f t="shared" si="35"/>
        <v>-0.30073261451662042</v>
      </c>
      <c r="BV114">
        <f>('Compte de résultat '!V113/Actif!C113)</f>
        <v>0.26727522787107894</v>
      </c>
      <c r="BW114">
        <f>('Compte de résultat '!W113/Actif!D113)</f>
        <v>7.7390912669786718E-2</v>
      </c>
      <c r="BX114">
        <f>('Compte de résultat '!X113/Actif!E113)</f>
        <v>9.229331238835814E-2</v>
      </c>
      <c r="BY114">
        <f>('Compte de résultat '!Y113/Actif!F113)</f>
        <v>0.17848060951462072</v>
      </c>
      <c r="BZ114">
        <f>('Compte de résultat '!Z113/Actif!G113)</f>
        <v>0.19502611200099401</v>
      </c>
      <c r="CA114">
        <f>('Compte de résultat '!AA113/Actif!H113)</f>
        <v>0.14372780298052706</v>
      </c>
      <c r="CB114">
        <f>('Compte de résultat '!AB113/Actif!I113)</f>
        <v>2.8940503316519827E-2</v>
      </c>
      <c r="CC114">
        <f>('Compte de résultat '!AC113/Actif!J113)</f>
        <v>5.9694940504605755E-3</v>
      </c>
      <c r="CD114">
        <f t="shared" si="36"/>
        <v>0.13538696095148944</v>
      </c>
      <c r="CE114">
        <f t="shared" si="37"/>
        <v>0.15526667796799096</v>
      </c>
      <c r="CF114">
        <f t="shared" si="38"/>
        <v>5.9545933449169149E-2</v>
      </c>
      <c r="CG114">
        <f>(Actif!U113/Actif!C113)</f>
        <v>0.11331386982204845</v>
      </c>
      <c r="CH114">
        <f>(Actif!V113/Actif!D113)</f>
        <v>2.5027889511422784E-2</v>
      </c>
      <c r="CI114">
        <f>(Actif!W113/Actif!E113)</f>
        <v>2.4767570956644922E-2</v>
      </c>
      <c r="CJ114">
        <f>(Actif!X113/Actif!F113)</f>
        <v>3.0058232018605389E-2</v>
      </c>
      <c r="CK114">
        <f>(Actif!Y113/Actif!G113)</f>
        <v>3.5359764368994649E-2</v>
      </c>
      <c r="CL114">
        <f>(Actif!Z113/Actif!H113)</f>
        <v>2.2106959227994927E-2</v>
      </c>
      <c r="CM114">
        <f>(Actif!AA113/Actif!I113)</f>
        <v>2.0649937010650647E-2</v>
      </c>
      <c r="CN114">
        <f>(Actif!AB113/Actif!J113)</f>
        <v>1.8074223885480717E-2</v>
      </c>
      <c r="CO114">
        <f>(Actif!AC113/Actif!K113)</f>
        <v>1.7117414626621228E-2</v>
      </c>
      <c r="CP114">
        <f t="shared" si="39"/>
        <v>-0.10742320001050308</v>
      </c>
      <c r="CQ114">
        <f t="shared" si="40"/>
        <v>-0.22570017657856986</v>
      </c>
      <c r="CR114">
        <f>'Compte de résultat '!D113/Actif!C113</f>
        <v>0.53109537930585815</v>
      </c>
      <c r="CS114">
        <f>'Compte de résultat '!E113/Actif!D113</f>
        <v>0.16616345375834593</v>
      </c>
      <c r="CT114">
        <f>'Compte de résultat '!F113/Actif!E113</f>
        <v>0.1563284060139577</v>
      </c>
      <c r="CU114">
        <f>'Compte de résultat '!G113/Actif!F113</f>
        <v>0.29406027682490932</v>
      </c>
      <c r="CV114">
        <f>'Compte de résultat '!H113/Actif!G113</f>
        <v>0.40747222884011169</v>
      </c>
      <c r="CW114">
        <f>'Compte de résultat '!I113/Actif!H113</f>
        <v>0.35057328497274687</v>
      </c>
      <c r="CX114">
        <f>'Compte de résultat '!J113/Actif!I113</f>
        <v>0.2032622165732873</v>
      </c>
      <c r="CY114">
        <f>'Compte de résultat '!K113/Actif!J113</f>
        <v>0.16777666589470255</v>
      </c>
      <c r="CZ114">
        <f t="shared" si="41"/>
        <v>0.22519434141943351</v>
      </c>
      <c r="DA114">
        <f t="shared" si="42"/>
        <v>0.28595363722632622</v>
      </c>
      <c r="DB114">
        <f t="shared" si="43"/>
        <v>0.24053738914691222</v>
      </c>
      <c r="DD114">
        <f>LN(1+'Compte de résultat '!C113)</f>
        <v>19.465937332233242</v>
      </c>
      <c r="DE114">
        <f>LN(1+'Compte de résultat '!D113)</f>
        <v>19.705446250328038</v>
      </c>
      <c r="DF114">
        <f>LN(1+'Compte de résultat '!E113)</f>
        <v>20.050663049682683</v>
      </c>
      <c r="DG114">
        <f>LN(1+'Compte de résultat '!F113)</f>
        <v>20.028102230766091</v>
      </c>
      <c r="DH114">
        <f>LN(1+'Compte de résultat '!G113)</f>
        <v>20.330244976008174</v>
      </c>
      <c r="DI114">
        <f>LN(1+'Compte de résultat '!H113)</f>
        <v>20.692130885734411</v>
      </c>
      <c r="DJ114">
        <f>LN(1+'Compte de résultat '!I113)</f>
        <v>21.056850885362348</v>
      </c>
      <c r="DK114">
        <f>LN(1+'Compte de résultat '!J113)</f>
        <v>20.63031226037015</v>
      </c>
      <c r="DL114">
        <f>LN(1+'Compte de résultat '!K113)</f>
        <v>20.658407399040929</v>
      </c>
      <c r="DM114">
        <f t="shared" si="44"/>
        <v>20.179173603387135</v>
      </c>
      <c r="DN114">
        <f t="shared" si="45"/>
        <v>20.35015936416956</v>
      </c>
      <c r="DO114">
        <f t="shared" si="46"/>
        <v>20.781856848257807</v>
      </c>
      <c r="DQ114">
        <f>'Compte de résultat '!AM113/'Compte de résultat '!U113</f>
        <v>8.9248051847983301E-6</v>
      </c>
      <c r="DR114">
        <f>'Compte de résultat '!AN113/'Compte de résultat '!V113</f>
        <v>0.59160070579016255</v>
      </c>
      <c r="DS114">
        <f>'Compte de résultat '!AO113/'Compte de résultat '!W113</f>
        <v>0.54963387663497743</v>
      </c>
      <c r="DT114">
        <f>'Compte de résultat '!AP113/'Compte de résultat '!X113</f>
        <v>0.36579338290255509</v>
      </c>
      <c r="DU114">
        <f>'Compte de résultat '!AQ113/'Compte de résultat '!Y113</f>
        <v>9.300743052116435E-2</v>
      </c>
      <c r="DV114">
        <f>'Compte de résultat '!AR113/'Compte de résultat '!Z113</f>
        <v>6.2279233067830841E-2</v>
      </c>
      <c r="DW114">
        <f>'Compte de résultat '!AS113/'Compte de résultat '!AA113</f>
        <v>0.14521880670744272</v>
      </c>
      <c r="DX114">
        <f>'Compte de résultat '!AT113/'Compte de résultat '!AB113</f>
        <v>0.64182338096634528</v>
      </c>
      <c r="DY114">
        <f>'Compte de résultat '!AU113/'Compte de résultat '!AC113</f>
        <v>2.4539659856589098</v>
      </c>
      <c r="DZ114">
        <f t="shared" si="53"/>
        <v>-0.30351414983472425</v>
      </c>
    </row>
    <row r="115" spans="2:130" x14ac:dyDescent="0.25">
      <c r="B115" t="str">
        <f>Actif!B114</f>
        <v>RECKITT BENCKISER HEALTHCARE (UK) LIMITED</v>
      </c>
      <c r="C115">
        <f>('Passif '!U114+'Passif '!AD114+'Passif '!AV114)/Actif!C114</f>
        <v>2.3917659513135398E-3</v>
      </c>
      <c r="D115">
        <f>('Passif '!V114+'Passif '!AE114+'Passif '!AW114)/Actif!D114</f>
        <v>0.75954081127364825</v>
      </c>
      <c r="E115">
        <f>('Passif '!W114+'Passif '!AF114+'Passif '!AX114)/Actif!E114</f>
        <v>0.81762402517118382</v>
      </c>
      <c r="F115">
        <f>('Passif '!X114+'Passif '!AG114+'Passif '!AY114)/Actif!F114</f>
        <v>0.81231789716455283</v>
      </c>
      <c r="G115">
        <f>('Passif '!Y114+'Passif '!AH114+'Passif '!AZ114)/Actif!G114</f>
        <v>0.63261447522956538</v>
      </c>
      <c r="H115">
        <f>('Passif '!Z114+'Passif '!AI114+'Passif '!BA114)/Actif!H114</f>
        <v>0.71743713184649394</v>
      </c>
      <c r="I115">
        <f>('Passif '!AA114+'Passif '!AJ114+'Passif '!BB114)/Actif!I114</f>
        <v>0.7156266399703507</v>
      </c>
      <c r="J115">
        <f>('Passif '!AB114+'Passif '!AK114+'Passif '!BC114)/Actif!J114</f>
        <v>0.63615671229231652</v>
      </c>
      <c r="K115">
        <f>('Passif '!AC114+'Passif '!AL114+'Passif '!BD114)/Actif!K114</f>
        <v>0.65415555296934813</v>
      </c>
      <c r="L115">
        <f t="shared" si="30"/>
        <v>-0.12253418471126018</v>
      </c>
      <c r="M115">
        <f>('Passif '!C114+'Passif '!L114)/Actif!C114</f>
        <v>0.81669644652024975</v>
      </c>
      <c r="N115">
        <f>('Passif '!D114+'Passif '!M114)/Actif!D114</f>
        <v>0.19285311539285749</v>
      </c>
      <c r="O115">
        <f>('Passif '!E114+'Passif '!N114)/Actif!E114</f>
        <v>0.14889875939170388</v>
      </c>
      <c r="P115">
        <f>('Passif '!F114+'Passif '!O114)/Actif!F114</f>
        <v>0.14746604150037501</v>
      </c>
      <c r="Q115">
        <f>('Passif '!G114+'Passif '!P114)/Actif!G114</f>
        <v>0.30157683791870921</v>
      </c>
      <c r="R115">
        <f>('Passif '!H114+'Passif '!Q114)/Actif!H114</f>
        <v>0.19217218275016715</v>
      </c>
      <c r="S115">
        <f>('Passif '!I114+'Passif '!R114)/Actif!I114</f>
        <v>0.20464451665395003</v>
      </c>
      <c r="T115">
        <f>('Passif '!J114+'Passif '!S114)/Actif!J114</f>
        <v>0.3267050259462238</v>
      </c>
      <c r="U115">
        <f>('Passif '!K114+'Passif '!T114)/Actif!K114</f>
        <v>0.29538378801523912</v>
      </c>
      <c r="V115">
        <f t="shared" si="31"/>
        <v>4.3273423358463264E-2</v>
      </c>
      <c r="W115">
        <v>0.93050298961018729</v>
      </c>
      <c r="X115">
        <f>('Passif '!U114+'Passif '!AD114)/('Passif '!C114+'Passif '!L114)</f>
        <v>6.067300459344046E-4</v>
      </c>
      <c r="Y115">
        <f>('Passif '!V114+'Passif '!AE114)/('Passif '!D114+'Passif '!M114)</f>
        <v>5.6133504495228127E-3</v>
      </c>
      <c r="Z115">
        <f>('Passif '!W114+'Passif '!AF114)/('Passif '!E114+'Passif '!N114)</f>
        <v>2.2792736604687292E-3</v>
      </c>
      <c r="AA115">
        <f>('Passif '!X114+'Passif '!AG114)/('Passif '!F114+'Passif '!O114)</f>
        <v>2.0639988106394441E-3</v>
      </c>
      <c r="AB115">
        <f>('Passif '!Y114+'Passif '!AH114)/('Passif '!G114+'Passif '!P114)</f>
        <v>4.404734230500626E-3</v>
      </c>
      <c r="AC115">
        <f>('Passif '!Z114+'Passif '!AI114)/('Passif '!H114+'Passif '!Q114)</f>
        <v>1.6722461020468977</v>
      </c>
      <c r="AD115">
        <f>('Passif '!AA114+'Passif '!AJ114)/('Passif '!I114+'Passif '!R114)</f>
        <v>1.3936265674690138</v>
      </c>
      <c r="AE115">
        <f>('Passif '!AB114+'Passif '!AK114)/('Passif '!J114+'Passif '!S114)</f>
        <v>0.68783144406978014</v>
      </c>
      <c r="AF115">
        <f>('Passif '!AC114+'Passif '!AL114)/('Passif '!K114+'Passif '!T114)</f>
        <v>0.76075940922517438</v>
      </c>
      <c r="AG115">
        <f>('Passif '!C114+'Passif '!L114)</f>
        <v>555718317</v>
      </c>
      <c r="AH115">
        <f>('Passif '!D114+'Passif '!M114)</f>
        <v>592356923</v>
      </c>
      <c r="AI115">
        <f>('Passif '!E114+'Passif '!N114)</f>
        <v>475277725</v>
      </c>
      <c r="AJ115">
        <f>('Passif '!F114+'Passif '!O114)</f>
        <v>338507947</v>
      </c>
      <c r="AK115">
        <f>('Passif '!G114+'Passif '!P114)</f>
        <v>717427848</v>
      </c>
      <c r="AL115">
        <f>('Passif '!H114+'Passif '!Q114)</f>
        <v>765219186</v>
      </c>
      <c r="AM115">
        <f>('Passif '!I114+'Passif '!R114)</f>
        <v>917432729</v>
      </c>
      <c r="AN115">
        <f>('Passif '!J114+'Passif '!S114)</f>
        <v>1824973631</v>
      </c>
      <c r="AO115">
        <f>('Passif '!K114+'Passif '!T114)</f>
        <v>1613305237</v>
      </c>
      <c r="AP115">
        <f t="shared" si="32"/>
        <v>1.1082916718713847</v>
      </c>
      <c r="AQ115">
        <f>('Passif '!U114+'Passif '!AD114)</f>
        <v>337171</v>
      </c>
      <c r="AR115">
        <f>('Passif '!V114+'Passif '!AE114)</f>
        <v>3325107</v>
      </c>
      <c r="AS115">
        <f>('Passif '!W114+'Passif '!AF114)</f>
        <v>1083288</v>
      </c>
      <c r="AT115">
        <f>('Passif '!X114+'Passif '!AG114)</f>
        <v>698680</v>
      </c>
      <c r="AU115">
        <f>('Passif '!Y114+'Passif '!AH114)</f>
        <v>3160079</v>
      </c>
      <c r="AV115">
        <f>('Passif '!Z114+'Passif '!AI114)</f>
        <v>1279634801</v>
      </c>
      <c r="AW115">
        <f>('Passif '!AA114+'Passif '!AJ114)</f>
        <v>1278558625</v>
      </c>
      <c r="AX115">
        <f>('Passif '!AB114+'Passif '!AK114)</f>
        <v>1255274248</v>
      </c>
      <c r="AY115">
        <f>('Passif '!AC114+'Passif '!AL114)</f>
        <v>1227337139</v>
      </c>
      <c r="AZ115">
        <f t="shared" si="33"/>
        <v>-4.0869208901735704E-2</v>
      </c>
      <c r="BA115">
        <f>'Passif '!AV114</f>
        <v>1290298</v>
      </c>
      <c r="BB115">
        <f>'Passif '!AW114</f>
        <v>2329638283</v>
      </c>
      <c r="BC115">
        <f>'Passif '!AX114</f>
        <v>2608733531</v>
      </c>
      <c r="BD115">
        <f>'Passif '!AY114</f>
        <v>1863975118</v>
      </c>
      <c r="BE115">
        <f>'Passif '!AZ114</f>
        <v>1501780568</v>
      </c>
      <c r="BF115">
        <f>'Passif '!BA114</f>
        <v>1577160861</v>
      </c>
      <c r="BG115">
        <f>'Passif '!BB114</f>
        <v>1929635330</v>
      </c>
      <c r="BH115">
        <f>'Passif '!BC114</f>
        <v>2298295893</v>
      </c>
      <c r="BI115">
        <f>'Passif '!BD114</f>
        <v>2345481080</v>
      </c>
      <c r="BJ115">
        <f>(AQ115/Actif!C114)</f>
        <v>4.9551427251169611E-4</v>
      </c>
      <c r="BK115">
        <f>(AR115/Actif!D114)</f>
        <v>1.0825521219823713E-3</v>
      </c>
      <c r="BL115">
        <f>(AS115/Actif!E114)</f>
        <v>3.3938102035798145E-4</v>
      </c>
      <c r="BM115">
        <f>(AT115/Actif!F114)</f>
        <v>3.0436973426648098E-4</v>
      </c>
      <c r="BN115">
        <f>(AU115/Actif!G114)</f>
        <v>1.3283658211066776E-3</v>
      </c>
      <c r="BO115">
        <f>(AV115/Actif!H114)</f>
        <v>0.32135918352581111</v>
      </c>
      <c r="BP115">
        <f>(AW115/Actif!I114)</f>
        <v>0.28519803529579979</v>
      </c>
      <c r="BQ115">
        <f>(AX115/Actif!J114)</f>
        <v>0.22471798978144608</v>
      </c>
      <c r="BR115">
        <f>(AY115/Actif!K114)</f>
        <v>0.22471599606516748</v>
      </c>
      <c r="BS115">
        <f t="shared" si="34"/>
        <v>0.32003081770470443</v>
      </c>
      <c r="BT115">
        <f t="shared" si="35"/>
        <v>-0.30073261451662042</v>
      </c>
      <c r="BV115">
        <f>('Compte de résultat '!V114/Actif!C114)</f>
        <v>0.26727522787107894</v>
      </c>
      <c r="BW115">
        <f>('Compte de résultat '!W114/Actif!D114)</f>
        <v>7.7390912669786718E-2</v>
      </c>
      <c r="BX115">
        <f>('Compte de résultat '!X114/Actif!E114)</f>
        <v>9.229331238835814E-2</v>
      </c>
      <c r="BY115">
        <f>('Compte de résultat '!Y114/Actif!F114)</f>
        <v>0.17848060951462072</v>
      </c>
      <c r="BZ115">
        <f>('Compte de résultat '!Z114/Actif!G114)</f>
        <v>0.19502611200099401</v>
      </c>
      <c r="CA115">
        <f>('Compte de résultat '!AA114/Actif!H114)</f>
        <v>0.14372780298052706</v>
      </c>
      <c r="CB115">
        <f>('Compte de résultat '!AB114/Actif!I114)</f>
        <v>2.8940503316519827E-2</v>
      </c>
      <c r="CC115">
        <f>('Compte de résultat '!AC114/Actif!J114)</f>
        <v>5.9694940504605755E-3</v>
      </c>
      <c r="CD115">
        <f t="shared" si="36"/>
        <v>0.13538696095148944</v>
      </c>
      <c r="CE115">
        <f t="shared" si="37"/>
        <v>0.15526667796799096</v>
      </c>
      <c r="CF115">
        <f t="shared" si="38"/>
        <v>5.9545933449169149E-2</v>
      </c>
      <c r="CG115">
        <f>(Actif!U114/Actif!C114)</f>
        <v>0.11331386982204845</v>
      </c>
      <c r="CH115">
        <f>(Actif!V114/Actif!D114)</f>
        <v>2.5027889511422784E-2</v>
      </c>
      <c r="CI115">
        <f>(Actif!W114/Actif!E114)</f>
        <v>2.4767570956644922E-2</v>
      </c>
      <c r="CJ115">
        <f>(Actif!X114/Actif!F114)</f>
        <v>3.0058232018605389E-2</v>
      </c>
      <c r="CK115">
        <f>(Actif!Y114/Actif!G114)</f>
        <v>3.5359764368994649E-2</v>
      </c>
      <c r="CL115">
        <f>(Actif!Z114/Actif!H114)</f>
        <v>2.2106959227994927E-2</v>
      </c>
      <c r="CM115">
        <f>(Actif!AA114/Actif!I114)</f>
        <v>2.0649937010650647E-2</v>
      </c>
      <c r="CN115">
        <f>(Actif!AB114/Actif!J114)</f>
        <v>1.8074223885480717E-2</v>
      </c>
      <c r="CO115">
        <f>(Actif!AC114/Actif!K114)</f>
        <v>1.7117414626621228E-2</v>
      </c>
      <c r="CP115">
        <f t="shared" si="39"/>
        <v>-0.10742320001050308</v>
      </c>
      <c r="CQ115">
        <f t="shared" si="40"/>
        <v>-0.22570017657856986</v>
      </c>
      <c r="CR115">
        <f>'Compte de résultat '!D114/Actif!C114</f>
        <v>0.53109537930585815</v>
      </c>
      <c r="CS115">
        <f>'Compte de résultat '!E114/Actif!D114</f>
        <v>0.16616345375834593</v>
      </c>
      <c r="CT115">
        <f>'Compte de résultat '!F114/Actif!E114</f>
        <v>0.1563284060139577</v>
      </c>
      <c r="CU115">
        <f>'Compte de résultat '!G114/Actif!F114</f>
        <v>0.29406027682490932</v>
      </c>
      <c r="CV115">
        <f>'Compte de résultat '!H114/Actif!G114</f>
        <v>0.40747222884011169</v>
      </c>
      <c r="CW115">
        <f>'Compte de résultat '!I114/Actif!H114</f>
        <v>0.35057328497274687</v>
      </c>
      <c r="CX115">
        <f>'Compte de résultat '!J114/Actif!I114</f>
        <v>0.2032622165732873</v>
      </c>
      <c r="CY115">
        <f>'Compte de résultat '!K114/Actif!J114</f>
        <v>0.16777666589470255</v>
      </c>
      <c r="CZ115">
        <f t="shared" si="41"/>
        <v>0.22519434141943351</v>
      </c>
      <c r="DA115">
        <f t="shared" si="42"/>
        <v>0.28595363722632622</v>
      </c>
      <c r="DB115">
        <f t="shared" si="43"/>
        <v>0.24053738914691222</v>
      </c>
      <c r="DD115">
        <f>LN(1+'Compte de résultat '!C114)</f>
        <v>19.465937332233242</v>
      </c>
      <c r="DE115">
        <f>LN(1+'Compte de résultat '!D114)</f>
        <v>19.705446250328038</v>
      </c>
      <c r="DF115">
        <f>LN(1+'Compte de résultat '!E114)</f>
        <v>20.050663049682683</v>
      </c>
      <c r="DG115">
        <f>LN(1+'Compte de résultat '!F114)</f>
        <v>20.028102230766091</v>
      </c>
      <c r="DH115">
        <f>LN(1+'Compte de résultat '!G114)</f>
        <v>20.330244976008174</v>
      </c>
      <c r="DI115">
        <f>LN(1+'Compte de résultat '!H114)</f>
        <v>20.692130885734411</v>
      </c>
      <c r="DJ115">
        <f>LN(1+'Compte de résultat '!I114)</f>
        <v>21.056850885362348</v>
      </c>
      <c r="DK115">
        <f>LN(1+'Compte de résultat '!J114)</f>
        <v>20.63031226037015</v>
      </c>
      <c r="DL115">
        <f>LN(1+'Compte de résultat '!K114)</f>
        <v>20.658407399040929</v>
      </c>
      <c r="DM115">
        <f t="shared" si="44"/>
        <v>20.179173603387135</v>
      </c>
      <c r="DN115">
        <f t="shared" si="45"/>
        <v>20.35015936416956</v>
      </c>
      <c r="DO115">
        <f t="shared" si="46"/>
        <v>20.781856848257807</v>
      </c>
      <c r="DQ115">
        <f>'Compte de résultat '!AM114/'Compte de résultat '!U114</f>
        <v>8.9248051847983301E-6</v>
      </c>
      <c r="DR115">
        <f>'Compte de résultat '!AN114/'Compte de résultat '!V114</f>
        <v>0.59160070579016255</v>
      </c>
      <c r="DS115">
        <f>'Compte de résultat '!AO114/'Compte de résultat '!W114</f>
        <v>0.54963387663497743</v>
      </c>
      <c r="DT115">
        <f>'Compte de résultat '!AP114/'Compte de résultat '!X114</f>
        <v>0.36579338290255509</v>
      </c>
      <c r="DU115">
        <f>'Compte de résultat '!AQ114/'Compte de résultat '!Y114</f>
        <v>9.300743052116435E-2</v>
      </c>
      <c r="DV115">
        <f>'Compte de résultat '!AR114/'Compte de résultat '!Z114</f>
        <v>6.2279233067830841E-2</v>
      </c>
      <c r="DW115">
        <f>'Compte de résultat '!AS114/'Compte de résultat '!AA114</f>
        <v>0.14521880670744272</v>
      </c>
      <c r="DX115">
        <f>'Compte de résultat '!AT114/'Compte de résultat '!AB114</f>
        <v>0.64182338096634528</v>
      </c>
      <c r="DY115">
        <f>'Compte de résultat '!AU114/'Compte de résultat '!AC114</f>
        <v>2.4539659856589098</v>
      </c>
      <c r="DZ115">
        <f t="shared" si="53"/>
        <v>-0.30351414983472425</v>
      </c>
    </row>
    <row r="116" spans="2:130" x14ac:dyDescent="0.25">
      <c r="B116" t="str">
        <f>Actif!B115</f>
        <v>RICHARD AUSTIN ALLOYS (MIDLANDS) LIMITED</v>
      </c>
      <c r="C116">
        <f>('Passif '!U115+'Passif '!AD115+'Passif '!AV115)/Actif!C115</f>
        <v>0.37187893289489948</v>
      </c>
      <c r="D116">
        <f>('Passif '!V115+'Passif '!AE115+'Passif '!AW115)/Actif!D115</f>
        <v>0.42455127059876907</v>
      </c>
      <c r="E116">
        <f>('Passif '!W115+'Passif '!AF115+'Passif '!AX115)/Actif!E115</f>
        <v>0.47852226016447058</v>
      </c>
      <c r="F116">
        <f>('Passif '!X115+'Passif '!AG115+'Passif '!AY115)/Actif!F115</f>
        <v>0.51216084653102489</v>
      </c>
      <c r="G116">
        <f>('Passif '!Y115+'Passif '!AH115+'Passif '!AZ115)/Actif!G115</f>
        <v>0.34094784358331215</v>
      </c>
      <c r="H116">
        <f>('Passif '!Z115+'Passif '!AI115+'Passif '!BA115)/Actif!H115</f>
        <v>0.32350701331301646</v>
      </c>
      <c r="I116">
        <f>('Passif '!AA115+'Passif '!AJ115+'Passif '!BB115)/Actif!I115</f>
        <v>0.34900014554308034</v>
      </c>
      <c r="J116">
        <f>('Passif '!AB115+'Passif '!AK115+'Passif '!BC115)/Actif!J115</f>
        <v>0.30118762342164113</v>
      </c>
      <c r="K116">
        <f>('Passif '!AC115+'Passif '!AL115+'Passif '!BD115)/Actif!K115</f>
        <v>0.27404621594015227</v>
      </c>
      <c r="L116">
        <f t="shared" si="30"/>
        <v>-0.32394573827803658</v>
      </c>
      <c r="M116">
        <f>('Passif '!C115+'Passif '!L115)/Actif!C115</f>
        <v>7.1697588785626598E-2</v>
      </c>
      <c r="N116">
        <f>('Passif '!D115+'Passif '!M115)/Actif!D115</f>
        <v>7.2486512415333174E-2</v>
      </c>
      <c r="O116">
        <f>('Passif '!E115+'Passif '!N115)/Actif!E115</f>
        <v>9.6192433365557342E-2</v>
      </c>
      <c r="P116">
        <f>('Passif '!F115+'Passif '!O115)/Actif!F115</f>
        <v>0.14480537661596865</v>
      </c>
      <c r="Q116">
        <f>('Passif '!G115+'Passif '!P115)/Actif!G115</f>
        <v>0.15531042883043505</v>
      </c>
      <c r="R116">
        <f>('Passif '!H115+'Passif '!Q115)/Actif!H115</f>
        <v>0.12904143343176949</v>
      </c>
      <c r="S116">
        <f>('Passif '!I115+'Passif '!R115)/Actif!I115</f>
        <v>0.14137549670376495</v>
      </c>
      <c r="T116">
        <f>('Passif '!J115+'Passif '!S115)/Actif!J115</f>
        <v>0.15857481971238457</v>
      </c>
      <c r="U116">
        <f>('Passif '!K115+'Passif '!T115)/Actif!K115</f>
        <v>0.17338348786700061</v>
      </c>
      <c r="V116">
        <f t="shared" si="31"/>
        <v>3.284900006621215E-2</v>
      </c>
      <c r="W116">
        <v>0.29604372543716595</v>
      </c>
      <c r="X116">
        <f>('Passif '!U115+'Passif '!AD115)/('Passif '!C115+'Passif '!L115)</f>
        <v>0.41245072852604708</v>
      </c>
      <c r="Y116">
        <f>('Passif '!V115+'Passif '!AE115)/('Passif '!D115+'Passif '!M115)</f>
        <v>0.19711492477893108</v>
      </c>
      <c r="Z116">
        <f>('Passif '!W115+'Passif '!AF115)/('Passif '!E115+'Passif '!N115)</f>
        <v>0.14492739009117114</v>
      </c>
      <c r="AA116">
        <f>('Passif '!X115+'Passif '!AG115)/('Passif '!F115+'Passif '!O115)</f>
        <v>8.4466268723955407E-2</v>
      </c>
      <c r="AB116">
        <f>('Passif '!Y115+'Passif '!AH115)/('Passif '!G115+'Passif '!P115)</f>
        <v>1.8596525269298773E-2</v>
      </c>
      <c r="AC116">
        <f>('Passif '!Z115+'Passif '!AI115)/('Passif '!H115+'Passif '!Q115)</f>
        <v>1.6949373083989569E-2</v>
      </c>
      <c r="AD116">
        <f>('Passif '!AA115+'Passif '!AJ115)/('Passif '!I115+'Passif '!R115)</f>
        <v>4.5604754019626818E-2</v>
      </c>
      <c r="AE116">
        <f>('Passif '!AB115+'Passif '!AK115)/('Passif '!J115+'Passif '!S115)</f>
        <v>4.4937156170202185E-2</v>
      </c>
      <c r="AF116">
        <f>('Passif '!AC115+'Passif '!AL115)/('Passif '!K115+'Passif '!T115)</f>
        <v>1.5495901365754966E-2</v>
      </c>
      <c r="AG116">
        <f>('Passif '!C115+'Passif '!L115)</f>
        <v>737242</v>
      </c>
      <c r="AH116">
        <f>('Passif '!D115+'Passif '!M115)</f>
        <v>1223261</v>
      </c>
      <c r="AI116">
        <f>('Passif '!E115+'Passif '!N115)</f>
        <v>1388378</v>
      </c>
      <c r="AJ116">
        <f>('Passif '!F115+'Passif '!O115)</f>
        <v>1109875</v>
      </c>
      <c r="AK116">
        <f>('Passif '!G115+'Passif '!P115)</f>
        <v>1329657</v>
      </c>
      <c r="AL116">
        <f>('Passif '!H115+'Passif '!Q115)</f>
        <v>1537048</v>
      </c>
      <c r="AM116">
        <f>('Passif '!I115+'Passif '!R115)</f>
        <v>1813539</v>
      </c>
      <c r="AN116">
        <f>('Passif '!J115+'Passif '!S115)</f>
        <v>1970997</v>
      </c>
      <c r="AO116">
        <f>('Passif '!K115+'Passif '!T115)</f>
        <v>2336876</v>
      </c>
      <c r="AP116">
        <f t="shared" si="32"/>
        <v>0.52036631256798749</v>
      </c>
      <c r="AQ116">
        <f>('Passif '!U115+'Passif '!AD115)</f>
        <v>304076</v>
      </c>
      <c r="AR116">
        <f>('Passif '!V115+'Passif '!AE115)</f>
        <v>241123</v>
      </c>
      <c r="AS116">
        <f>('Passif '!W115+'Passif '!AF115)</f>
        <v>201214</v>
      </c>
      <c r="AT116">
        <f>('Passif '!X115+'Passif '!AG115)</f>
        <v>93747</v>
      </c>
      <c r="AU116">
        <f>('Passif '!Y115+'Passif '!AH115)</f>
        <v>24727</v>
      </c>
      <c r="AV116">
        <f>('Passif '!Z115+'Passif '!AI115)</f>
        <v>26052</v>
      </c>
      <c r="AW116">
        <f>('Passif '!AA115+'Passif '!AJ115)</f>
        <v>82706</v>
      </c>
      <c r="AX116">
        <f>('Passif '!AB115+'Passif '!AK115)</f>
        <v>88571</v>
      </c>
      <c r="AY116">
        <f>('Passif '!AC115+'Passif '!AL115)</f>
        <v>36212</v>
      </c>
      <c r="AZ116">
        <f t="shared" si="33"/>
        <v>0.38998925226470138</v>
      </c>
      <c r="BA116">
        <f>'Passif '!AV115</f>
        <v>3519829</v>
      </c>
      <c r="BB116">
        <f>'Passif '!AW115</f>
        <v>6923479</v>
      </c>
      <c r="BC116">
        <f>'Passif '!AX115</f>
        <v>6705460</v>
      </c>
      <c r="BD116">
        <f>'Passif '!AY115</f>
        <v>3831760</v>
      </c>
      <c r="BE116">
        <f>'Passif '!AZ115</f>
        <v>2894225</v>
      </c>
      <c r="BF116">
        <f>'Passif '!BA115</f>
        <v>3827329</v>
      </c>
      <c r="BG116">
        <f>'Passif '!BB115</f>
        <v>4394204</v>
      </c>
      <c r="BH116">
        <f>'Passif '!BC115</f>
        <v>3655024</v>
      </c>
      <c r="BI116">
        <f>'Passif '!BD115</f>
        <v>3657404</v>
      </c>
      <c r="BJ116">
        <f>(AQ116/Actif!C115)</f>
        <v>2.9571722728192633E-2</v>
      </c>
      <c r="BK116">
        <f>(AR116/Actif!D115)</f>
        <v>1.4288173442235451E-2</v>
      </c>
      <c r="BL116">
        <f>(AS116/Actif!E115)</f>
        <v>1.3940918314189114E-2</v>
      </c>
      <c r="BM116">
        <f>(AT116/Actif!F115)</f>
        <v>1.2231169853917975E-2</v>
      </c>
      <c r="BN116">
        <f>(AU116/Actif!G115)</f>
        <v>2.8882343143308144E-3</v>
      </c>
      <c r="BO116">
        <f>(AV116/Actif!H115)</f>
        <v>2.1871713985278656E-3</v>
      </c>
      <c r="BP116">
        <f>(AW116/Actif!I115)</f>
        <v>6.4473947515777622E-3</v>
      </c>
      <c r="BQ116">
        <f>(AX116/Actif!J115)</f>
        <v>7.125901438077082E-3</v>
      </c>
      <c r="BR116">
        <f>(AY116/Actif!K115)</f>
        <v>2.6867334264376141E-3</v>
      </c>
      <c r="BS116">
        <f t="shared" si="34"/>
        <v>-7.0106291580294879E-4</v>
      </c>
      <c r="BT116">
        <f t="shared" si="35"/>
        <v>0.22840552333758213</v>
      </c>
      <c r="BV116">
        <f>('Compte de résultat '!V115/Actif!C115)</f>
        <v>0.1013762877138515</v>
      </c>
      <c r="BW116">
        <f>('Compte de résultat '!W115/Actif!D115)</f>
        <v>5.6486647520799869E-2</v>
      </c>
      <c r="BX116">
        <f>('Compte de résultat '!X115/Actif!E115)</f>
        <v>1.769368820340186E-2</v>
      </c>
      <c r="BY116">
        <f>('Compte de résultat '!Y115/Actif!F115)</f>
        <v>5.073899505231716E-2</v>
      </c>
      <c r="BZ116">
        <f>('Compte de résultat '!Z115/Actif!G115)</f>
        <v>5.2656575192091472E-2</v>
      </c>
      <c r="CA116">
        <f>('Compte de résultat '!AA115/Actif!H115)</f>
        <v>3.6931394833886383E-2</v>
      </c>
      <c r="CB116">
        <f>('Compte de résultat '!AB115/Actif!I115)</f>
        <v>3.1208817525226622E-2</v>
      </c>
      <c r="CC116">
        <f>('Compte de résultat '!AC115/Actif!J115)</f>
        <v>4.7682579552023444E-2</v>
      </c>
      <c r="CD116">
        <f t="shared" si="36"/>
        <v>3.4216341627859512E-2</v>
      </c>
      <c r="CE116">
        <f t="shared" si="37"/>
        <v>4.0363086149270165E-2</v>
      </c>
      <c r="CF116">
        <f t="shared" si="38"/>
        <v>3.8607597303712153E-2</v>
      </c>
      <c r="CG116">
        <f>(Actif!U115/Actif!C115)</f>
        <v>5.1053127201217664E-2</v>
      </c>
      <c r="CH116">
        <f>(Actif!V115/Actif!D115)</f>
        <v>3.1102996882204328E-2</v>
      </c>
      <c r="CI116">
        <f>(Actif!W115/Actif!E115)</f>
        <v>3.7030585923326545E-2</v>
      </c>
      <c r="CJ116">
        <f>(Actif!X115/Actif!F115)</f>
        <v>3.6693379091767106E-2</v>
      </c>
      <c r="CK116">
        <f>(Actif!Y115/Actif!G115)</f>
        <v>1.4966559930365601E-2</v>
      </c>
      <c r="CL116">
        <f>(Actif!Z115/Actif!H115)</f>
        <v>7.0368621327271848E-3</v>
      </c>
      <c r="CM116">
        <f>(Actif!AA115/Actif!I115)</f>
        <v>1.149314805473137E-2</v>
      </c>
      <c r="CN116">
        <f>(Actif!AB115/Actif!J115)</f>
        <v>1.7292163889859925E-2</v>
      </c>
      <c r="CO116">
        <f>(Actif!AC115/Actif!K115)</f>
        <v>1.101559220948211E-2</v>
      </c>
      <c r="CP116">
        <f t="shared" si="39"/>
        <v>-0.80997162326036864</v>
      </c>
      <c r="CQ116">
        <f t="shared" si="40"/>
        <v>0.56541253782002698</v>
      </c>
      <c r="CR116">
        <f>'Compte de résultat '!D115/Actif!C115</f>
        <v>3.3035232805982808</v>
      </c>
      <c r="CS116">
        <f>'Compte de résultat '!E115/Actif!D115</f>
        <v>2.026439488009538</v>
      </c>
      <c r="CT116">
        <f>'Compte de résultat '!F115/Actif!E115</f>
        <v>1.6255039807490146</v>
      </c>
      <c r="CU116">
        <f>'Compte de résultat '!G115/Actif!F115</f>
        <v>2.5105531953534941</v>
      </c>
      <c r="CV116">
        <f>'Compte de résultat '!H115/Actif!G115</f>
        <v>2.6386447082833118</v>
      </c>
      <c r="CW116">
        <f>'Compte de résultat '!I115/Actif!H115</f>
        <v>2.5132463149410955</v>
      </c>
      <c r="CX116">
        <f>'Compte de résultat '!J115/Actif!I115</f>
        <v>2.2271458191210556</v>
      </c>
      <c r="CY116">
        <f>'Compte de résultat '!K115/Actif!J115</f>
        <v>2.3469364078605279</v>
      </c>
      <c r="CZ116">
        <f t="shared" si="41"/>
        <v>2.0680285880512543</v>
      </c>
      <c r="DA116">
        <f t="shared" si="42"/>
        <v>2.25823396146194</v>
      </c>
      <c r="DB116">
        <f t="shared" si="43"/>
        <v>2.3624428473075598</v>
      </c>
      <c r="DD116">
        <f>LN(1+'Compte de résultat '!C115)</f>
        <v>16.775554304843041</v>
      </c>
      <c r="DE116">
        <f>LN(1+'Compte de résultat '!D115)</f>
        <v>17.340959225788897</v>
      </c>
      <c r="DF116">
        <f>LN(1+'Compte de résultat '!E115)</f>
        <v>17.347665907164547</v>
      </c>
      <c r="DG116">
        <f>LN(1+'Compte de résultat '!F115)</f>
        <v>16.970869249234347</v>
      </c>
      <c r="DH116">
        <f>LN(1+'Compte de résultat '!G115)</f>
        <v>16.772625800112486</v>
      </c>
      <c r="DI116">
        <f>LN(1+'Compte de résultat '!H115)</f>
        <v>16.933026432011054</v>
      </c>
      <c r="DJ116">
        <f>LN(1+'Compte de résultat '!I115)</f>
        <v>17.214571291952982</v>
      </c>
      <c r="DK116">
        <f>LN(1+'Compte de résultat '!J115)</f>
        <v>17.167847472985837</v>
      </c>
      <c r="DL116">
        <f>LN(1+'Compte de résultat '!K115)</f>
        <v>17.188689668157778</v>
      </c>
      <c r="DM116">
        <f t="shared" si="44"/>
        <v>16.871747524673417</v>
      </c>
      <c r="DN116">
        <f t="shared" si="45"/>
        <v>16.892173827119297</v>
      </c>
      <c r="DO116">
        <f t="shared" si="46"/>
        <v>17.190369477698866</v>
      </c>
      <c r="DQ116">
        <f>'Compte de résultat '!AM115/'Compte de résultat '!U115</f>
        <v>0.45909219111966054</v>
      </c>
      <c r="DR116">
        <f>'Compte de résultat '!AN115/'Compte de résultat '!V115</f>
        <v>0.21156580181846438</v>
      </c>
      <c r="DS116">
        <f>'Compte de résultat '!AO115/'Compte de résultat '!W115</f>
        <v>0.28496032528649295</v>
      </c>
      <c r="DT116">
        <f>'Compte de résultat '!AP115/'Compte de résultat '!X115</f>
        <v>0.69198328758433547</v>
      </c>
      <c r="DU116">
        <f>'Compte de résultat '!AQ115/'Compte de résultat '!Y115</f>
        <v>0.1705194731726383</v>
      </c>
      <c r="DV116">
        <f>'Compte de résultat '!AR115/'Compte de résultat '!Z115</f>
        <v>0.17085322354527871</v>
      </c>
      <c r="DW116">
        <f>'Compte de résultat '!AS115/'Compte de résultat '!AA115</f>
        <v>0.27248010911570814</v>
      </c>
      <c r="DX116">
        <f>'Compte de résultat '!AT115/'Compte de résultat '!AB115</f>
        <v>0.19763901274163775</v>
      </c>
      <c r="DY116">
        <f>'Compte de résultat '!AU115/'Compte de résultat '!AC115</f>
        <v>0.15071338422185776</v>
      </c>
      <c r="DZ116">
        <f t="shared" si="53"/>
        <v>-0.52113006403905682</v>
      </c>
    </row>
    <row r="117" spans="2:130" x14ac:dyDescent="0.25">
      <c r="B117" t="str">
        <f>Actif!B116</f>
        <v>ROBINSON'S AUTOSTAR GARAGE LIMITED</v>
      </c>
      <c r="C117">
        <f>('Passif '!U116+'Passif '!AD116+'Passif '!AV116)/Actif!C116</f>
        <v>0.37124577065946918</v>
      </c>
      <c r="D117">
        <f>('Passif '!V116+'Passif '!AE116+'Passif '!AW116)/Actif!D116</f>
        <v>0.29454028420815043</v>
      </c>
      <c r="E117">
        <f>('Passif '!W116+'Passif '!AF116+'Passif '!AX116)/Actif!E116</f>
        <v>0.25899101490614856</v>
      </c>
      <c r="F117">
        <f>('Passif '!X116+'Passif '!AG116+'Passif '!AY116)/Actif!F116</f>
        <v>0.22868942344628618</v>
      </c>
      <c r="G117">
        <f>('Passif '!Y116+'Passif '!AH116+'Passif '!AZ116)/Actif!G116</f>
        <v>0.30578749333400673</v>
      </c>
      <c r="H117">
        <f>('Passif '!Z116+'Passif '!AI116+'Passif '!BA116)/Actif!H116</f>
        <v>0.23458640720550322</v>
      </c>
      <c r="I117">
        <f>('Passif '!AA116+'Passif '!AJ116+'Passif '!BB116)/Actif!I116</f>
        <v>0.1966845288651968</v>
      </c>
      <c r="J117">
        <f>('Passif '!AB116+'Passif '!AK116+'Passif '!BC116)/Actif!J116</f>
        <v>0</v>
      </c>
      <c r="K117">
        <f>('Passif '!AC116+'Passif '!AL116+'Passif '!BD116)/Actif!K116</f>
        <v>4.9008702052908894E-2</v>
      </c>
      <c r="L117">
        <f t="shared" si="30"/>
        <v>-9.4229553521340964E-2</v>
      </c>
      <c r="M117">
        <f>('Passif '!C116+'Passif '!L116)/Actif!C116</f>
        <v>6.401193475827209E-2</v>
      </c>
      <c r="N117">
        <f>('Passif '!D116+'Passif '!M116)/Actif!D116</f>
        <v>9.7040672799342198E-2</v>
      </c>
      <c r="O117">
        <f>('Passif '!E116+'Passif '!N116)/Actif!E116</f>
        <v>0.1254181148198738</v>
      </c>
      <c r="P117">
        <f>('Passif '!F116+'Passif '!O116)/Actif!F116</f>
        <v>0.12689434971931263</v>
      </c>
      <c r="Q117">
        <f>('Passif '!G116+'Passif '!P116)/Actif!G116</f>
        <v>0.25158643742794201</v>
      </c>
      <c r="R117">
        <f>('Passif '!H116+'Passif '!Q116)/Actif!H116</f>
        <v>0.27092281448886946</v>
      </c>
      <c r="S117">
        <f>('Passif '!I116+'Passif '!R116)/Actif!I116</f>
        <v>0.29869586296997891</v>
      </c>
      <c r="T117">
        <f>('Passif '!J116+'Passif '!S116)/Actif!J116</f>
        <v>0.36528798380037691</v>
      </c>
      <c r="U117">
        <f>('Passif '!K116+'Passif '!T116)/Actif!K116</f>
        <v>0.33812688559302495</v>
      </c>
      <c r="V117">
        <f t="shared" si="31"/>
        <v>0.14550469966899565</v>
      </c>
      <c r="W117">
        <v>1.0085742452616235</v>
      </c>
      <c r="X117">
        <f>('Passif '!U116+'Passif '!AD116)/('Passif '!C116+'Passif '!L116)</f>
        <v>3.7959829419026572</v>
      </c>
      <c r="Y117">
        <f>('Passif '!V116+'Passif '!AE116)/('Passif '!D116+'Passif '!M116)</f>
        <v>2.5342465543768604</v>
      </c>
      <c r="Z117">
        <f>('Passif '!W116+'Passif '!AF116)/('Passif '!E116+'Passif '!N116)</f>
        <v>1.5596207351204663</v>
      </c>
      <c r="AA117">
        <f>('Passif '!X116+'Passif '!AG116)/('Passif '!F116+'Passif '!O116)</f>
        <v>1.5918879002108419</v>
      </c>
      <c r="AB117">
        <f>('Passif '!Y116+'Passif '!AH116)/('Passif '!G116+'Passif '!P116)</f>
        <v>1.0982363156223758</v>
      </c>
      <c r="AC117">
        <f>('Passif '!Z116+'Passif '!AI116)/('Passif '!H116+'Passif '!Q116)</f>
        <v>0.77347479503011496</v>
      </c>
      <c r="AD117">
        <f>('Passif '!AA116+'Passif '!AJ116)/('Passif '!I116+'Passif '!R116)</f>
        <v>0.57981161467007003</v>
      </c>
      <c r="AE117">
        <f>('Passif '!AB116+'Passif '!AK116)/('Passif '!J116+'Passif '!S116)</f>
        <v>0</v>
      </c>
      <c r="AF117">
        <f>('Passif '!AC116+'Passif '!AL116)/('Passif '!K116+'Passif '!T116)</f>
        <v>0</v>
      </c>
      <c r="AG117">
        <f>('Passif '!C116+'Passif '!L116)</f>
        <v>3198012</v>
      </c>
      <c r="AH117">
        <f>('Passif '!D116+'Passif '!M116)</f>
        <v>4573701</v>
      </c>
      <c r="AI117">
        <f>('Passif '!E116+'Passif '!N116)</f>
        <v>6174471</v>
      </c>
      <c r="AJ117">
        <f>('Passif '!F116+'Passif '!O116)</f>
        <v>4183701</v>
      </c>
      <c r="AK117">
        <f>('Passif '!G116+'Passif '!P116)</f>
        <v>5927818</v>
      </c>
      <c r="AL117">
        <f>('Passif '!H116+'Passif '!Q116)</f>
        <v>7828833</v>
      </c>
      <c r="AM117">
        <f>('Passif '!I116+'Passif '!R116)</f>
        <v>9387249</v>
      </c>
      <c r="AN117">
        <f>('Passif '!J116+'Passif '!S116)</f>
        <v>11302183</v>
      </c>
      <c r="AO117">
        <f>('Passif '!K116+'Passif '!T116)</f>
        <v>13420626</v>
      </c>
      <c r="AP117">
        <f t="shared" si="32"/>
        <v>0.71425626271501763</v>
      </c>
      <c r="AQ117">
        <f>('Passif '!U116+'Passif '!AD116)</f>
        <v>12139599</v>
      </c>
      <c r="AR117">
        <f>('Passif '!V116+'Passif '!AE116)</f>
        <v>11590886</v>
      </c>
      <c r="AS117">
        <f>('Passif '!W116+'Passif '!AF116)</f>
        <v>9629833</v>
      </c>
      <c r="AT117">
        <f>('Passif '!X116+'Passif '!AG116)</f>
        <v>6659983</v>
      </c>
      <c r="AU117">
        <f>('Passif '!Y116+'Passif '!AH116)</f>
        <v>6510145</v>
      </c>
      <c r="AV117">
        <f>('Passif '!Z116+'Passif '!AI116)</f>
        <v>6055405</v>
      </c>
      <c r="AW117">
        <f>('Passif '!AA116+'Passif '!AJ116)</f>
        <v>5442836</v>
      </c>
      <c r="AX117">
        <f>('Passif '!AB116+'Passif '!AK116)</f>
        <v>0</v>
      </c>
      <c r="AY117">
        <f>('Passif '!AC116+'Passif '!AL116)</f>
        <v>0</v>
      </c>
      <c r="AZ117">
        <f t="shared" si="33"/>
        <v>-1</v>
      </c>
      <c r="BA117">
        <f>'Passif '!AV116</f>
        <v>6407699</v>
      </c>
      <c r="BB117">
        <f>'Passif '!AW116</f>
        <v>2291326</v>
      </c>
      <c r="BC117">
        <f>'Passif '!AX116</f>
        <v>3120578</v>
      </c>
      <c r="BD117">
        <f>'Passif '!AY116</f>
        <v>879897</v>
      </c>
      <c r="BE117">
        <f>'Passif '!AZ116</f>
        <v>694745</v>
      </c>
      <c r="BF117">
        <f>'Passif '!BA116</f>
        <v>723418</v>
      </c>
      <c r="BG117">
        <f>'Passif '!BB116</f>
        <v>738457</v>
      </c>
      <c r="BH117">
        <f>'Passif '!BC116</f>
        <v>0</v>
      </c>
      <c r="BI117">
        <f>'Passif '!BD116</f>
        <v>1945209</v>
      </c>
      <c r="BJ117">
        <f>(AQ117/Actif!C116)</f>
        <v>0.24298821242058663</v>
      </c>
      <c r="BK117">
        <f>(AR117/Actif!D116)</f>
        <v>0.24592499067614529</v>
      </c>
      <c r="BL117">
        <f>(AS117/Actif!E116)</f>
        <v>0.1956046924327946</v>
      </c>
      <c r="BM117">
        <f>(AT117/Actif!F116)</f>
        <v>0.20200157992329684</v>
      </c>
      <c r="BN117">
        <f>(AU117/Actif!G116)</f>
        <v>0.27630136210142242</v>
      </c>
      <c r="BO117">
        <f>(AV117/Actif!H116)</f>
        <v>0.20955196840576015</v>
      </c>
      <c r="BP117">
        <f>(AW117/Actif!I116)</f>
        <v>0.17318733060389344</v>
      </c>
      <c r="BQ117">
        <f>(AX117/Actif!J116)</f>
        <v>0</v>
      </c>
      <c r="BR117">
        <f>(AY117/Actif!K116)</f>
        <v>0</v>
      </c>
      <c r="BS117">
        <f t="shared" si="34"/>
        <v>-6.6749393695662268E-2</v>
      </c>
      <c r="BT117">
        <f t="shared" si="35"/>
        <v>-1</v>
      </c>
      <c r="BV117">
        <f>('Compte de résultat '!V116/Actif!C116)</f>
        <v>0.10794059066220699</v>
      </c>
      <c r="BW117">
        <f>('Compte de résultat '!W116/Actif!D116)</f>
        <v>0.11422817896556198</v>
      </c>
      <c r="BX117">
        <f>('Compte de résultat '!X116/Actif!E116)</f>
        <v>7.4895349674740114E-3</v>
      </c>
      <c r="BY117">
        <f>('Compte de résultat '!Y116/Actif!F116)</f>
        <v>8.4288286107760832E-2</v>
      </c>
      <c r="BZ117">
        <f>('Compte de résultat '!Z116/Actif!G116)</f>
        <v>0.13562996474583494</v>
      </c>
      <c r="CA117">
        <f>('Compte de résultat '!AA116/Actif!H116)</f>
        <v>9.539662593025075E-2</v>
      </c>
      <c r="CB117">
        <f>('Compte de résultat '!AB116/Actif!I116)</f>
        <v>0.10876361616241903</v>
      </c>
      <c r="CC117">
        <f>('Compte de résultat '!AC116/Actif!J116)</f>
        <v>0.1190234551359315</v>
      </c>
      <c r="CD117">
        <f t="shared" si="36"/>
        <v>4.5888910537617421E-2</v>
      </c>
      <c r="CE117">
        <f t="shared" si="37"/>
        <v>7.5802595273689932E-2</v>
      </c>
      <c r="CF117">
        <f t="shared" si="38"/>
        <v>0.10772789907620044</v>
      </c>
      <c r="CG117">
        <f>(Actif!U116/Actif!C116)</f>
        <v>0.31436251287815015</v>
      </c>
      <c r="CH117">
        <f>(Actif!V116/Actif!D116)</f>
        <v>0.32739358489091247</v>
      </c>
      <c r="CI117">
        <f>(Actif!W116/Actif!E116)</f>
        <v>0.27914305540315637</v>
      </c>
      <c r="CJ117">
        <f>(Actif!X116/Actif!F116)</f>
        <v>6.8943679176996144E-3</v>
      </c>
      <c r="CK117">
        <f>(Actif!Y116/Actif!G116)</f>
        <v>7.4431212785295488E-3</v>
      </c>
      <c r="CL117">
        <f>(Actif!Z116/Actif!H116)</f>
        <v>5.9953116791402594E-3</v>
      </c>
      <c r="CM117">
        <f>(Actif!AA116/Actif!I116)</f>
        <v>1.4219989665721834E-2</v>
      </c>
      <c r="CN117">
        <f>(Actif!AB116/Actif!J116)</f>
        <v>1.1867013151350336E-2</v>
      </c>
      <c r="CO117">
        <f>(Actif!AC116/Actif!K116)</f>
        <v>5.83652342764853E-3</v>
      </c>
      <c r="CP117">
        <f t="shared" si="39"/>
        <v>-0.97852244014997458</v>
      </c>
      <c r="CQ117">
        <f t="shared" si="40"/>
        <v>-2.6485403927240012E-2</v>
      </c>
      <c r="CR117">
        <f>'Compte de résultat '!D116/Actif!C116</f>
        <v>3.0325184012104494</v>
      </c>
      <c r="CS117">
        <f>'Compte de résultat '!E116/Actif!D116</f>
        <v>2.8652908692590824</v>
      </c>
      <c r="CT117">
        <f>'Compte de résultat '!F116/Actif!E116</f>
        <v>1.9235380184726343</v>
      </c>
      <c r="CU117">
        <f>'Compte de résultat '!G116/Actif!F116</f>
        <v>2.4213786157730577</v>
      </c>
      <c r="CV117">
        <f>'Compte de résultat '!H116/Actif!G116</f>
        <v>4.0956282755677584</v>
      </c>
      <c r="CW117">
        <f>'Compte de résultat '!I116/Actif!H116</f>
        <v>3.6758093848986566</v>
      </c>
      <c r="CX117">
        <f>'Compte de résultat '!J116/Actif!I116</f>
        <v>3.6682791848616159</v>
      </c>
      <c r="CY117">
        <f>'Compte de résultat '!K116/Actif!J116</f>
        <v>4.5718667907888806</v>
      </c>
      <c r="CZ117">
        <f t="shared" si="41"/>
        <v>2.172458317122846</v>
      </c>
      <c r="DA117">
        <f t="shared" si="42"/>
        <v>2.8135149699378168</v>
      </c>
      <c r="DB117">
        <f t="shared" si="43"/>
        <v>3.9719851201830507</v>
      </c>
      <c r="DD117">
        <f>LN(1+'Compte de résultat '!C116)</f>
        <v>18.638706557960433</v>
      </c>
      <c r="DE117">
        <f>LN(1+'Compte de résultat '!D116)</f>
        <v>18.836119093542337</v>
      </c>
      <c r="DF117">
        <f>LN(1+'Compte de résultat '!E116)</f>
        <v>18.721128240567314</v>
      </c>
      <c r="DG117">
        <f>LN(1+'Compte de résultat '!F116)</f>
        <v>18.366202192541891</v>
      </c>
      <c r="DH117">
        <f>LN(1+'Compte de résultat '!G116)</f>
        <v>18.195444316600145</v>
      </c>
      <c r="DI117">
        <f>LN(1+'Compte de résultat '!H116)</f>
        <v>18.385055545581867</v>
      </c>
      <c r="DJ117">
        <f>LN(1+'Compte de résultat '!I116)</f>
        <v>18.481018689386936</v>
      </c>
      <c r="DK117">
        <f>LN(1+'Compte de résultat '!J116)</f>
        <v>18.562914914807319</v>
      </c>
      <c r="DL117">
        <f>LN(1+'Compte de résultat '!K116)</f>
        <v>18.767497307350371</v>
      </c>
      <c r="DM117">
        <f t="shared" si="44"/>
        <v>18.280823254571018</v>
      </c>
      <c r="DN117">
        <f t="shared" si="45"/>
        <v>18.315567351574632</v>
      </c>
      <c r="DO117">
        <f t="shared" si="46"/>
        <v>18.603810303848206</v>
      </c>
      <c r="DQ117">
        <f>'Compte de résultat '!AM116/'Compte de résultat '!U116</f>
        <v>0.52723456587528594</v>
      </c>
      <c r="DR117">
        <f>'Compte de résultat '!AN116/'Compte de résultat '!V116</f>
        <v>0.28437058370518059</v>
      </c>
      <c r="DS117">
        <f>'Compte de résultat '!AO116/'Compte de résultat '!W116</f>
        <v>0.30308394902539648</v>
      </c>
      <c r="DT117">
        <f>'Compte de résultat '!AP116/'Compte de résultat '!X116</f>
        <v>3.5340992303060874</v>
      </c>
      <c r="DU117">
        <f>'Compte de résultat '!AQ116/'Compte de résultat '!Y116</f>
        <v>0.33171511428109801</v>
      </c>
      <c r="DV117">
        <f>'Compte de résultat '!AR116/'Compte de résultat '!Z116</f>
        <v>0.27985342712662092</v>
      </c>
      <c r="DW117">
        <f>'Compte de résultat '!AS116/'Compte de résultat '!AA116</f>
        <v>0.30905934265569884</v>
      </c>
      <c r="DX117">
        <f>'Compte de résultat '!AT116/'Compte de résultat '!AB116</f>
        <v>0.25052491645366237</v>
      </c>
      <c r="DY117">
        <f>'Compte de résultat '!AU116/'Compte de résultat '!AC116</f>
        <v>0.18677053050500156</v>
      </c>
      <c r="DZ117">
        <f t="shared" si="53"/>
        <v>-3.2542458031794665</v>
      </c>
    </row>
    <row r="118" spans="2:130" x14ac:dyDescent="0.25">
      <c r="B118" t="str">
        <f>Actif!B117</f>
        <v>ROYSTON LEAD LIMITED</v>
      </c>
      <c r="C118">
        <f>('Passif '!U117+'Passif '!AD117+'Passif '!AV117)/Actif!C117</f>
        <v>0.37248910226128268</v>
      </c>
      <c r="D118">
        <f>('Passif '!V117+'Passif '!AE117+'Passif '!AW117)/Actif!D117</f>
        <v>0.30371418063554689</v>
      </c>
      <c r="E118">
        <f>('Passif '!W117+'Passif '!AF117+'Passif '!AX117)/Actif!E117</f>
        <v>0.59378064265011721</v>
      </c>
      <c r="F118">
        <f>('Passif '!X117+'Passif '!AG117+'Passif '!AY117)/Actif!F117</f>
        <v>0.40314137149643525</v>
      </c>
      <c r="G118">
        <f>('Passif '!Y117+'Passif '!AH117+'Passif '!AZ117)/Actif!G117</f>
        <v>0.26646696864820324</v>
      </c>
      <c r="H118">
        <f>('Passif '!Z117+'Passif '!AI117+'Passif '!BA117)/Actif!H117</f>
        <v>0.42826011902728228</v>
      </c>
      <c r="I118">
        <f>('Passif '!AA117+'Passif '!AJ117+'Passif '!BB117)/Actif!I117</f>
        <v>0.24883969194695121</v>
      </c>
      <c r="J118">
        <f>('Passif '!AB117+'Passif '!AK117+'Passif '!BC117)/Actif!J117</f>
        <v>5.3429353349734907E-2</v>
      </c>
      <c r="K118">
        <f>('Passif '!AC117+'Passif '!AL117+'Passif '!BD117)/Actif!K117</f>
        <v>2.6644850928390147E-2</v>
      </c>
      <c r="L118">
        <f t="shared" si="30"/>
        <v>-0.27875702192664303</v>
      </c>
      <c r="M118">
        <f>('Passif '!C117+'Passif '!L117)/Actif!C117</f>
        <v>0.15502178550489806</v>
      </c>
      <c r="N118">
        <f>('Passif '!D117+'Passif '!M117)/Actif!D117</f>
        <v>0.15099687807984916</v>
      </c>
      <c r="O118">
        <f>('Passif '!E117+'Passif '!N117)/Actif!E117</f>
        <v>0.14520599411766175</v>
      </c>
      <c r="P118">
        <f>('Passif '!F117+'Passif '!O117)/Actif!F117</f>
        <v>0.20839969989041979</v>
      </c>
      <c r="Q118">
        <f>('Passif '!G117+'Passif '!P117)/Actif!G117</f>
        <v>0.20589594349016591</v>
      </c>
      <c r="R118">
        <f>('Passif '!H117+'Passif '!Q117)/Actif!H117</f>
        <v>0.33286640066970297</v>
      </c>
      <c r="S118">
        <f>('Passif '!I117+'Passif '!R117)/Actif!I117</f>
        <v>0.47911460443459669</v>
      </c>
      <c r="T118">
        <f>('Passif '!J117+'Passif '!S117)/Actif!J117</f>
        <v>0.46555426982716908</v>
      </c>
      <c r="U118">
        <f>('Passif '!K117+'Passif '!T117)/Actif!K117</f>
        <v>0.59243420499870392</v>
      </c>
      <c r="V118">
        <f t="shared" si="31"/>
        <v>0.18766040655204122</v>
      </c>
      <c r="W118">
        <v>-8.0350436051784963E-2</v>
      </c>
      <c r="X118">
        <f>('Passif '!U117+'Passif '!AD117)/('Passif '!C117+'Passif '!L117)</f>
        <v>0.22347436807126725</v>
      </c>
      <c r="Y118">
        <f>('Passif '!V117+'Passif '!AE117)/('Passif '!D117+'Passif '!M117)</f>
        <v>0.10388738049206335</v>
      </c>
      <c r="Z118">
        <f>('Passif '!W117+'Passif '!AF117)/('Passif '!E117+'Passif '!N117)</f>
        <v>0.12307646393580428</v>
      </c>
      <c r="AA118">
        <f>('Passif '!X117+'Passif '!AG117)/('Passif '!F117+'Passif '!O117)</f>
        <v>0.11960691691093586</v>
      </c>
      <c r="AB118">
        <f>('Passif '!Y117+'Passif '!AH117)/('Passif '!G117+'Passif '!P117)</f>
        <v>8.3892360351037795E-2</v>
      </c>
      <c r="AC118">
        <f>('Passif '!Z117+'Passif '!AI117)/('Passif '!H117+'Passif '!Q117)</f>
        <v>4.1140747036185615E-2</v>
      </c>
      <c r="AD118">
        <f>('Passif '!AA117+'Passif '!AJ117)/('Passif '!I117+'Passif '!R117)</f>
        <v>3.5022360967724937E-2</v>
      </c>
      <c r="AE118">
        <f>('Passif '!AB117+'Passif '!AK117)/('Passif '!J117+'Passif '!S117)</f>
        <v>4.7352909557273504E-2</v>
      </c>
      <c r="AF118">
        <f>('Passif '!AC117+'Passif '!AL117)/('Passif '!K117+'Passif '!T117)</f>
        <v>4.3586987049171487E-2</v>
      </c>
      <c r="AG118">
        <f>('Passif '!C117+'Passif '!L117)</f>
        <v>1554487</v>
      </c>
      <c r="AH118">
        <f>('Passif '!D117+'Passif '!M117)</f>
        <v>2225689</v>
      </c>
      <c r="AI118">
        <f>('Passif '!E117+'Passif '!N117)</f>
        <v>2211487</v>
      </c>
      <c r="AJ118">
        <f>('Passif '!F117+'Passif '!O117)</f>
        <v>1917966</v>
      </c>
      <c r="AK118">
        <f>('Passif '!G117+'Passif '!P117)</f>
        <v>2010040</v>
      </c>
      <c r="AL118">
        <f>('Passif '!H117+'Passif '!Q117)</f>
        <v>2503868</v>
      </c>
      <c r="AM118">
        <f>('Passif '!I117+'Passif '!R117)</f>
        <v>3207151</v>
      </c>
      <c r="AN118">
        <f>('Passif '!J117+'Passif '!S117)</f>
        <v>3637031</v>
      </c>
      <c r="AO118">
        <f>('Passif '!K117+'Passif '!T117)</f>
        <v>4301192</v>
      </c>
      <c r="AP118">
        <f t="shared" si="32"/>
        <v>0.71781899045796349</v>
      </c>
      <c r="AQ118">
        <f>('Passif '!U117+'Passif '!AD117)</f>
        <v>347388</v>
      </c>
      <c r="AR118">
        <f>('Passif '!V117+'Passif '!AE117)</f>
        <v>231221</v>
      </c>
      <c r="AS118">
        <f>('Passif '!W117+'Passif '!AF117)</f>
        <v>272182</v>
      </c>
      <c r="AT118">
        <f>('Passif '!X117+'Passif '!AG117)</f>
        <v>229402</v>
      </c>
      <c r="AU118">
        <f>('Passif '!Y117+'Passif '!AH117)</f>
        <v>168627</v>
      </c>
      <c r="AV118">
        <f>('Passif '!Z117+'Passif '!AI117)</f>
        <v>103011</v>
      </c>
      <c r="AW118">
        <f>('Passif '!AA117+'Passif '!AJ117)</f>
        <v>112322</v>
      </c>
      <c r="AX118">
        <f>('Passif '!AB117+'Passif '!AK117)</f>
        <v>172224</v>
      </c>
      <c r="AY118">
        <f>('Passif '!AC117+'Passif '!AL117)</f>
        <v>187476</v>
      </c>
      <c r="AZ118">
        <f t="shared" si="33"/>
        <v>0.81996097504150045</v>
      </c>
      <c r="BA118">
        <f>'Passif '!AV117</f>
        <v>3387761</v>
      </c>
      <c r="BB118">
        <f>'Passif '!AW117</f>
        <v>4245516</v>
      </c>
      <c r="BC118">
        <f>'Passif '!AX117</f>
        <v>8771096</v>
      </c>
      <c r="BD118">
        <f>'Passif '!AY117</f>
        <v>3480831</v>
      </c>
      <c r="BE118">
        <f>'Passif '!AZ117</f>
        <v>2432732</v>
      </c>
      <c r="BF118">
        <f>'Passif '!BA117</f>
        <v>3118422</v>
      </c>
      <c r="BG118">
        <f>'Passif '!BB117</f>
        <v>1553389</v>
      </c>
      <c r="BH118">
        <f>'Passif '!BC117</f>
        <v>245180</v>
      </c>
      <c r="BI118">
        <f>'Passif '!BD117</f>
        <v>5971</v>
      </c>
      <c r="BJ118">
        <f>(AQ118/Actif!C117)</f>
        <v>3.4643395552986629E-2</v>
      </c>
      <c r="BK118">
        <f>(AR118/Actif!D117)</f>
        <v>1.5686670126194992E-2</v>
      </c>
      <c r="BL118">
        <f>(AS118/Actif!E117)</f>
        <v>1.7871440298285003E-2</v>
      </c>
      <c r="BM118">
        <f>(AT118/Actif!F117)</f>
        <v>2.4926045589057408E-2</v>
      </c>
      <c r="BN118">
        <f>(AU118/Actif!G117)</f>
        <v>1.7273096686093913E-2</v>
      </c>
      <c r="BO118">
        <f>(AV118/Actif!H117)</f>
        <v>1.3694372386797854E-2</v>
      </c>
      <c r="BP118">
        <f>(AW118/Actif!I117)</f>
        <v>1.6779724621417191E-2</v>
      </c>
      <c r="BQ118">
        <f>(AX118/Actif!J117)</f>
        <v>2.2045349233128442E-2</v>
      </c>
      <c r="BR118">
        <f>(AY118/Actif!K117)</f>
        <v>2.5822422020764711E-2</v>
      </c>
      <c r="BS118">
        <f t="shared" si="34"/>
        <v>-3.5787242992960586E-3</v>
      </c>
      <c r="BT118">
        <f t="shared" si="35"/>
        <v>0.88562288883417395</v>
      </c>
      <c r="BV118">
        <f>('Compte de résultat '!V117/Actif!C117)</f>
        <v>0.11960721369420753</v>
      </c>
      <c r="BW118">
        <f>('Compte de résultat '!W117/Actif!D117)</f>
        <v>3.5823350215098852E-2</v>
      </c>
      <c r="BX118">
        <f>('Compte de résultat '!X117/Actif!E117)</f>
        <v>4.0648134031271703E-2</v>
      </c>
      <c r="BY118">
        <f>('Compte de résultat '!Y117/Actif!F117)</f>
        <v>5.3501649679109843E-2</v>
      </c>
      <c r="BZ118">
        <f>('Compte de résultat '!Z117/Actif!G117)</f>
        <v>7.9018627270917921E-2</v>
      </c>
      <c r="CA118">
        <f>('Compte de résultat '!AA117/Actif!H117)</f>
        <v>0.18681117516940987</v>
      </c>
      <c r="CB118">
        <f>('Compte de résultat '!AB117/Actif!I117)</f>
        <v>0.12506871915854287</v>
      </c>
      <c r="CC118">
        <f>('Compte de résultat '!AC117/Actif!J117)</f>
        <v>0.12625488655011483</v>
      </c>
      <c r="CD118">
        <f t="shared" si="36"/>
        <v>4.7074891855190773E-2</v>
      </c>
      <c r="CE118">
        <f t="shared" si="37"/>
        <v>5.7722803660433163E-2</v>
      </c>
      <c r="CF118">
        <f t="shared" si="38"/>
        <v>0.14604492695935586</v>
      </c>
      <c r="CG118">
        <f>(Actif!U117/Actif!C117)</f>
        <v>7.9621530267795518E-2</v>
      </c>
      <c r="CH118">
        <f>(Actif!V117/Actif!D117)</f>
        <v>6.5074365498918693E-2</v>
      </c>
      <c r="CI118">
        <f>(Actif!W117/Actif!E117)</f>
        <v>7.3987993957714243E-2</v>
      </c>
      <c r="CJ118">
        <f>(Actif!X117/Actif!F117)</f>
        <v>0.10698841340149001</v>
      </c>
      <c r="CK118">
        <f>(Actif!Y117/Actif!G117)</f>
        <v>8.8553673289794202E-2</v>
      </c>
      <c r="CL118">
        <f>(Actif!Z117/Actif!H117)</f>
        <v>0.14316841441818226</v>
      </c>
      <c r="CM118">
        <f>(Actif!AA117/Actif!I117)</f>
        <v>0.1790431365097121</v>
      </c>
      <c r="CN118">
        <f>(Actif!AB117/Actif!J117)</f>
        <v>0.14314142130446247</v>
      </c>
      <c r="CO118">
        <f>(Actif!AC117/Actif!K117)</f>
        <v>0.16562500602600314</v>
      </c>
      <c r="CP118">
        <f t="shared" si="39"/>
        <v>0.93502224833945546</v>
      </c>
      <c r="CQ118">
        <f t="shared" si="40"/>
        <v>0.15685437112006534</v>
      </c>
      <c r="CR118">
        <f>'Compte de résultat '!D117/Actif!C117</f>
        <v>2.1966664003999385</v>
      </c>
      <c r="CS118">
        <f>'Compte de résultat '!E117/Actif!D117</f>
        <v>1.7331852235490079</v>
      </c>
      <c r="CT118">
        <f>'Compte de résultat '!F117/Actif!E117</f>
        <v>1.1608436849433599</v>
      </c>
      <c r="CU118">
        <f>'Compte de résultat '!G117/Actif!F117</f>
        <v>1.7236578598666457</v>
      </c>
      <c r="CV118">
        <f>'Compte de résultat '!H117/Actif!G117</f>
        <v>1.9733061733648269</v>
      </c>
      <c r="CW118">
        <f>'Compte de résultat '!I117/Actif!H117</f>
        <v>2.3438758991622199</v>
      </c>
      <c r="CX118">
        <f>'Compte de résultat '!J117/Actif!I117</f>
        <v>1.9614342106678426</v>
      </c>
      <c r="CY118">
        <f>'Compte de résultat '!K117/Actif!J117</f>
        <v>1.6269466198001603</v>
      </c>
      <c r="CZ118">
        <f t="shared" si="41"/>
        <v>1.4422507724050027</v>
      </c>
      <c r="DA118">
        <f t="shared" si="42"/>
        <v>1.6192692393916108</v>
      </c>
      <c r="DB118">
        <f t="shared" si="43"/>
        <v>1.9774189098767412</v>
      </c>
      <c r="DD118">
        <f>LN(1+'Compte de résultat '!C117)</f>
        <v>16.514794110718022</v>
      </c>
      <c r="DE118">
        <f>LN(1+'Compte de résultat '!D117)</f>
        <v>16.907786749954006</v>
      </c>
      <c r="DF118">
        <f>LN(1+'Compte de résultat '!E117)</f>
        <v>17.056034130376275</v>
      </c>
      <c r="DG118">
        <f>LN(1+'Compte de résultat '!F117)</f>
        <v>16.687924705473311</v>
      </c>
      <c r="DH118">
        <f>LN(1+'Compte de résultat '!G117)</f>
        <v>16.579521975069522</v>
      </c>
      <c r="DI118">
        <f>LN(1+'Compte de résultat '!H117)</f>
        <v>16.773759995381546</v>
      </c>
      <c r="DJ118">
        <f>LN(1+'Compte de résultat '!I117)</f>
        <v>16.685167345839506</v>
      </c>
      <c r="DK118">
        <f>LN(1+'Compte de résultat '!J117)</f>
        <v>16.390385036517195</v>
      </c>
      <c r="DL118">
        <f>LN(1+'Compte de résultat '!K117)</f>
        <v>16.357909949957527</v>
      </c>
      <c r="DM118">
        <f t="shared" si="44"/>
        <v>16.633723340271416</v>
      </c>
      <c r="DN118">
        <f t="shared" si="45"/>
        <v>16.680402225308125</v>
      </c>
      <c r="DO118">
        <f t="shared" si="46"/>
        <v>16.47782077743808</v>
      </c>
      <c r="DQ118">
        <f>'Compte de résultat '!AM117/'Compte de résultat '!U117</f>
        <v>1.7342710948429505</v>
      </c>
      <c r="DR118">
        <f>'Compte de résultat '!AN117/'Compte de résultat '!V117</f>
        <v>0.36442753921655274</v>
      </c>
      <c r="DS118">
        <f>'Compte de résultat '!AO117/'Compte de résultat '!W117</f>
        <v>0.92525684850436052</v>
      </c>
      <c r="DT118">
        <f>'Compte de résultat '!AP117/'Compte de résultat '!X117</f>
        <v>0.49576865981446394</v>
      </c>
      <c r="DU118">
        <f>'Compte de résultat '!AQ117/'Compte de résultat '!Y117</f>
        <v>0.39269525093827684</v>
      </c>
      <c r="DV118">
        <f>'Compte de résultat '!AR117/'Compte de résultat '!Z117</f>
        <v>0.27010598746195291</v>
      </c>
      <c r="DW118">
        <f>'Compte de résultat '!AS117/'Compte de résultat '!AA117</f>
        <v>0.13350365067391584</v>
      </c>
      <c r="DX118">
        <f>'Compte de résultat '!AT117/'Compte de résultat '!AB117</f>
        <v>0.13285730154957184</v>
      </c>
      <c r="DY118">
        <f>'Compte de résultat '!AU117/'Compte de résultat '!AC117</f>
        <v>0.10895881322389125</v>
      </c>
      <c r="DZ118">
        <f t="shared" si="53"/>
        <v>-0.22566267235251103</v>
      </c>
    </row>
    <row r="119" spans="2:130" x14ac:dyDescent="0.25">
      <c r="B119" t="str">
        <f>Actif!B118</f>
        <v>RTI INTERNATIONAL METALS LIMITED</v>
      </c>
      <c r="C119">
        <f>('Passif '!U118+'Passif '!AD118+'Passif '!AV118)/Actif!C118</f>
        <v>0.40113860307590238</v>
      </c>
      <c r="D119">
        <f>('Passif '!V118+'Passif '!AE118+'Passif '!AW118)/Actif!D118</f>
        <v>0.65604716906816729</v>
      </c>
      <c r="E119">
        <f>('Passif '!W118+'Passif '!AF118+'Passif '!AX118)/Actif!E118</f>
        <v>0.72177493579959728</v>
      </c>
      <c r="F119">
        <f>('Passif '!X118+'Passif '!AG118+'Passif '!AY118)/Actif!F118</f>
        <v>0.74885226429064256</v>
      </c>
      <c r="G119">
        <f>('Passif '!Y118+'Passif '!AH118+'Passif '!AZ118)/Actif!G118</f>
        <v>0.66180132305985373</v>
      </c>
      <c r="H119">
        <f>('Passif '!Z118+'Passif '!AI118+'Passif '!BA118)/Actif!H118</f>
        <v>0.57708627049645367</v>
      </c>
      <c r="I119">
        <f>('Passif '!AA118+'Passif '!AJ118+'Passif '!BB118)/Actif!I118</f>
        <v>0.60065842582004647</v>
      </c>
      <c r="J119">
        <f>('Passif '!AB118+'Passif '!AK118+'Passif '!BC118)/Actif!J118</f>
        <v>0.62603852380812586</v>
      </c>
      <c r="K119">
        <f>('Passif '!AC118+'Passif '!AL118+'Passif '!BD118)/Actif!K118</f>
        <v>0.5817303109042361</v>
      </c>
      <c r="L119">
        <f t="shared" si="30"/>
        <v>-0.20046230220346251</v>
      </c>
      <c r="M119">
        <f>('Passif '!C118+'Passif '!L118)/Actif!C118</f>
        <v>0.48192668520009785</v>
      </c>
      <c r="N119">
        <f>('Passif '!D118+'Passif '!M118)/Actif!D118</f>
        <v>0.28061141631495989</v>
      </c>
      <c r="O119">
        <f>('Passif '!E118+'Passif '!N118)/Actif!E118</f>
        <v>0.24063845591049557</v>
      </c>
      <c r="P119">
        <f>('Passif '!F118+'Passif '!O118)/Actif!F118</f>
        <v>0.20599794659028486</v>
      </c>
      <c r="Q119">
        <f>('Passif '!G118+'Passif '!P118)/Actif!G118</f>
        <v>0.26824504704501717</v>
      </c>
      <c r="R119">
        <f>('Passif '!H118+'Passif '!Q118)/Actif!H118</f>
        <v>0.33393740230355273</v>
      </c>
      <c r="S119">
        <f>('Passif '!I118+'Passif '!R118)/Actif!I118</f>
        <v>0.31030127612090103</v>
      </c>
      <c r="T119">
        <f>('Passif '!J118+'Passif '!S118)/Actif!J118</f>
        <v>0.29291034019150525</v>
      </c>
      <c r="U119">
        <f>('Passif '!K118+'Passif '!T118)/Actif!K118</f>
        <v>0.34618840809003004</v>
      </c>
      <c r="V119">
        <f t="shared" si="31"/>
        <v>9.3298946393057164E-2</v>
      </c>
      <c r="W119">
        <v>0.56291485629921467</v>
      </c>
      <c r="X119">
        <f>('Passif '!U118+'Passif '!AD118)/('Passif '!C118+'Passif '!L118)</f>
        <v>1.875113612787067E-2</v>
      </c>
      <c r="Y119">
        <f>('Passif '!V118+'Passif '!AE118)/('Passif '!D118+'Passif '!M118)</f>
        <v>4.071095480899771E-2</v>
      </c>
      <c r="Z119">
        <f>('Passif '!W118+'Passif '!AF118)/('Passif '!E118+'Passif '!N118)</f>
        <v>9.356156103448271E-2</v>
      </c>
      <c r="AA119">
        <f>('Passif '!X118+'Passif '!AG118)/('Passif '!F118+'Passif '!O118)</f>
        <v>2.9661717409259363E-2</v>
      </c>
      <c r="AB119">
        <f>('Passif '!Y118+'Passif '!AH118)/('Passif '!G118+'Passif '!P118)</f>
        <v>1.713796210673629E-2</v>
      </c>
      <c r="AC119">
        <f>('Passif '!Z118+'Passif '!AI118)/('Passif '!H118+'Passif '!Q118)</f>
        <v>2.408996481572695E-2</v>
      </c>
      <c r="AD119">
        <f>('Passif '!AA118+'Passif '!AJ118)/('Passif '!I118+'Passif '!R118)</f>
        <v>0</v>
      </c>
      <c r="AE119">
        <f>('Passif '!AB118+'Passif '!AK118)/('Passif '!J118+'Passif '!S118)</f>
        <v>0</v>
      </c>
      <c r="AF119">
        <f>('Passif '!AC118+'Passif '!AL118)/('Passif '!K118+'Passif '!T118)</f>
        <v>1.5211236113003149E-3</v>
      </c>
      <c r="AG119">
        <f>('Passif '!C118+'Passif '!L118)</f>
        <v>7784115</v>
      </c>
      <c r="AH119">
        <f>('Passif '!D118+'Passif '!M118)</f>
        <v>7804828</v>
      </c>
      <c r="AI119">
        <f>('Passif '!E118+'Passif '!N118)</f>
        <v>6996463</v>
      </c>
      <c r="AJ119">
        <f>('Passif '!F118+'Passif '!O118)</f>
        <v>6533236</v>
      </c>
      <c r="AK119">
        <f>('Passif '!G118+'Passif '!P118)</f>
        <v>7871531</v>
      </c>
      <c r="AL119">
        <f>('Passif '!H118+'Passif '!Q118)</f>
        <v>8843724</v>
      </c>
      <c r="AM119">
        <f>('Passif '!I118+'Passif '!R118)</f>
        <v>9685978</v>
      </c>
      <c r="AN119">
        <f>('Passif '!J118+'Passif '!S118)</f>
        <v>11384707</v>
      </c>
      <c r="AO119">
        <f>('Passif '!K118+'Passif '!T118)</f>
        <v>13345398</v>
      </c>
      <c r="AP119">
        <f t="shared" si="32"/>
        <v>0.50902470497722452</v>
      </c>
      <c r="AQ119">
        <f>('Passif '!U118+'Passif '!AD118)</f>
        <v>145961</v>
      </c>
      <c r="AR119">
        <f>('Passif '!V118+'Passif '!AE118)</f>
        <v>317742</v>
      </c>
      <c r="AS119">
        <f>('Passif '!W118+'Passif '!AF118)</f>
        <v>654600</v>
      </c>
      <c r="AT119">
        <f>('Passif '!X118+'Passif '!AG118)</f>
        <v>193787</v>
      </c>
      <c r="AU119">
        <f>('Passif '!Y118+'Passif '!AH118)</f>
        <v>134902</v>
      </c>
      <c r="AV119">
        <f>('Passif '!Z118+'Passif '!AI118)</f>
        <v>213045</v>
      </c>
      <c r="AW119">
        <f>('Passif '!AA118+'Passif '!AJ118)</f>
        <v>0</v>
      </c>
      <c r="AX119">
        <f>('Passif '!AB118+'Passif '!AK118)</f>
        <v>0</v>
      </c>
      <c r="AY119">
        <f>('Passif '!AC118+'Passif '!AL118)</f>
        <v>20300</v>
      </c>
      <c r="AZ119">
        <f t="shared" si="33"/>
        <v>-0.90471496632166915</v>
      </c>
      <c r="BA119">
        <f>'Passif '!AV118</f>
        <v>6333259</v>
      </c>
      <c r="BB119">
        <f>'Passif '!AW118</f>
        <v>17929325</v>
      </c>
      <c r="BC119">
        <f>'Passif '!AX118</f>
        <v>20330706</v>
      </c>
      <c r="BD119">
        <f>'Passif '!AY118</f>
        <v>23556103</v>
      </c>
      <c r="BE119">
        <f>'Passif '!AZ118</f>
        <v>19285362</v>
      </c>
      <c r="BF119">
        <f>'Passif '!BA118</f>
        <v>15070034</v>
      </c>
      <c r="BG119">
        <f>'Passif '!BB118</f>
        <v>18749405</v>
      </c>
      <c r="BH119">
        <f>'Passif '!BC118</f>
        <v>24332583</v>
      </c>
      <c r="BI119">
        <f>'Passif '!BD118</f>
        <v>22405126</v>
      </c>
      <c r="BJ119">
        <f>(AQ119/Actif!C118)</f>
        <v>9.0366728778405094E-3</v>
      </c>
      <c r="BK119">
        <f>(AR119/Actif!D118)</f>
        <v>1.1423958688487175E-2</v>
      </c>
      <c r="BL119">
        <f>(AS119/Actif!E118)</f>
        <v>2.2514509579913508E-2</v>
      </c>
      <c r="BM119">
        <f>(AT119/Actif!F118)</f>
        <v>6.1102528786487328E-3</v>
      </c>
      <c r="BN119">
        <f>(AU119/Actif!G118)</f>
        <v>4.597173451577197E-3</v>
      </c>
      <c r="BO119">
        <f>(AV119/Actif!H118)</f>
        <v>8.0445402721478418E-3</v>
      </c>
      <c r="BP119">
        <f>(AW119/Actif!I118)</f>
        <v>0</v>
      </c>
      <c r="BQ119">
        <f>(AX119/Actif!J118)</f>
        <v>0</v>
      </c>
      <c r="BR119">
        <f>(AY119/Actif!K118)</f>
        <v>5.2659536150421364E-4</v>
      </c>
      <c r="BS119">
        <f t="shared" si="34"/>
        <v>3.4473668205706447E-3</v>
      </c>
      <c r="BT119">
        <f t="shared" si="35"/>
        <v>-0.93454003041946165</v>
      </c>
      <c r="BV119">
        <f>('Compte de résultat '!V118/Actif!C118)</f>
        <v>3.491075108439641E-2</v>
      </c>
      <c r="BW119">
        <f>('Compte de résultat '!W118/Actif!D118)</f>
        <v>3.5865517978923372E-2</v>
      </c>
      <c r="BX119">
        <f>('Compte de résultat '!X118/Actif!E118)</f>
        <v>0.15618101363032399</v>
      </c>
      <c r="BY119">
        <f>('Compte de résultat '!Y118/Actif!F118)</f>
        <v>8.4291453516049511E-2</v>
      </c>
      <c r="BZ119">
        <f>('Compte de résultat '!Z118/Actif!G118)</f>
        <v>6.7814425389270711E-2</v>
      </c>
      <c r="CA119">
        <f>('Compte de résultat '!AA118/Actif!H118)</f>
        <v>7.6838962573186551E-2</v>
      </c>
      <c r="CB119">
        <f>('Compte de résultat '!AB118/Actif!I118)</f>
        <v>0.10325934332207135</v>
      </c>
      <c r="CC119">
        <f>('Compte de résultat '!AC118/Actif!J118)</f>
        <v>9.2290692165847663E-2</v>
      </c>
      <c r="CD119">
        <f t="shared" si="36"/>
        <v>0.12023623357318675</v>
      </c>
      <c r="CE119">
        <f t="shared" si="37"/>
        <v>0.10276229751188141</v>
      </c>
      <c r="CF119">
        <f t="shared" si="38"/>
        <v>9.0796332687035186E-2</v>
      </c>
      <c r="CG119">
        <f>(Actif!U118/Actif!C118)</f>
        <v>7.9161417856395272E-2</v>
      </c>
      <c r="CH119">
        <f>(Actif!V118/Actif!D118)</f>
        <v>4.5695906661085237E-2</v>
      </c>
      <c r="CI119">
        <f>(Actif!W118/Actif!E118)</f>
        <v>4.9007683136584171E-2</v>
      </c>
      <c r="CJ119">
        <f>(Actif!X118/Actif!F118)</f>
        <v>4.2474498072744886E-2</v>
      </c>
      <c r="CK119">
        <f>(Actif!Y118/Actif!G118)</f>
        <v>4.8844976442476394E-2</v>
      </c>
      <c r="CL119">
        <f>(Actif!Z118/Actif!H118)</f>
        <v>6.0378363186685408E-2</v>
      </c>
      <c r="CM119">
        <f>(Actif!AA118/Actif!I118)</f>
        <v>7.9929574328857431E-2</v>
      </c>
      <c r="CN119">
        <f>(Actif!AB118/Actif!J118)</f>
        <v>6.9111947347130123E-2</v>
      </c>
      <c r="CO119">
        <f>(Actif!AC118/Actif!K118)</f>
        <v>7.5519611487799732E-2</v>
      </c>
      <c r="CP119">
        <f t="shared" si="39"/>
        <v>0.23201831472855405</v>
      </c>
      <c r="CQ119">
        <f t="shared" si="40"/>
        <v>0.2507727520585265</v>
      </c>
      <c r="CR119">
        <f>'Compte de résultat '!D118/Actif!C118</f>
        <v>2.0796830846418288</v>
      </c>
      <c r="CS119">
        <f>'Compte de résultat '!E118/Actif!D118</f>
        <v>1.7968959199207613</v>
      </c>
      <c r="CT119">
        <f>'Compte de résultat '!F118/Actif!E118</f>
        <v>1.6673357734026393</v>
      </c>
      <c r="CU119">
        <f>'Compte de résultat '!G118/Actif!F118</f>
        <v>1.562510945117735</v>
      </c>
      <c r="CV119">
        <f>'Compte de résultat '!H118/Actif!G118</f>
        <v>1.5446931496962997</v>
      </c>
      <c r="CW119">
        <f>'Compte de résultat '!I118/Actif!H118</f>
        <v>2.0307049240576442</v>
      </c>
      <c r="CX119">
        <f>'Compte de résultat '!J118/Actif!I118</f>
        <v>1.8974431770309643</v>
      </c>
      <c r="CY119">
        <f>'Compte de résultat '!K118/Actif!J118</f>
        <v>1.6126292656117833</v>
      </c>
      <c r="CZ119">
        <f t="shared" si="41"/>
        <v>1.614923359260187</v>
      </c>
      <c r="DA119">
        <f t="shared" si="42"/>
        <v>1.5915132894055579</v>
      </c>
      <c r="DB119">
        <f t="shared" si="43"/>
        <v>1.8469257889001307</v>
      </c>
      <c r="DD119">
        <f>LN(1+'Compte de résultat '!C118)</f>
        <v>16.863822330889437</v>
      </c>
      <c r="DE119">
        <f>LN(1+'Compte de résultat '!D118)</f>
        <v>17.32977450725026</v>
      </c>
      <c r="DF119">
        <f>LN(1+'Compte de résultat '!E118)</f>
        <v>17.727098208639291</v>
      </c>
      <c r="DG119">
        <f>LN(1+'Compte de résultat '!F118)</f>
        <v>17.696601976312799</v>
      </c>
      <c r="DH119">
        <f>LN(1+'Compte de résultat '!G118)</f>
        <v>17.718596143371826</v>
      </c>
      <c r="DI119">
        <f>LN(1+'Compte de résultat '!H118)</f>
        <v>17.62944280335546</v>
      </c>
      <c r="DJ119">
        <f>LN(1+'Compte de résultat '!I118)</f>
        <v>17.800403339297453</v>
      </c>
      <c r="DK119">
        <f>LN(1+'Compte de résultat '!J118)</f>
        <v>17.896908726114756</v>
      </c>
      <c r="DL119">
        <f>LN(1+'Compte de résultat '!K118)</f>
        <v>17.953536191648197</v>
      </c>
      <c r="DM119">
        <f t="shared" si="44"/>
        <v>17.707599059842313</v>
      </c>
      <c r="DN119">
        <f t="shared" si="45"/>
        <v>17.681546974346695</v>
      </c>
      <c r="DO119">
        <f t="shared" si="46"/>
        <v>17.8836160856868</v>
      </c>
      <c r="DQ119">
        <f>'Compte de résultat '!AM118/'Compte de résultat '!U118</f>
        <v>0.31428557446683564</v>
      </c>
      <c r="DR119">
        <f>'Compte de résultat '!AN118/'Compte de résultat '!V118</f>
        <v>0.60317513801670919</v>
      </c>
      <c r="DS119">
        <f>'Compte de résultat '!AO118/'Compte de résultat '!W118</f>
        <v>0.81855363785911694</v>
      </c>
      <c r="DT119">
        <f>'Compte de résultat '!AP118/'Compte de résultat '!X118</f>
        <v>0.56862739484568914</v>
      </c>
      <c r="DU119">
        <f>'Compte de résultat '!AQ118/'Compte de résultat '!Y118</f>
        <v>0.24684622946551613</v>
      </c>
      <c r="DV119">
        <f>'Compte de résultat '!AR118/'Compte de résultat '!Z118</f>
        <v>0.13705889092575618</v>
      </c>
      <c r="DW119">
        <f>'Compte de résultat '!AS118/'Compte de résultat '!AA118</f>
        <v>0.11332963134048178</v>
      </c>
      <c r="DX119">
        <f>'Compte de résultat '!AT118/'Compte de résultat '!AB118</f>
        <v>8.0148547335501974E-2</v>
      </c>
      <c r="DY119">
        <f>'Compte de résultat '!AU118/'Compte de résultat '!AC118</f>
        <v>0.10785609485957091</v>
      </c>
      <c r="DZ119">
        <f t="shared" ref="DZ119:DZ126" si="54">DV119-DT119</f>
        <v>-0.43156850391993296</v>
      </c>
    </row>
    <row r="120" spans="2:130" x14ac:dyDescent="0.25">
      <c r="B120" t="str">
        <f>Actif!B119</f>
        <v>SAMSUNG TECHWIN EUROPE LIMITED</v>
      </c>
      <c r="C120">
        <f>('Passif '!U119+'Passif '!AD119+'Passif '!AV119)/Actif!C119</f>
        <v>0.72779941421479699</v>
      </c>
      <c r="D120">
        <f>('Passif '!V119+'Passif '!AE119+'Passif '!AW119)/Actif!D119</f>
        <v>0.86149503185021337</v>
      </c>
      <c r="E120">
        <f>('Passif '!W119+'Passif '!AF119+'Passif '!AX119)/Actif!E119</f>
        <v>0.84273525880397637</v>
      </c>
      <c r="F120">
        <f>('Passif '!X119+'Passif '!AG119+'Passif '!AY119)/Actif!F119</f>
        <v>0.56140571122795313</v>
      </c>
      <c r="G120">
        <f>('Passif '!Y119+'Passif '!AH119+'Passif '!AZ119)/Actif!G119</f>
        <v>0.80504088420915587</v>
      </c>
      <c r="H120">
        <f>('Passif '!Z119+'Passif '!AI119+'Passif '!BA119)/Actif!H119</f>
        <v>0.76166463598252732</v>
      </c>
      <c r="I120">
        <f>('Passif '!AA119+'Passif '!AJ119+'Passif '!BB119)/Actif!I119</f>
        <v>0.69634726019004789</v>
      </c>
      <c r="J120">
        <f>('Passif '!AB119+'Passif '!AK119+'Passif '!BC119)/Actif!J119</f>
        <v>0.62638953483399662</v>
      </c>
      <c r="K120">
        <f>('Passif '!AC119+'Passif '!AL119+'Passif '!BD119)/Actif!K119</f>
        <v>0.65396245504362527</v>
      </c>
      <c r="L120">
        <f t="shared" si="30"/>
        <v>-9.6199395924772155E-2</v>
      </c>
      <c r="M120">
        <f>('Passif '!C119+'Passif '!L119)/Actif!C119</f>
        <v>8.7403852484180672E-2</v>
      </c>
      <c r="N120">
        <f>('Passif '!D119+'Passif '!M119)/Actif!D119</f>
        <v>5.1840299672639839E-2</v>
      </c>
      <c r="O120">
        <f>('Passif '!E119+'Passif '!N119)/Actif!E119</f>
        <v>6.8657467193768015E-2</v>
      </c>
      <c r="P120">
        <f>('Passif '!F119+'Passif '!O119)/Actif!F119</f>
        <v>0.3242221841433609</v>
      </c>
      <c r="Q120">
        <f>('Passif '!G119+'Passif '!P119)/Actif!G119</f>
        <v>0.13352657074220631</v>
      </c>
      <c r="R120">
        <f>('Passif '!H119+'Passif '!Q119)/Actif!H119</f>
        <v>0.16500297204808426</v>
      </c>
      <c r="S120">
        <f>('Passif '!I119+'Passif '!R119)/Actif!I119</f>
        <v>0.22865020579895187</v>
      </c>
      <c r="T120">
        <f>('Passif '!J119+'Passif '!S119)/Actif!J119</f>
        <v>0.259271372877033</v>
      </c>
      <c r="U120">
        <f>('Passif '!K119+'Passif '!T119)/Actif!K119</f>
        <v>0.28739488191844731</v>
      </c>
      <c r="V120">
        <f t="shared" si="31"/>
        <v>9.6345504854316241E-2</v>
      </c>
      <c r="W120">
        <v>3.007519408553035E-2</v>
      </c>
      <c r="X120">
        <f>('Passif '!U119+'Passif '!AD119)/('Passif '!C119+'Passif '!L119)</f>
        <v>0.12114290993852772</v>
      </c>
      <c r="Y120">
        <f>('Passif '!V119+'Passif '!AE119)/('Passif '!D119+'Passif '!M119)</f>
        <v>3.1056008045531561E-2</v>
      </c>
      <c r="Z120">
        <f>('Passif '!W119+'Passif '!AF119)/('Passif '!E119+'Passif '!N119)</f>
        <v>2.6315824811472547E-2</v>
      </c>
      <c r="AA120">
        <f>('Passif '!X119+'Passif '!AG119)/('Passif '!F119+'Passif '!O119)</f>
        <v>0</v>
      </c>
      <c r="AB120">
        <f>('Passif '!Y119+'Passif '!AH119)/('Passif '!G119+'Passif '!P119)</f>
        <v>0</v>
      </c>
      <c r="AC120">
        <f>('Passif '!Z119+'Passif '!AI119)/('Passif '!H119+'Passif '!Q119)</f>
        <v>0</v>
      </c>
      <c r="AD120">
        <f>('Passif '!AA119+'Passif '!AJ119)/('Passif '!I119+'Passif '!R119)</f>
        <v>0</v>
      </c>
      <c r="AE120">
        <f>('Passif '!AB119+'Passif '!AK119)/('Passif '!J119+'Passif '!S119)</f>
        <v>0</v>
      </c>
      <c r="AF120">
        <f>('Passif '!AC119+'Passif '!AL119)/('Passif '!K119+'Passif '!T119)</f>
        <v>0</v>
      </c>
      <c r="AG120">
        <f>('Passif '!C119+'Passif '!L119)</f>
        <v>2554322</v>
      </c>
      <c r="AH120">
        <f>('Passif '!D119+'Passif '!M119)</f>
        <v>3122230</v>
      </c>
      <c r="AI120">
        <f>('Passif '!E119+'Passif '!N119)</f>
        <v>3723463</v>
      </c>
      <c r="AJ120">
        <f>('Passif '!F119+'Passif '!O119)</f>
        <v>2696256</v>
      </c>
      <c r="AK120">
        <f>('Passif '!G119+'Passif '!P119)</f>
        <v>2900393</v>
      </c>
      <c r="AL120">
        <f>('Passif '!H119+'Passif '!Q119)</f>
        <v>9384531</v>
      </c>
      <c r="AM120">
        <f>('Passif '!I119+'Passif '!R119)</f>
        <v>10800833</v>
      </c>
      <c r="AN120">
        <f>('Passif '!J119+'Passif '!S119)</f>
        <v>13277972</v>
      </c>
      <c r="AO120">
        <f>('Passif '!K119+'Passif '!T119)</f>
        <v>13506603</v>
      </c>
      <c r="AP120">
        <f t="shared" si="32"/>
        <v>0.43924112989770081</v>
      </c>
      <c r="AQ120">
        <f>('Passif '!U119+'Passif '!AD119)</f>
        <v>309438</v>
      </c>
      <c r="AR120">
        <f>('Passif '!V119+'Passif '!AE119)</f>
        <v>96964</v>
      </c>
      <c r="AS120">
        <f>('Passif '!W119+'Passif '!AF119)</f>
        <v>97986</v>
      </c>
      <c r="AT120">
        <f>('Passif '!X119+'Passif '!AG119)</f>
        <v>0</v>
      </c>
      <c r="AU120">
        <f>('Passif '!Y119+'Passif '!AH119)</f>
        <v>0</v>
      </c>
      <c r="AV120">
        <f>('Passif '!Z119+'Passif '!AI119)</f>
        <v>0</v>
      </c>
      <c r="AW120">
        <f>('Passif '!AA119+'Passif '!AJ119)</f>
        <v>0</v>
      </c>
      <c r="AX120">
        <f>('Passif '!AB119+'Passif '!AK119)</f>
        <v>0</v>
      </c>
      <c r="AY120">
        <f>('Passif '!AC119+'Passif '!AL119)</f>
        <v>0</v>
      </c>
      <c r="AZ120" t="e">
        <f t="shared" si="33"/>
        <v>#DIV/0!</v>
      </c>
      <c r="BA120">
        <f>'Passif '!AV119</f>
        <v>20960037</v>
      </c>
      <c r="BB120">
        <f>'Passif '!AW119</f>
        <v>51789033</v>
      </c>
      <c r="BC120">
        <f>'Passif '!AX119</f>
        <v>45605616</v>
      </c>
      <c r="BD120">
        <f>'Passif '!AY119</f>
        <v>4668692</v>
      </c>
      <c r="BE120">
        <f>'Passif '!AZ119</f>
        <v>17486669</v>
      </c>
      <c r="BF120">
        <f>'Passif '!BA119</f>
        <v>43319616</v>
      </c>
      <c r="BG120">
        <f>'Passif '!BB119</f>
        <v>32893609</v>
      </c>
      <c r="BH120">
        <f>'Passif '!BC119</f>
        <v>32079063</v>
      </c>
      <c r="BI120">
        <f>'Passif '!BD119</f>
        <v>30734059</v>
      </c>
      <c r="BJ120">
        <f>(AQ120/Actif!C119)</f>
        <v>1.0588357029771461E-2</v>
      </c>
      <c r="BK120">
        <f>(AR120/Actif!D119)</f>
        <v>1.6099527637162699E-3</v>
      </c>
      <c r="BL120">
        <f>(AS120/Actif!E119)</f>
        <v>1.8067778786706227E-3</v>
      </c>
      <c r="BM120">
        <f>(AT120/Actif!F119)</f>
        <v>0</v>
      </c>
      <c r="BN120">
        <f>(AU120/Actif!G119)</f>
        <v>0</v>
      </c>
      <c r="BO120">
        <f>(AV120/Actif!H119)</f>
        <v>0</v>
      </c>
      <c r="BP120">
        <f>(AW120/Actif!I119)</f>
        <v>0</v>
      </c>
      <c r="BQ120">
        <f>(AX120/Actif!J119)</f>
        <v>0</v>
      </c>
      <c r="BR120">
        <f>(AY120/Actif!K119)</f>
        <v>0</v>
      </c>
      <c r="BS120">
        <f t="shared" si="34"/>
        <v>0</v>
      </c>
      <c r="BT120" t="e">
        <f t="shared" si="35"/>
        <v>#DIV/0!</v>
      </c>
      <c r="BV120">
        <f>('Compte de résultat '!V119/Actif!C119)</f>
        <v>2.6747408429487123E-2</v>
      </c>
      <c r="BW120">
        <f>('Compte de résultat '!W119/Actif!D119)</f>
        <v>2.5013891413099329E-2</v>
      </c>
      <c r="BX120">
        <f>('Compte de résultat '!X119/Actif!E119)</f>
        <v>2.8779261421965868E-3</v>
      </c>
      <c r="BY120">
        <f>('Compte de résultat '!Y119/Actif!F119)</f>
        <v>2.757719236538872E-2</v>
      </c>
      <c r="BZ120">
        <f>('Compte de résultat '!Z119/Actif!G119)</f>
        <v>4.8124143733017662E-2</v>
      </c>
      <c r="CA120">
        <f>('Compte de résultat '!AA119/Actif!H119)</f>
        <v>3.8615490999978706E-2</v>
      </c>
      <c r="CB120">
        <f>('Compte de résultat '!AB119/Actif!I119)</f>
        <v>7.585543935093414E-2</v>
      </c>
      <c r="CC120">
        <f>('Compte de résultat '!AC119/Actif!J119)</f>
        <v>1.5785438290803276E-2</v>
      </c>
      <c r="CD120">
        <f t="shared" si="36"/>
        <v>1.5227559253792653E-2</v>
      </c>
      <c r="CE120">
        <f t="shared" si="37"/>
        <v>2.6193087413534322E-2</v>
      </c>
      <c r="CF120">
        <f t="shared" si="38"/>
        <v>4.3418789547238712E-2</v>
      </c>
      <c r="CG120">
        <f>(Actif!U119/Actif!C119)</f>
        <v>6.9924532831578475E-4</v>
      </c>
      <c r="CH120">
        <f>(Actif!V119/Actif!D119)</f>
        <v>9.6596501678442666E-4</v>
      </c>
      <c r="CI120">
        <f>(Actif!W119/Actif!E119)</f>
        <v>5.0188212943706864E-3</v>
      </c>
      <c r="CJ120">
        <f>(Actif!X119/Actif!F119)</f>
        <v>1.5115303794157701E-3</v>
      </c>
      <c r="CK120">
        <f>(Actif!Y119/Actif!G119)</f>
        <v>1.6561496514024582E-3</v>
      </c>
      <c r="CL120">
        <f>(Actif!Z119/Actif!H119)</f>
        <v>6.4832090052485527E-3</v>
      </c>
      <c r="CM120">
        <f>(Actif!AA119/Actif!I119)</f>
        <v>9.1065411694014088E-3</v>
      </c>
      <c r="CN120">
        <f>(Actif!AB119/Actif!J119)</f>
        <v>7.5431960725634893E-3</v>
      </c>
      <c r="CO120">
        <f>(Actif!AC119/Actif!K119)</f>
        <v>1.0824000473905897E-2</v>
      </c>
      <c r="CP120">
        <f t="shared" si="39"/>
        <v>0.29177920969618565</v>
      </c>
      <c r="CQ120">
        <f t="shared" si="40"/>
        <v>0.66954365733747123</v>
      </c>
      <c r="CR120">
        <f>'Compte de résultat '!D119/Actif!C119</f>
        <v>3.3726755867125116</v>
      </c>
      <c r="CS120">
        <f>'Compte de résultat '!E119/Actif!D119</f>
        <v>1.6647679161870852</v>
      </c>
      <c r="CT120">
        <f>'Compte de résultat '!F119/Actif!E119</f>
        <v>0.34442399850790456</v>
      </c>
      <c r="CU120">
        <f>'Compte de résultat '!G119/Actif!F119</f>
        <v>4.5430595563411824</v>
      </c>
      <c r="CV120">
        <f>'Compte de résultat '!H119/Actif!G119</f>
        <v>4.265157275058816</v>
      </c>
      <c r="CW120">
        <f>'Compte de résultat '!I119/Actif!H119</f>
        <v>1.7805565479378864</v>
      </c>
      <c r="CX120">
        <f>'Compte de résultat '!J119/Actif!I119</f>
        <v>2.1897558678337767</v>
      </c>
      <c r="CY120">
        <f>'Compte de résultat '!K119/Actif!J119</f>
        <v>1.8472225666467277</v>
      </c>
      <c r="CZ120">
        <f t="shared" si="41"/>
        <v>2.4437417774245436</v>
      </c>
      <c r="DA120">
        <f t="shared" si="42"/>
        <v>3.0508802766359673</v>
      </c>
      <c r="DB120">
        <f t="shared" si="43"/>
        <v>1.9391783274727967</v>
      </c>
      <c r="DD120">
        <f>LN(1+'Compte de résultat '!C119)</f>
        <v>17.815753356619624</v>
      </c>
      <c r="DE120">
        <f>LN(1+'Compte de résultat '!D119)</f>
        <v>18.406219685044551</v>
      </c>
      <c r="DF120">
        <f>LN(1+'Compte de résultat '!E119)</f>
        <v>18.42333122831333</v>
      </c>
      <c r="DG120">
        <f>LN(1+'Compte de résultat '!F119)</f>
        <v>16.742908314696887</v>
      </c>
      <c r="DH120">
        <f>LN(1+'Compte de résultat '!G119)</f>
        <v>17.447301669312637</v>
      </c>
      <c r="DI120">
        <f>LN(1+'Compte de résultat '!H119)</f>
        <v>18.344290658989735</v>
      </c>
      <c r="DJ120">
        <f>LN(1+'Compte de résultat '!I119)</f>
        <v>18.433291038912692</v>
      </c>
      <c r="DK120">
        <f>LN(1+'Compte de résultat '!J119)</f>
        <v>18.454485818974323</v>
      </c>
      <c r="DL120">
        <f>LN(1+'Compte de résultat '!K119)</f>
        <v>18.365180179825725</v>
      </c>
      <c r="DM120">
        <f t="shared" si="44"/>
        <v>17.095104992004764</v>
      </c>
      <c r="DN120">
        <f t="shared" si="45"/>
        <v>17.511500214333086</v>
      </c>
      <c r="DO120">
        <f t="shared" si="46"/>
        <v>18.417652345904248</v>
      </c>
      <c r="DQ120">
        <f>'Compte de résultat '!AM119/'Compte de résultat '!U119</f>
        <v>0</v>
      </c>
      <c r="DR120">
        <f>'Compte de résultat '!AN119/'Compte de résultat '!V119</f>
        <v>0</v>
      </c>
      <c r="DS120">
        <f>'Compte de résultat '!AO119/'Compte de résultat '!W119</f>
        <v>0.24570918791689264</v>
      </c>
      <c r="DT120">
        <f>'Compte de résultat '!AP119/'Compte de résultat '!X119</f>
        <v>2.530199837259814</v>
      </c>
      <c r="DU120">
        <f>'Compte de résultat '!AQ119/'Compte de résultat '!Y119</f>
        <v>0.75489896831695258</v>
      </c>
      <c r="DV120">
        <f>'Compte de résultat '!AR119/'Compte de résultat '!Z119</f>
        <v>0.21724493866512584</v>
      </c>
      <c r="DW120">
        <f>'Compte de résultat '!AS119/'Compte de résultat '!AA119</f>
        <v>8.3242686521088419E-2</v>
      </c>
      <c r="DX120">
        <f>'Compte de résultat '!AT119/'Compte de résultat '!AB119</f>
        <v>4.6729037168059595E-2</v>
      </c>
      <c r="DY120">
        <f>'Compte de résultat '!AU119/'Compte de résultat '!AC119</f>
        <v>0.16839020600830762</v>
      </c>
      <c r="DZ120">
        <f t="shared" si="54"/>
        <v>-2.3129548985946879</v>
      </c>
    </row>
    <row r="121" spans="2:130" x14ac:dyDescent="0.25">
      <c r="B121" t="str">
        <f>Actif!B120</f>
        <v>SCOTTHALL LIMITED</v>
      </c>
      <c r="C121">
        <f>('Passif '!U120+'Passif '!AD120+'Passif '!AV120)/Actif!C120</f>
        <v>7.5202315620047921E-2</v>
      </c>
      <c r="D121">
        <f>('Passif '!V120+'Passif '!AE120+'Passif '!AW120)/Actif!D120</f>
        <v>0.11549359222088199</v>
      </c>
      <c r="E121">
        <f>('Passif '!W120+'Passif '!AF120+'Passif '!AX120)/Actif!E120</f>
        <v>0.37205117360848833</v>
      </c>
      <c r="F121">
        <f>('Passif '!X120+'Passif '!AG120+'Passif '!AY120)/Actif!F120</f>
        <v>0.25740950581536365</v>
      </c>
      <c r="G121">
        <f>('Passif '!Y120+'Passif '!AH120+'Passif '!AZ120)/Actif!G120</f>
        <v>2.9356491876641154E-2</v>
      </c>
      <c r="H121">
        <f>('Passif '!Z120+'Passif '!AI120+'Passif '!BA120)/Actif!H120</f>
        <v>4.1515499780161447E-2</v>
      </c>
      <c r="I121">
        <f>('Passif '!AA120+'Passif '!AJ120+'Passif '!BB120)/Actif!I120</f>
        <v>6.743016748878386E-2</v>
      </c>
      <c r="J121">
        <f>('Passif '!AB120+'Passif '!AK120+'Passif '!BC120)/Actif!J120</f>
        <v>6.9509540957802277E-2</v>
      </c>
      <c r="K121">
        <f>('Passif '!AC120+'Passif '!AL120+'Passif '!BD120)/Actif!K120</f>
        <v>0.49305971630367645</v>
      </c>
      <c r="L121">
        <f t="shared" si="30"/>
        <v>-0.88841454422114396</v>
      </c>
      <c r="M121">
        <f>('Passif '!C120+'Passif '!L120)/Actif!C120</f>
        <v>0.43242616002725764</v>
      </c>
      <c r="N121">
        <f>('Passif '!D120+'Passif '!M120)/Actif!D120</f>
        <v>0.42711284951966055</v>
      </c>
      <c r="O121">
        <f>('Passif '!E120+'Passif '!N120)/Actif!E120</f>
        <v>0.24155180023536643</v>
      </c>
      <c r="P121">
        <f>('Passif '!F120+'Passif '!O120)/Actif!F120</f>
        <v>5.4425638893546922E-2</v>
      </c>
      <c r="Q121">
        <f>('Passif '!G120+'Passif '!P120)/Actif!G120</f>
        <v>0.13472677063652361</v>
      </c>
      <c r="R121">
        <f>('Passif '!H120+'Passif '!Q120)/Actif!H120</f>
        <v>0.15336412153120335</v>
      </c>
      <c r="S121">
        <f>('Passif '!I120+'Passif '!R120)/Actif!I120</f>
        <v>0.14114387495152408</v>
      </c>
      <c r="T121">
        <f>('Passif '!J120+'Passif '!S120)/Actif!J120</f>
        <v>0.23476732839920317</v>
      </c>
      <c r="U121">
        <f>('Passif '!K120+'Passif '!T120)/Actif!K120</f>
        <v>0.4635485950756475</v>
      </c>
      <c r="V121">
        <f t="shared" si="31"/>
        <v>-8.8187678704163081E-2</v>
      </c>
      <c r="W121">
        <v>-6.27465159965203E-2</v>
      </c>
      <c r="X121">
        <f>('Passif '!U120+'Passif '!AD120)/('Passif '!C120+'Passif '!L120)</f>
        <v>4.7679050616475382E-4</v>
      </c>
      <c r="Y121">
        <f>('Passif '!V120+'Passif '!AE120)/('Passif '!D120+'Passif '!M120)</f>
        <v>3.8174611022995858E-3</v>
      </c>
      <c r="Z121">
        <f>('Passif '!W120+'Passif '!AF120)/('Passif '!E120+'Passif '!N120)</f>
        <v>7.9278232920900644E-3</v>
      </c>
      <c r="AA121">
        <f>('Passif '!X120+'Passif '!AG120)/('Passif '!F120+'Passif '!O120)</f>
        <v>0</v>
      </c>
      <c r="AB121">
        <f>('Passif '!Y120+'Passif '!AH120)/('Passif '!G120+'Passif '!P120)</f>
        <v>0</v>
      </c>
      <c r="AC121">
        <f>('Passif '!Z120+'Passif '!AI120)/('Passif '!H120+'Passif '!Q120)</f>
        <v>0</v>
      </c>
      <c r="AD121">
        <f>('Passif '!AA120+'Passif '!AJ120)/('Passif '!I120+'Passif '!R120)</f>
        <v>0</v>
      </c>
      <c r="AE121">
        <f>('Passif '!AB120+'Passif '!AK120)/('Passif '!J120+'Passif '!S120)</f>
        <v>0</v>
      </c>
      <c r="AF121">
        <f>('Passif '!AC120+'Passif '!AL120)/('Passif '!K120+'Passif '!T120)</f>
        <v>0</v>
      </c>
      <c r="AG121">
        <f>('Passif '!C120+'Passif '!L120)</f>
        <v>24490840</v>
      </c>
      <c r="AH121">
        <f>('Passif '!D120+'Passif '!M120)</f>
        <v>16412217</v>
      </c>
      <c r="AI121">
        <f>('Passif '!E120+'Passif '!N120)</f>
        <v>19912906</v>
      </c>
      <c r="AJ121">
        <f>('Passif '!F120+'Passif '!O120)</f>
        <v>1704277</v>
      </c>
      <c r="AK121">
        <f>('Passif '!G120+'Passif '!P120)</f>
        <v>3869438</v>
      </c>
      <c r="AL121">
        <f>('Passif '!H120+'Passif '!Q120)</f>
        <v>4354554</v>
      </c>
      <c r="AM121">
        <f>('Passif '!I120+'Passif '!R120)</f>
        <v>4992353</v>
      </c>
      <c r="AN121">
        <f>('Passif '!J120+'Passif '!S120)</f>
        <v>6709550</v>
      </c>
      <c r="AO121">
        <f>('Passif '!K120+'Passif '!T120)</f>
        <v>9171976</v>
      </c>
      <c r="AP121">
        <f t="shared" si="32"/>
        <v>1.1062951567485442</v>
      </c>
      <c r="AQ121">
        <f>('Passif '!U120+'Passif '!AD120)</f>
        <v>11677</v>
      </c>
      <c r="AR121">
        <f>('Passif '!V120+'Passif '!AE120)</f>
        <v>62653</v>
      </c>
      <c r="AS121">
        <f>('Passif '!W120+'Passif '!AF120)</f>
        <v>157866</v>
      </c>
      <c r="AT121">
        <f>('Passif '!X120+'Passif '!AG120)</f>
        <v>0</v>
      </c>
      <c r="AU121">
        <f>('Passif '!Y120+'Passif '!AH120)</f>
        <v>0</v>
      </c>
      <c r="AV121">
        <f>('Passif '!Z120+'Passif '!AI120)</f>
        <v>0</v>
      </c>
      <c r="AW121">
        <f>('Passif '!AA120+'Passif '!AJ120)</f>
        <v>0</v>
      </c>
      <c r="AX121">
        <f>('Passif '!AB120+'Passif '!AK120)</f>
        <v>0</v>
      </c>
      <c r="AY121">
        <f>('Passif '!AC120+'Passif '!AL120)</f>
        <v>0</v>
      </c>
      <c r="AZ121" t="e">
        <f t="shared" si="33"/>
        <v>#DIV/0!</v>
      </c>
      <c r="BA121">
        <f>'Passif '!AV120</f>
        <v>4247473</v>
      </c>
      <c r="BB121">
        <f>'Passif '!AW120</f>
        <v>4375298</v>
      </c>
      <c r="BC121">
        <f>'Passif '!AX120</f>
        <v>30513071</v>
      </c>
      <c r="BD121">
        <f>'Passif '!AY120</f>
        <v>8060486</v>
      </c>
      <c r="BE121">
        <f>'Passif '!AZ120</f>
        <v>843137</v>
      </c>
      <c r="BF121">
        <f>'Passif '!BA120</f>
        <v>1178773</v>
      </c>
      <c r="BG121">
        <f>'Passif '!BB120</f>
        <v>2385050</v>
      </c>
      <c r="BH121">
        <f>'Passif '!BC120</f>
        <v>1986553</v>
      </c>
      <c r="BI121">
        <f>'Passif '!BD120</f>
        <v>9755896</v>
      </c>
      <c r="BJ121">
        <f>(AQ121/Actif!C120)</f>
        <v>2.0617668771827702E-4</v>
      </c>
      <c r="BK121">
        <f>(AR121/Actif!D120)</f>
        <v>1.6304866893336405E-3</v>
      </c>
      <c r="BL121">
        <f>(AS121/Actif!E120)</f>
        <v>1.9149799881522244E-3</v>
      </c>
      <c r="BM121">
        <f>(AT121/Actif!F120)</f>
        <v>0</v>
      </c>
      <c r="BN121">
        <f>(AU121/Actif!G120)</f>
        <v>0</v>
      </c>
      <c r="BO121">
        <f>(AV121/Actif!H120)</f>
        <v>0</v>
      </c>
      <c r="BP121">
        <f>(AW121/Actif!I120)</f>
        <v>0</v>
      </c>
      <c r="BQ121">
        <f>(AX121/Actif!J120)</f>
        <v>0</v>
      </c>
      <c r="BR121">
        <f>(AY121/Actif!K120)</f>
        <v>0</v>
      </c>
      <c r="BS121">
        <f t="shared" si="34"/>
        <v>0</v>
      </c>
      <c r="BT121" t="e">
        <f t="shared" si="35"/>
        <v>#DIV/0!</v>
      </c>
      <c r="BV121">
        <f>('Compte de résultat '!V120/Actif!C120)</f>
        <v>9.8824969446493549E-2</v>
      </c>
      <c r="BW121">
        <f>('Compte de résultat '!W120/Actif!D120)</f>
        <v>0.19255981960107688</v>
      </c>
      <c r="BX121">
        <f>('Compte de résultat '!X120/Actif!E120)</f>
        <v>1.5578254121626691E-2</v>
      </c>
      <c r="BY121">
        <f>('Compte de résultat '!Y120/Actif!F120)</f>
        <v>0.1047217649256497</v>
      </c>
      <c r="BZ121">
        <f>('Compte de résultat '!Z120/Actif!G120)</f>
        <v>4.4058779765013531E-2</v>
      </c>
      <c r="CA121">
        <f>('Compte de résultat '!AA120/Actif!H120)</f>
        <v>4.2210234685578746E-2</v>
      </c>
      <c r="CB121">
        <f>('Compte de résultat '!AB120/Actif!I120)</f>
        <v>5.1700495215428084E-2</v>
      </c>
      <c r="CC121">
        <f>('Compte de résultat '!AC120/Actif!J120)</f>
        <v>1.7381330364872841E-2</v>
      </c>
      <c r="CD121">
        <f t="shared" si="36"/>
        <v>6.01500095236382E-2</v>
      </c>
      <c r="CE121">
        <f t="shared" si="37"/>
        <v>5.4786266270763308E-2</v>
      </c>
      <c r="CF121">
        <f t="shared" si="38"/>
        <v>3.709735342195989E-2</v>
      </c>
      <c r="CG121">
        <f>(Actif!U120/Actif!C120)</f>
        <v>5.231689750645567E-2</v>
      </c>
      <c r="CH121">
        <f>(Actif!V120/Actif!D120)</f>
        <v>6.3628251220854651E-2</v>
      </c>
      <c r="CI121">
        <f>(Actif!W120/Actif!E120)</f>
        <v>3.4073460454818967E-2</v>
      </c>
      <c r="CJ121">
        <f>(Actif!X120/Actif!F120)</f>
        <v>5.8540174363028927E-2</v>
      </c>
      <c r="CK121">
        <f>(Actif!Y120/Actif!G120)</f>
        <v>6.9477057468651807E-2</v>
      </c>
      <c r="CL121">
        <f>(Actif!Z120/Actif!H120)</f>
        <v>6.3283320121419059E-2</v>
      </c>
      <c r="CM121">
        <f>(Actif!AA120/Actif!I120)</f>
        <v>5.1383396304061781E-2</v>
      </c>
      <c r="CN121">
        <f>(Actif!AB120/Actif!J120)</f>
        <v>7.5912295820514883E-2</v>
      </c>
      <c r="CO121">
        <f>(Actif!AC120/Actif!K120)</f>
        <v>0</v>
      </c>
      <c r="CP121">
        <f t="shared" si="39"/>
        <v>0.85726131941697103</v>
      </c>
      <c r="CQ121">
        <f t="shared" si="40"/>
        <v>-1</v>
      </c>
      <c r="CR121">
        <f>'Compte de résultat '!D120/Actif!C120</f>
        <v>5.4162777245361156</v>
      </c>
      <c r="CS121">
        <f>'Compte de résultat '!E120/Actif!D120</f>
        <v>7.6552532077931712</v>
      </c>
      <c r="CT121">
        <f>'Compte de résultat '!F120/Actif!E120</f>
        <v>2.5304620966098947</v>
      </c>
      <c r="CU121">
        <f>'Compte de résultat '!G120/Actif!F120</f>
        <v>6.124839819347744</v>
      </c>
      <c r="CV121">
        <f>'Compte de résultat '!H120/Actif!G120</f>
        <v>7.8643895440740996</v>
      </c>
      <c r="CW121">
        <f>'Compte de résultat '!I120/Actif!H120</f>
        <v>8.4731494433034182</v>
      </c>
      <c r="CX121">
        <f>'Compte de résultat '!J120/Actif!I120</f>
        <v>6.4240493683650355</v>
      </c>
      <c r="CY121">
        <f>'Compte de résultat '!K120/Actif!J120</f>
        <v>2.6963605789351717</v>
      </c>
      <c r="CZ121">
        <f t="shared" si="41"/>
        <v>4.3276509579788192</v>
      </c>
      <c r="DA121">
        <f t="shared" si="42"/>
        <v>5.5065638200105793</v>
      </c>
      <c r="DB121">
        <f t="shared" si="43"/>
        <v>5.8645197968678744</v>
      </c>
      <c r="DD121">
        <f>LN(1+'Compte de résultat '!C120)</f>
        <v>19.664518515393887</v>
      </c>
      <c r="DE121">
        <f>LN(1+'Compte de résultat '!D120)</f>
        <v>19.541562239589361</v>
      </c>
      <c r="DF121">
        <f>LN(1+'Compte de résultat '!E120)</f>
        <v>19.499635679971423</v>
      </c>
      <c r="DG121">
        <f>LN(1+'Compte de résultat '!F120)</f>
        <v>19.155951895093775</v>
      </c>
      <c r="DH121">
        <f>LN(1+'Compte de résultat '!G120)</f>
        <v>19.071924074163686</v>
      </c>
      <c r="DI121">
        <f>LN(1+'Compte de résultat '!H120)</f>
        <v>19.23547122862464</v>
      </c>
      <c r="DJ121">
        <f>LN(1+'Compte de résultat '!I120)</f>
        <v>19.29857533653875</v>
      </c>
      <c r="DK121">
        <f>LN(1+'Compte de résultat '!J120)</f>
        <v>19.241442084797171</v>
      </c>
      <c r="DL121">
        <f>LN(1+'Compte de résultat '!K120)</f>
        <v>18.16010573281601</v>
      </c>
      <c r="DM121">
        <f t="shared" si="44"/>
        <v>19.113937984628731</v>
      </c>
      <c r="DN121">
        <f t="shared" si="45"/>
        <v>19.154449065960701</v>
      </c>
      <c r="DO121">
        <f t="shared" si="46"/>
        <v>18.900041051383976</v>
      </c>
      <c r="DQ121">
        <f>'Compte de résultat '!AM120/'Compte de résultat '!U120</f>
        <v>0.11675255229312949</v>
      </c>
      <c r="DR121">
        <f>'Compte de résultat '!AN120/'Compte de résultat '!V120</f>
        <v>0.13726005174163486</v>
      </c>
      <c r="DS121">
        <f>'Compte de résultat '!AO120/'Compte de résultat '!W120</f>
        <v>0.16608422371107298</v>
      </c>
      <c r="DT121">
        <f>'Compte de résultat '!AP120/'Compte de résultat '!X120</f>
        <v>0.68597082612084581</v>
      </c>
      <c r="DU121">
        <f>'Compte de résultat '!AQ120/'Compte de résultat '!Y120</f>
        <v>9.0161052413621073E-2</v>
      </c>
      <c r="DV121">
        <f>'Compte de résultat '!AR120/'Compte de résultat '!Z120</f>
        <v>0.13135966922607625</v>
      </c>
      <c r="DW121">
        <f>'Compte de résultat '!AS120/'Compte de résultat '!AA120</f>
        <v>0.24526428474283249</v>
      </c>
      <c r="DX121">
        <f>'Compte de résultat '!AT120/'Compte de résultat '!AB120</f>
        <v>0.20013058592504651</v>
      </c>
      <c r="DY121">
        <f>'Compte de résultat '!AU120/'Compte de résultat '!AC120</f>
        <v>0.2091349589633438</v>
      </c>
      <c r="DZ121">
        <f t="shared" si="54"/>
        <v>-0.55461115689476959</v>
      </c>
    </row>
    <row r="122" spans="2:130" x14ac:dyDescent="0.25">
      <c r="B122" t="str">
        <f>Actif!B121</f>
        <v>SEBDEN STEEL SERVICE CENTRES LIMITED</v>
      </c>
      <c r="C122">
        <f>('Passif '!U121+'Passif '!AD121+'Passif '!AV121)/Actif!C121</f>
        <v>1.0550451921376706E-2</v>
      </c>
      <c r="D122">
        <f>('Passif '!V121+'Passif '!AE121+'Passif '!AW121)/Actif!D121</f>
        <v>1.1667041417352463E-2</v>
      </c>
      <c r="E122">
        <f>('Passif '!W121+'Passif '!AF121+'Passif '!AX121)/Actif!E121</f>
        <v>1.3040731771086798E-2</v>
      </c>
      <c r="F122">
        <f>('Passif '!X121+'Passif '!AG121+'Passif '!AY121)/Actif!F121</f>
        <v>2.8459052373474715E-2</v>
      </c>
      <c r="G122">
        <f>('Passif '!Y121+'Passif '!AH121+'Passif '!AZ121)/Actif!G121</f>
        <v>6.68154786483246E-2</v>
      </c>
      <c r="H122">
        <f>('Passif '!Z121+'Passif '!AI121+'Passif '!BA121)/Actif!H121</f>
        <v>6.157782806944203E-2</v>
      </c>
      <c r="I122">
        <f>('Passif '!AA121+'Passif '!AJ121+'Passif '!BB121)/Actif!I121</f>
        <v>4.1281046934699438E-2</v>
      </c>
      <c r="J122">
        <f>('Passif '!AB121+'Passif '!AK121+'Passif '!BC121)/Actif!J121</f>
        <v>3.3136035409848726E-2</v>
      </c>
      <c r="K122">
        <f>('Passif '!AC121+'Passif '!AL121+'Passif '!BD121)/Actif!K121</f>
        <v>2.2145660335954439E-2</v>
      </c>
      <c r="L122">
        <f t="shared" si="30"/>
        <v>3.7219610946963146</v>
      </c>
      <c r="M122">
        <f>('Passif '!C121+'Passif '!L121)/Actif!C121</f>
        <v>0.37495953836709994</v>
      </c>
      <c r="N122">
        <f>('Passif '!D121+'Passif '!M121)/Actif!D121</f>
        <v>0.40725262740933516</v>
      </c>
      <c r="O122">
        <f>('Passif '!E121+'Passif '!N121)/Actif!E121</f>
        <v>0.38032212259351278</v>
      </c>
      <c r="P122">
        <f>('Passif '!F121+'Passif '!O121)/Actif!F121</f>
        <v>0.36249267952435121</v>
      </c>
      <c r="Q122">
        <f>('Passif '!G121+'Passif '!P121)/Actif!G121</f>
        <v>0.46811948063370001</v>
      </c>
      <c r="R122">
        <f>('Passif '!H121+'Passif '!Q121)/Actif!H121</f>
        <v>0.39860399742130248</v>
      </c>
      <c r="S122">
        <f>('Passif '!I121+'Passif '!R121)/Actif!I121</f>
        <v>0.33934080087869412</v>
      </c>
      <c r="T122">
        <f>('Passif '!J121+'Passif '!S121)/Actif!J121</f>
        <v>0.36509048984359593</v>
      </c>
      <c r="U122">
        <f>('Passif '!K121+'Passif '!T121)/Actif!K121</f>
        <v>0.34443270478377225</v>
      </c>
      <c r="V122">
        <f t="shared" si="31"/>
        <v>1.8281874827789701E-2</v>
      </c>
      <c r="W122">
        <v>0.24500822299324598</v>
      </c>
      <c r="X122">
        <f>('Passif '!U121+'Passif '!AD121)/('Passif '!C121+'Passif '!L121)</f>
        <v>2.8137574436224645E-2</v>
      </c>
      <c r="Y122">
        <f>('Passif '!V121+'Passif '!AE121)/('Passif '!D121+'Passif '!M121)</f>
        <v>2.8648167334291402E-2</v>
      </c>
      <c r="Z122">
        <f>('Passif '!W121+'Passif '!AF121)/('Passif '!E121+'Passif '!N121)</f>
        <v>3.4288649006686087E-2</v>
      </c>
      <c r="AA122">
        <f>('Passif '!X121+'Passif '!AG121)/('Passif '!F121+'Passif '!O121)</f>
        <v>6.5839996298347844E-2</v>
      </c>
      <c r="AB122">
        <f>('Passif '!Y121+'Passif '!AH121)/('Passif '!G121+'Passif '!P121)</f>
        <v>0.12077295771659879</v>
      </c>
      <c r="AC122">
        <f>('Passif '!Z121+'Passif '!AI121)/('Passif '!H121+'Passif '!Q121)</f>
        <v>0.12725121385041568</v>
      </c>
      <c r="AD122">
        <f>('Passif '!AA121+'Passif '!AJ121)/('Passif '!I121+'Passif '!R121)</f>
        <v>9.5514341281637813E-2</v>
      </c>
      <c r="AE122">
        <f>('Passif '!AB121+'Passif '!AK121)/('Passif '!J121+'Passif '!S121)</f>
        <v>6.7635082710561387E-2</v>
      </c>
      <c r="AF122">
        <f>('Passif '!AC121+'Passif '!AL121)/('Passif '!K121+'Passif '!T121)</f>
        <v>4.8048573444078001E-2</v>
      </c>
      <c r="AG122">
        <f>('Passif '!C121+'Passif '!L121)</f>
        <v>20505641</v>
      </c>
      <c r="AH122">
        <f>('Passif '!D121+'Passif '!M121)</f>
        <v>20944900</v>
      </c>
      <c r="AI122">
        <f>('Passif '!E121+'Passif '!N121)</f>
        <v>22917730</v>
      </c>
      <c r="AJ122">
        <f>('Passif '!F121+'Passif '!O121)</f>
        <v>18780803</v>
      </c>
      <c r="AK122">
        <f>('Passif '!G121+'Passif '!P121)</f>
        <v>17798852</v>
      </c>
      <c r="AL122">
        <f>('Passif '!H121+'Passif '!Q121)</f>
        <v>18473034</v>
      </c>
      <c r="AM122">
        <f>('Passif '!I121+'Passif '!R121)</f>
        <v>18739678</v>
      </c>
      <c r="AN122">
        <f>('Passif '!J121+'Passif '!S121)</f>
        <v>21178432</v>
      </c>
      <c r="AO122">
        <f>('Passif '!K121+'Passif '!T121)</f>
        <v>20536489</v>
      </c>
      <c r="AP122">
        <f t="shared" si="32"/>
        <v>0.1117009257926987</v>
      </c>
      <c r="AQ122">
        <f>('Passif '!U121+'Passif '!AD121)</f>
        <v>576979</v>
      </c>
      <c r="AR122">
        <f>('Passif '!V121+'Passif '!AE121)</f>
        <v>600033</v>
      </c>
      <c r="AS122">
        <f>('Passif '!W121+'Passif '!AF121)</f>
        <v>785818</v>
      </c>
      <c r="AT122">
        <f>('Passif '!X121+'Passif '!AG121)</f>
        <v>1236528</v>
      </c>
      <c r="AU122">
        <f>('Passif '!Y121+'Passif '!AH121)</f>
        <v>2149620</v>
      </c>
      <c r="AV122">
        <f>('Passif '!Z121+'Passif '!AI121)</f>
        <v>2350716</v>
      </c>
      <c r="AW122">
        <f>('Passif '!AA121+'Passif '!AJ121)</f>
        <v>1789908</v>
      </c>
      <c r="AX122">
        <f>('Passif '!AB121+'Passif '!AK121)</f>
        <v>1432405</v>
      </c>
      <c r="AY122">
        <f>('Passif '!AC121+'Passif '!AL121)</f>
        <v>986749</v>
      </c>
      <c r="AZ122">
        <f t="shared" si="33"/>
        <v>-0.58023470295858792</v>
      </c>
      <c r="BA122">
        <f>'Passif '!AV121</f>
        <v>0</v>
      </c>
      <c r="BB122">
        <f>'Passif '!AW121</f>
        <v>0</v>
      </c>
      <c r="BC122">
        <f>'Passif '!AX121</f>
        <v>0</v>
      </c>
      <c r="BD122">
        <f>'Passif '!AY121</f>
        <v>237940</v>
      </c>
      <c r="BE122">
        <f>'Passif '!AZ121</f>
        <v>390840</v>
      </c>
      <c r="BF122">
        <f>'Passif '!BA121</f>
        <v>503067</v>
      </c>
      <c r="BG122">
        <f>'Passif '!BB121</f>
        <v>489787</v>
      </c>
      <c r="BH122">
        <f>'Passif '!BC121</f>
        <v>489774</v>
      </c>
      <c r="BI122">
        <f>'Passif '!BD121</f>
        <v>333666</v>
      </c>
      <c r="BJ122">
        <f>(AQ122/Actif!C121)</f>
        <v>1.0550451921376706E-2</v>
      </c>
      <c r="BK122">
        <f>(AR122/Actif!D121)</f>
        <v>1.1667041417352463E-2</v>
      </c>
      <c r="BL122">
        <f>(AS122/Actif!E121)</f>
        <v>1.3040731771086798E-2</v>
      </c>
      <c r="BM122">
        <f>(AT122/Actif!F121)</f>
        <v>2.3866516678061472E-2</v>
      </c>
      <c r="BN122">
        <f>(AU122/Actif!G121)</f>
        <v>5.6536174240890046E-2</v>
      </c>
      <c r="BO122">
        <f>(AV122/Actif!H121)</f>
        <v>5.0722842517488709E-2</v>
      </c>
      <c r="BP122">
        <f>(AW122/Actif!I121)</f>
        <v>3.2411913065911888E-2</v>
      </c>
      <c r="BQ122">
        <f>(AX122/Actif!J121)</f>
        <v>2.4692925477410983E-2</v>
      </c>
      <c r="BR122">
        <f>(AY122/Actif!K121)</f>
        <v>1.6549500112345517E-2</v>
      </c>
      <c r="BS122">
        <f t="shared" si="34"/>
        <v>-5.8133317234013368E-3</v>
      </c>
      <c r="BT122">
        <f t="shared" si="35"/>
        <v>-0.67372687943031939</v>
      </c>
      <c r="BV122">
        <f>('Compte de résultat '!V121/Actif!C121)</f>
        <v>4.5787025616954184E-2</v>
      </c>
      <c r="BW122">
        <f>('Compte de résultat '!W121/Actif!D121)</f>
        <v>7.1323059953550622E-2</v>
      </c>
      <c r="BX122">
        <f>('Compte de résultat '!X121/Actif!E121)</f>
        <v>3.6125833043126443E-2</v>
      </c>
      <c r="BY122">
        <f>('Compte de résultat '!Y121/Actif!F121)</f>
        <v>5.1469540007965234E-2</v>
      </c>
      <c r="BZ122">
        <f>('Compte de résultat '!Z121/Actif!G121)</f>
        <v>2.8308747760640227E-2</v>
      </c>
      <c r="CA122">
        <f>('Compte de résultat '!AA121/Actif!H121)</f>
        <v>4.0725955519863306E-2</v>
      </c>
      <c r="CB122">
        <f>('Compte de résultat '!AB121/Actif!I121)</f>
        <v>3.2712435835373713E-2</v>
      </c>
      <c r="CC122">
        <f>('Compte de résultat '!AC121/Actif!J121)</f>
        <v>1.9589537572971789E-2</v>
      </c>
      <c r="CD122">
        <f t="shared" si="36"/>
        <v>4.3797686525545838E-2</v>
      </c>
      <c r="CE122">
        <f t="shared" si="37"/>
        <v>3.8634706937243968E-2</v>
      </c>
      <c r="CF122">
        <f t="shared" si="38"/>
        <v>3.1009309642736269E-2</v>
      </c>
      <c r="CG122">
        <f>(Actif!U121/Actif!C121)</f>
        <v>0.12150567560001251</v>
      </c>
      <c r="CH122">
        <f>(Actif!V121/Actif!D121)</f>
        <v>0.12225152260127738</v>
      </c>
      <c r="CI122">
        <f>(Actif!W121/Actif!E121)</f>
        <v>0.10834022652483495</v>
      </c>
      <c r="CJ122">
        <f>(Actif!X121/Actif!F121)</f>
        <v>0.12583055623956985</v>
      </c>
      <c r="CK122">
        <f>(Actif!Y121/Actif!G121)</f>
        <v>0.19051955881995564</v>
      </c>
      <c r="CL122">
        <f>(Actif!Z121/Actif!H121)</f>
        <v>0.15768294574652039</v>
      </c>
      <c r="CM122">
        <f>(Actif!AA121/Actif!I121)</f>
        <v>0.11805894668290388</v>
      </c>
      <c r="CN122">
        <f>(Actif!AB121/Actif!J121)</f>
        <v>0.11287892578908826</v>
      </c>
      <c r="CO122">
        <f>(Actif!AC121/Actif!K121)</f>
        <v>0.1006114021315912</v>
      </c>
      <c r="CP122">
        <f t="shared" si="39"/>
        <v>0.45544227480800548</v>
      </c>
      <c r="CQ122">
        <f t="shared" si="40"/>
        <v>-0.36193859357925268</v>
      </c>
      <c r="CR122">
        <f>'Compte de résultat '!D121/Actif!C121</f>
        <v>1.7136115474784874</v>
      </c>
      <c r="CS122">
        <f>'Compte de résultat '!E121/Actif!D121</f>
        <v>2.3077086047553643</v>
      </c>
      <c r="CT122">
        <f>'Compte de résultat '!F121/Actif!E121</f>
        <v>1.794887131301379</v>
      </c>
      <c r="CU122">
        <f>'Compte de résultat '!G121/Actif!F121</f>
        <v>1.593422085298408</v>
      </c>
      <c r="CV122">
        <f>'Compte de résultat '!H121/Actif!G121</f>
        <v>1.6808132117518824</v>
      </c>
      <c r="CW122">
        <f>'Compte de résultat '!I121/Actif!H121</f>
        <v>2.0009652314079349</v>
      </c>
      <c r="CX122">
        <f>'Compte de résultat '!J121/Actif!I121</f>
        <v>2.0525495824089806</v>
      </c>
      <c r="CY122">
        <f>'Compte de résultat '!K121/Actif!J121</f>
        <v>1.6492880208354881</v>
      </c>
      <c r="CZ122">
        <f t="shared" si="41"/>
        <v>1.6941546082998935</v>
      </c>
      <c r="DA122">
        <f t="shared" si="42"/>
        <v>1.6897074761172231</v>
      </c>
      <c r="DB122">
        <f t="shared" si="43"/>
        <v>1.9009342782174681</v>
      </c>
      <c r="DD122">
        <f>LN(1+'Compte de résultat '!C121)</f>
        <v>18.518103009913407</v>
      </c>
      <c r="DE122">
        <f>LN(1+'Compte de résultat '!D121)</f>
        <v>18.355750903592746</v>
      </c>
      <c r="DF122">
        <f>LN(1+'Compte de résultat '!E121)</f>
        <v>18.591982412537217</v>
      </c>
      <c r="DG122">
        <f>LN(1+'Compte de résultat '!F121)</f>
        <v>18.499100248790842</v>
      </c>
      <c r="DH122">
        <f>LN(1+'Compte de résultat '!G121)</f>
        <v>18.228980758857798</v>
      </c>
      <c r="DI122">
        <f>LN(1+'Compte de résultat '!H121)</f>
        <v>17.972953980509448</v>
      </c>
      <c r="DJ122">
        <f>LN(1+'Compte de résultat '!I121)</f>
        <v>18.345239138289287</v>
      </c>
      <c r="DK122">
        <f>LN(1+'Compte de résultat '!J121)</f>
        <v>18.54598674434882</v>
      </c>
      <c r="DL122">
        <f>LN(1+'Compte de résultat '!K121)</f>
        <v>18.376447604754429</v>
      </c>
      <c r="DM122">
        <f t="shared" si="44"/>
        <v>18.36404050382432</v>
      </c>
      <c r="DN122">
        <f t="shared" si="45"/>
        <v>18.233678329386027</v>
      </c>
      <c r="DO122">
        <f t="shared" si="46"/>
        <v>18.422557829130849</v>
      </c>
      <c r="DQ122">
        <f>'Compte de résultat '!AM121/'Compte de résultat '!U121</f>
        <v>0.18133800128279529</v>
      </c>
      <c r="DR122">
        <f>'Compte de résultat '!AN121/'Compte de résultat '!V121</f>
        <v>0.25633640483980924</v>
      </c>
      <c r="DS122">
        <f>'Compte de résultat '!AO121/'Compte de résultat '!W121</f>
        <v>0.1666665303573186</v>
      </c>
      <c r="DT122">
        <f>'Compte de résultat '!AP121/'Compte de résultat '!X121</f>
        <v>0.32441865646376472</v>
      </c>
      <c r="DU122">
        <f>'Compte de résultat '!AQ121/'Compte de résultat '!Y121</f>
        <v>0.14824132946080187</v>
      </c>
      <c r="DV122">
        <f>'Compte de résultat '!AR121/'Compte de résultat '!Z121</f>
        <v>0.14331596609300268</v>
      </c>
      <c r="DW122">
        <f>'Compte de résultat '!AS121/'Compte de résultat '!AA121</f>
        <v>0.12173409479728116</v>
      </c>
      <c r="DX122">
        <f>'Compte de résultat '!AT121/'Compte de résultat '!AB121</f>
        <v>0.1696187774840244</v>
      </c>
      <c r="DY122">
        <f>'Compte de résultat '!AU121/'Compte de résultat '!AC121</f>
        <v>0.24973864008363517</v>
      </c>
      <c r="DZ122">
        <f t="shared" si="54"/>
        <v>-0.18110269037076204</v>
      </c>
    </row>
    <row r="123" spans="2:130" x14ac:dyDescent="0.25">
      <c r="B123" t="str">
        <f>Actif!B122</f>
        <v>SEEWOO FOODS LIMITED</v>
      </c>
      <c r="C123">
        <f>('Passif '!U122+'Passif '!AD122+'Passif '!AV122)/Actif!C122</f>
        <v>0.15837728062786655</v>
      </c>
      <c r="D123">
        <f>('Passif '!V122+'Passif '!AE122+'Passif '!AW122)/Actif!D122</f>
        <v>0.19271891022395188</v>
      </c>
      <c r="E123">
        <f>('Passif '!W122+'Passif '!AF122+'Passif '!AX122)/Actif!E122</f>
        <v>0.16876542090500507</v>
      </c>
      <c r="F123">
        <f>('Passif '!X122+'Passif '!AG122+'Passif '!AY122)/Actif!F122</f>
        <v>0.16933645396346211</v>
      </c>
      <c r="G123">
        <f>('Passif '!Y122+'Passif '!AH122+'Passif '!AZ122)/Actif!G122</f>
        <v>0.23850148779569805</v>
      </c>
      <c r="H123">
        <f>('Passif '!Z122+'Passif '!AI122+'Passif '!BA122)/Actif!H122</f>
        <v>0.10761293705457732</v>
      </c>
      <c r="I123">
        <f>('Passif '!AA122+'Passif '!AJ122+'Passif '!BB122)/Actif!I122</f>
        <v>8.1117883160126025E-2</v>
      </c>
      <c r="J123">
        <f>('Passif '!AB122+'Passif '!AK122+'Passif '!BC122)/Actif!J122</f>
        <v>7.08064159269986E-2</v>
      </c>
      <c r="K123">
        <f>('Passif '!AC122+'Passif '!AL122+'Passif '!BD122)/Actif!K122</f>
        <v>7.7115026758359934E-2</v>
      </c>
      <c r="L123">
        <f t="shared" si="30"/>
        <v>-0.36235197662232804</v>
      </c>
      <c r="M123">
        <f>('Passif '!C122+'Passif '!L122)/Actif!C122</f>
        <v>0.25514228305401621</v>
      </c>
      <c r="N123">
        <f>('Passif '!D122+'Passif '!M122)/Actif!D122</f>
        <v>0.25423964206967631</v>
      </c>
      <c r="O123">
        <f>('Passif '!E122+'Passif '!N122)/Actif!E122</f>
        <v>0.28283351865803696</v>
      </c>
      <c r="P123">
        <f>('Passif '!F122+'Passif '!O122)/Actif!F122</f>
        <v>0.29004727655537932</v>
      </c>
      <c r="Q123">
        <f>('Passif '!G122+'Passif '!P122)/Actif!G122</f>
        <v>0.30814205559020008</v>
      </c>
      <c r="R123">
        <f>('Passif '!H122+'Passif '!Q122)/Actif!H122</f>
        <v>0.34040377229142593</v>
      </c>
      <c r="S123">
        <f>('Passif '!I122+'Passif '!R122)/Actif!I122</f>
        <v>0.38494692957296123</v>
      </c>
      <c r="T123">
        <f>('Passif '!J122+'Passif '!S122)/Actif!J122</f>
        <v>0.40643095622985553</v>
      </c>
      <c r="U123">
        <f>('Passif '!K122+'Passif '!T122)/Actif!K122</f>
        <v>0.42012573105645828</v>
      </c>
      <c r="V123">
        <f t="shared" si="31"/>
        <v>5.7570253633388968E-2</v>
      </c>
      <c r="W123">
        <v>-0.37508704264792952</v>
      </c>
      <c r="X123">
        <f>('Passif '!U122+'Passif '!AD122)/('Passif '!C122+'Passif '!L122)</f>
        <v>0.3852168599989434</v>
      </c>
      <c r="Y123">
        <f>('Passif '!V122+'Passif '!AE122)/('Passif '!D122+'Passif '!M122)</f>
        <v>0.36686603906032139</v>
      </c>
      <c r="Z123">
        <f>('Passif '!W122+'Passif '!AF122)/('Passif '!E122+'Passif '!N122)</f>
        <v>0.21894129589824124</v>
      </c>
      <c r="AA123">
        <f>('Passif '!X122+'Passif '!AG122)/('Passif '!F122+'Passif '!O122)</f>
        <v>0.15904625600938815</v>
      </c>
      <c r="AB123">
        <f>('Passif '!Y122+'Passif '!AH122)/('Passif '!G122+'Passif '!P122)</f>
        <v>8.460991817860905E-2</v>
      </c>
      <c r="AC123">
        <f>('Passif '!Z122+'Passif '!AI122)/('Passif '!H122+'Passif '!Q122)</f>
        <v>3.3964718313708946E-2</v>
      </c>
      <c r="AD123">
        <f>('Passif '!AA122+'Passif '!AJ122)/('Passif '!I122+'Passif '!R122)</f>
        <v>3.6417212316716352E-2</v>
      </c>
      <c r="AE123">
        <f>('Passif '!AB122+'Passif '!AK122)/('Passif '!J122+'Passif '!S122)</f>
        <v>2.3630182233675658E-2</v>
      </c>
      <c r="AF123">
        <f>('Passif '!AC122+'Passif '!AL122)/('Passif '!K122+'Passif '!T122)</f>
        <v>2.2044511246662755E-2</v>
      </c>
      <c r="AG123">
        <f>('Passif '!C122+'Passif '!L122)</f>
        <v>7703749</v>
      </c>
      <c r="AH123">
        <f>('Passif '!D122+'Passif '!M122)</f>
        <v>8111454</v>
      </c>
      <c r="AI123">
        <f>('Passif '!E122+'Passif '!N122)</f>
        <v>8219596</v>
      </c>
      <c r="AJ123">
        <f>('Passif '!F122+'Passif '!O122)</f>
        <v>7140910</v>
      </c>
      <c r="AK123">
        <f>('Passif '!G122+'Passif '!P122)</f>
        <v>7997053</v>
      </c>
      <c r="AL123">
        <f>('Passif '!H122+'Passif '!Q122)</f>
        <v>8670674</v>
      </c>
      <c r="AM123">
        <f>('Passif '!I122+'Passif '!R122)</f>
        <v>10170438</v>
      </c>
      <c r="AN123">
        <f>('Passif '!J122+'Passif '!S122)</f>
        <v>10195097</v>
      </c>
      <c r="AO123">
        <f>('Passif '!K122+'Passif '!T122)</f>
        <v>10567846</v>
      </c>
      <c r="AP123">
        <f t="shared" si="32"/>
        <v>0.21880329026324827</v>
      </c>
      <c r="AQ123">
        <f>('Passif '!U122+'Passif '!AD122)</f>
        <v>2967614</v>
      </c>
      <c r="AR123">
        <f>('Passif '!V122+'Passif '!AE122)</f>
        <v>2975817</v>
      </c>
      <c r="AS123">
        <f>('Passif '!W122+'Passif '!AF122)</f>
        <v>1799609</v>
      </c>
      <c r="AT123">
        <f>('Passif '!X122+'Passif '!AG122)</f>
        <v>1135735</v>
      </c>
      <c r="AU123">
        <f>('Passif '!Y122+'Passif '!AH122)</f>
        <v>676630</v>
      </c>
      <c r="AV123">
        <f>('Passif '!Z122+'Passif '!AI122)</f>
        <v>294497</v>
      </c>
      <c r="AW123">
        <f>('Passif '!AA122+'Passif '!AJ122)</f>
        <v>370379</v>
      </c>
      <c r="AX123">
        <f>('Passif '!AB122+'Passif '!AK122)</f>
        <v>240912</v>
      </c>
      <c r="AY123">
        <f>('Passif '!AC122+'Passif '!AL122)</f>
        <v>232963</v>
      </c>
      <c r="AZ123">
        <f t="shared" si="33"/>
        <v>-0.20894610131851937</v>
      </c>
      <c r="BA123">
        <f>'Passif '!AV122</f>
        <v>1814419</v>
      </c>
      <c r="BB123">
        <f>'Passif '!AW122</f>
        <v>3172833</v>
      </c>
      <c r="BC123">
        <f>'Passif '!AX122</f>
        <v>3104985</v>
      </c>
      <c r="BD123">
        <f>'Passif '!AY122</f>
        <v>3033297</v>
      </c>
      <c r="BE123">
        <f>'Passif '!AZ122</f>
        <v>5513077</v>
      </c>
      <c r="BF123">
        <f>'Passif '!BA122</f>
        <v>2446591</v>
      </c>
      <c r="BG123">
        <f>'Passif '!BB122</f>
        <v>1772785</v>
      </c>
      <c r="BH123">
        <f>'Passif '!BC122</f>
        <v>1535228</v>
      </c>
      <c r="BI123">
        <f>'Passif '!BD122</f>
        <v>1706789</v>
      </c>
      <c r="BJ123">
        <f>(AQ123/Actif!C122)</f>
        <v>9.8285109131029738E-2</v>
      </c>
      <c r="BK123">
        <f>(AR123/Actif!D122)</f>
        <v>9.3271890458215989E-2</v>
      </c>
      <c r="BL123">
        <f>(AS123/Actif!E122)</f>
        <v>6.1923937098449996E-2</v>
      </c>
      <c r="BM123">
        <f>(AT123/Actif!F122)</f>
        <v>4.6130933401852668E-2</v>
      </c>
      <c r="BN123">
        <f>(AU123/Actif!G122)</f>
        <v>2.6071874110875227E-2</v>
      </c>
      <c r="BO123">
        <f>(AV123/Actif!H122)</f>
        <v>1.1561718238802204E-2</v>
      </c>
      <c r="BP123">
        <f>(AW123/Actif!I122)</f>
        <v>1.4018694064926585E-2</v>
      </c>
      <c r="BQ123">
        <f>(AX123/Actif!J122)</f>
        <v>9.6040375611185416E-3</v>
      </c>
      <c r="BR123">
        <f>(AY123/Actif!K122)</f>
        <v>9.2614664032865061E-3</v>
      </c>
      <c r="BS123">
        <f t="shared" si="34"/>
        <v>-1.4510155872073023E-2</v>
      </c>
      <c r="BT123">
        <f t="shared" si="35"/>
        <v>-0.19895415093198157</v>
      </c>
      <c r="BV123">
        <f>('Compte de résultat '!V122/Actif!C122)</f>
        <v>1.1199634045687258E-2</v>
      </c>
      <c r="BW123">
        <f>('Compte de résultat '!W122/Actif!D122)</f>
        <v>7.9661631649474721E-2</v>
      </c>
      <c r="BX123">
        <f>('Compte de résultat '!X122/Actif!E122)</f>
        <v>3.0181540214313695E-2</v>
      </c>
      <c r="BY123">
        <f>('Compte de résultat '!Y122/Actif!F122)</f>
        <v>5.9805569611533216E-2</v>
      </c>
      <c r="BZ123">
        <f>('Compte de résultat '!Z122/Actif!G122)</f>
        <v>9.4926621293496022E-2</v>
      </c>
      <c r="CA123">
        <f>('Compte de résultat '!AA122/Actif!H122)</f>
        <v>8.9362313903023405E-2</v>
      </c>
      <c r="CB123">
        <f>('Compte de résultat '!AB122/Actif!I122)</f>
        <v>3.9826173477397968E-2</v>
      </c>
      <c r="CC123">
        <f>('Compte de résultat '!AC122/Actif!J122)</f>
        <v>3.580130319779784E-2</v>
      </c>
      <c r="CD123">
        <f t="shared" si="36"/>
        <v>4.4993554912923457E-2</v>
      </c>
      <c r="CE123">
        <f t="shared" si="37"/>
        <v>6.1637910373114314E-2</v>
      </c>
      <c r="CF123">
        <f t="shared" si="38"/>
        <v>5.4996596859406409E-2</v>
      </c>
      <c r="CG123">
        <f>(Actif!U122/Actif!C122)</f>
        <v>0.20474086631907146</v>
      </c>
      <c r="CH123">
        <f>(Actif!V122/Actif!D122)</f>
        <v>0.14105990526741827</v>
      </c>
      <c r="CI123">
        <f>(Actif!W122/Actif!E122)</f>
        <v>0.11354882154650441</v>
      </c>
      <c r="CJ123">
        <f>(Actif!X122/Actif!F122)</f>
        <v>0.10762428993167861</v>
      </c>
      <c r="CK123">
        <f>(Actif!Y122/Actif!G122)</f>
        <v>9.644867189612033E-2</v>
      </c>
      <c r="CL123">
        <f>(Actif!Z122/Actif!H122)</f>
        <v>9.2982915610806696E-2</v>
      </c>
      <c r="CM123">
        <f>(Actif!AA122/Actif!I122)</f>
        <v>9.8085476793582399E-2</v>
      </c>
      <c r="CN123">
        <f>(Actif!AB122/Actif!J122)</f>
        <v>9.3310118419977314E-2</v>
      </c>
      <c r="CO123">
        <f>(Actif!AC122/Actif!K122)</f>
        <v>8.7960057896141239E-2</v>
      </c>
      <c r="CP123">
        <f t="shared" si="39"/>
        <v>-0.18111950133515789</v>
      </c>
      <c r="CQ123">
        <f t="shared" si="40"/>
        <v>-5.4019146223477733E-2</v>
      </c>
      <c r="CR123">
        <f>'Compte de résultat '!D122/Actif!C122</f>
        <v>2.8460706659182162</v>
      </c>
      <c r="CS123">
        <f>'Compte de résultat '!E122/Actif!D122</f>
        <v>2.4384112688900905</v>
      </c>
      <c r="CT123">
        <f>'Compte de résultat '!F122/Actif!E122</f>
        <v>2.4145231483257721</v>
      </c>
      <c r="CU123">
        <f>'Compte de résultat '!G122/Actif!F122</f>
        <v>2.9229398727382749</v>
      </c>
      <c r="CV123">
        <f>'Compte de résultat '!H122/Actif!G122</f>
        <v>2.8927953651303104</v>
      </c>
      <c r="CW123">
        <f>'Compte de résultat '!I122/Actif!H122</f>
        <v>3.0379883457478138</v>
      </c>
      <c r="CX123">
        <f>'Compte de résultat '!J122/Actif!I122</f>
        <v>2.7961010681003486</v>
      </c>
      <c r="CY123">
        <f>'Compte de résultat '!K122/Actif!J122</f>
        <v>2.9641927967326374</v>
      </c>
      <c r="CZ123">
        <f t="shared" si="41"/>
        <v>2.6687315105320235</v>
      </c>
      <c r="DA123">
        <f t="shared" si="42"/>
        <v>2.7434194620647858</v>
      </c>
      <c r="DB123">
        <f t="shared" si="43"/>
        <v>2.9327607368602666</v>
      </c>
      <c r="DD123">
        <f>LN(1+'Compte de résultat '!C122)</f>
        <v>18.091780195614202</v>
      </c>
      <c r="DE123">
        <f>LN(1+'Compte de résultat '!D122)</f>
        <v>18.2690909090277</v>
      </c>
      <c r="DF123">
        <f>LN(1+'Compte de résultat '!E122)</f>
        <v>18.169612399676023</v>
      </c>
      <c r="DG123">
        <f>LN(1+'Compte de résultat '!F122)</f>
        <v>18.066430272888343</v>
      </c>
      <c r="DH123">
        <f>LN(1+'Compte de résultat '!G122)</f>
        <v>18.091652053278267</v>
      </c>
      <c r="DI123">
        <f>LN(1+'Compte de résultat '!H122)</f>
        <v>18.134001341991812</v>
      </c>
      <c r="DJ123">
        <f>LN(1+'Compte de résultat '!I122)</f>
        <v>18.16427546640293</v>
      </c>
      <c r="DK123">
        <f>LN(1+'Compte de résultat '!J122)</f>
        <v>18.117871619048952</v>
      </c>
      <c r="DL123">
        <f>LN(1+'Compte de résultat '!K122)</f>
        <v>18.124363455105186</v>
      </c>
      <c r="DM123">
        <f t="shared" si="44"/>
        <v>18.079041163083303</v>
      </c>
      <c r="DN123">
        <f t="shared" si="45"/>
        <v>18.097361222719474</v>
      </c>
      <c r="DO123">
        <f t="shared" si="46"/>
        <v>18.135503513519023</v>
      </c>
      <c r="DQ123">
        <f>'Compte de résultat '!AM122/'Compte de résultat '!U122</f>
        <v>0.15819193461802933</v>
      </c>
      <c r="DR123">
        <f>'Compte de résultat '!AN122/'Compte de résultat '!V122</f>
        <v>2.1739142006322432</v>
      </c>
      <c r="DS123">
        <f>'Compte de résultat '!AO122/'Compte de résultat '!W122</f>
        <v>0.25927757678771318</v>
      </c>
      <c r="DT123">
        <f>'Compte de résultat '!AP122/'Compte de résultat '!X122</f>
        <v>0.42874667663865085</v>
      </c>
      <c r="DU123">
        <f>'Compte de résultat '!AQ122/'Compte de résultat '!Y122</f>
        <v>0.13816810898110707</v>
      </c>
      <c r="DV123">
        <f>'Compte de résultat '!AR122/'Compte de résultat '!Z122</f>
        <v>0.12091945792752179</v>
      </c>
      <c r="DW123">
        <f>'Compte de résultat '!AS122/'Compte de résultat '!AA122</f>
        <v>8.5834673644338208E-2</v>
      </c>
      <c r="DX123">
        <f>'Compte de résultat '!AT122/'Compte de résultat '!AB122</f>
        <v>9.8765279570280792E-2</v>
      </c>
      <c r="DY123">
        <f>'Compte de résultat '!AU122/'Compte de résultat '!AC122</f>
        <v>0.11424677302974424</v>
      </c>
      <c r="DZ123">
        <f t="shared" si="54"/>
        <v>-0.30782721871112906</v>
      </c>
    </row>
    <row r="124" spans="2:130" x14ac:dyDescent="0.25">
      <c r="B124" t="str">
        <f>Actif!B123</f>
        <v>SELCO TRADE CENTRES LIMITED</v>
      </c>
      <c r="C124">
        <f>('Passif '!U123+'Passif '!AD123+'Passif '!AV123)/Actif!C123</f>
        <v>0.63966872676469888</v>
      </c>
      <c r="D124">
        <f>('Passif '!V123+'Passif '!AE123+'Passif '!AW123)/Actif!D123</f>
        <v>0.67302906919154271</v>
      </c>
      <c r="E124">
        <f>('Passif '!W123+'Passif '!AF123+'Passif '!AX123)/Actif!E123</f>
        <v>0.69506772471124956</v>
      </c>
      <c r="F124">
        <f>('Passif '!X123+'Passif '!AG123+'Passif '!AY123)/Actif!F123</f>
        <v>0.62481981211831727</v>
      </c>
      <c r="G124">
        <f>('Passif '!Y123+'Passif '!AH123+'Passif '!AZ123)/Actif!G123</f>
        <v>0.45914873829102337</v>
      </c>
      <c r="H124">
        <f>('Passif '!Z123+'Passif '!AI123+'Passif '!BA123)/Actif!H123</f>
        <v>0.23370034863075398</v>
      </c>
      <c r="I124">
        <f>('Passif '!AA123+'Passif '!AJ123+'Passif '!BB123)/Actif!I123</f>
        <v>0.18710671463615816</v>
      </c>
      <c r="J124">
        <f>('Passif '!AB123+'Passif '!AK123+'Passif '!BC123)/Actif!J123</f>
        <v>0.17133607784918986</v>
      </c>
      <c r="K124">
        <f>('Passif '!AC123+'Passif '!AL123+'Passif '!BD123)/Actif!K123</f>
        <v>0.16591720161889553</v>
      </c>
      <c r="L124">
        <f t="shared" si="30"/>
        <v>-0.66377326939207315</v>
      </c>
      <c r="M124">
        <f>('Passif '!C123+'Passif '!L123)/Actif!C123</f>
        <v>0.18582280833671769</v>
      </c>
      <c r="N124">
        <f>('Passif '!D123+'Passif '!M123)/Actif!D123</f>
        <v>0.12556661872818284</v>
      </c>
      <c r="O124">
        <f>('Passif '!E123+'Passif '!N123)/Actif!E123</f>
        <v>0.10381552033386299</v>
      </c>
      <c r="P124">
        <f>('Passif '!F123+'Passif '!O123)/Actif!F123</f>
        <v>7.7523623801181621E-2</v>
      </c>
      <c r="Q124">
        <f>('Passif '!G123+'Passif '!P123)/Actif!G123</f>
        <v>0.14571303884495657</v>
      </c>
      <c r="R124">
        <f>('Passif '!H123+'Passif '!Q123)/Actif!H123</f>
        <v>0.33336213826862438</v>
      </c>
      <c r="S124">
        <f>('Passif '!I123+'Passif '!R123)/Actif!I123</f>
        <v>0.43280944769016405</v>
      </c>
      <c r="T124">
        <f>('Passif '!J123+'Passif '!S123)/Actif!J123</f>
        <v>0.42919765582593383</v>
      </c>
      <c r="U124">
        <f>('Passif '!K123+'Passif '!T123)/Actif!K123</f>
        <v>0.41907861501877358</v>
      </c>
      <c r="V124">
        <f t="shared" si="31"/>
        <v>0.22954661793476139</v>
      </c>
      <c r="W124">
        <v>0.53707879979305795</v>
      </c>
      <c r="X124">
        <f>('Passif '!U123+'Passif '!AD123)/('Passif '!C123+'Passif '!L123)</f>
        <v>2.5132480886793171</v>
      </c>
      <c r="Y124">
        <f>('Passif '!V123+'Passif '!AE123)/('Passif '!D123+'Passif '!M123)</f>
        <v>2.5591930173071451</v>
      </c>
      <c r="Z124">
        <f>('Passif '!W123+'Passif '!AF123)/('Passif '!E123+'Passif '!N123)</f>
        <v>2.4387452047108189</v>
      </c>
      <c r="AA124">
        <f>('Passif '!X123+'Passif '!AG123)/('Passif '!F123+'Passif '!O123)</f>
        <v>2.4206025917912992</v>
      </c>
      <c r="AB124">
        <f>('Passif '!Y123+'Passif '!AH123)/('Passif '!G123+'Passif '!P123)</f>
        <v>1.2899973852808546</v>
      </c>
      <c r="AC124">
        <f>('Passif '!Z123+'Passif '!AI123)/('Passif '!H123+'Passif '!Q123)</f>
        <v>0.5092753560016634</v>
      </c>
      <c r="AD124">
        <f>('Passif '!AA123+'Passif '!AJ123)/('Passif '!I123+'Passif '!R123)</f>
        <v>0.31347953849649379</v>
      </c>
      <c r="AE124">
        <f>('Passif '!AB123+'Passif '!AK123)/('Passif '!J123+'Passif '!S123)</f>
        <v>0.29388260898903418</v>
      </c>
      <c r="AF124">
        <f>('Passif '!AC123+'Passif '!AL123)/('Passif '!K123+'Passif '!T123)</f>
        <v>0.27179133013832685</v>
      </c>
      <c r="AG124">
        <f>('Passif '!C123+'Passif '!L123)</f>
        <v>8318332</v>
      </c>
      <c r="AH124">
        <f>('Passif '!D123+'Passif '!M123)</f>
        <v>8429871</v>
      </c>
      <c r="AI124">
        <f>('Passif '!E123+'Passif '!N123)</f>
        <v>8198150</v>
      </c>
      <c r="AJ124">
        <f>('Passif '!F123+'Passif '!O123)</f>
        <v>6365636</v>
      </c>
      <c r="AK124">
        <f>('Passif '!G123+'Passif '!P123)</f>
        <v>12823557</v>
      </c>
      <c r="AL124">
        <f>('Passif '!H123+'Passif '!Q123)</f>
        <v>31613827</v>
      </c>
      <c r="AM124">
        <f>('Passif '!I123+'Passif '!R123)</f>
        <v>52682590</v>
      </c>
      <c r="AN124">
        <f>('Passif '!J123+'Passif '!S123)</f>
        <v>55973911</v>
      </c>
      <c r="AO124">
        <f>('Passif '!K123+'Passif '!T123)</f>
        <v>60428046</v>
      </c>
      <c r="AP124">
        <f t="shared" si="32"/>
        <v>0.91144355917428155</v>
      </c>
      <c r="AQ124">
        <f>('Passif '!U123+'Passif '!AD123)</f>
        <v>20906032</v>
      </c>
      <c r="AR124">
        <f>('Passif '!V123+'Passif '!AE123)</f>
        <v>21573667</v>
      </c>
      <c r="AS124">
        <f>('Passif '!W123+'Passif '!AF123)</f>
        <v>19993199</v>
      </c>
      <c r="AT124">
        <f>('Passif '!X123+'Passif '!AG123)</f>
        <v>15408675</v>
      </c>
      <c r="AU124">
        <f>('Passif '!Y123+'Passif '!AH123)</f>
        <v>16542355</v>
      </c>
      <c r="AV124">
        <f>('Passif '!Z123+'Passif '!AI123)</f>
        <v>16100143</v>
      </c>
      <c r="AW124">
        <f>('Passif '!AA123+'Passif '!AJ123)</f>
        <v>16514914</v>
      </c>
      <c r="AX124">
        <f>('Passif '!AB123+'Passif '!AK123)</f>
        <v>16449759</v>
      </c>
      <c r="AY124">
        <f>('Passif '!AC123+'Passif '!AL123)</f>
        <v>16423819</v>
      </c>
      <c r="AZ124">
        <f t="shared" si="33"/>
        <v>2.0103920816107037E-2</v>
      </c>
      <c r="BA124">
        <f>'Passif '!AV123</f>
        <v>7728649</v>
      </c>
      <c r="BB124">
        <f>'Passif '!AW123</f>
        <v>23609904</v>
      </c>
      <c r="BC124">
        <f>'Passif '!AX123</f>
        <v>34895217</v>
      </c>
      <c r="BD124">
        <f>'Passif '!AY123</f>
        <v>35896660</v>
      </c>
      <c r="BE124">
        <f>'Passif '!AZ123</f>
        <v>23865285</v>
      </c>
      <c r="BF124">
        <f>'Passif '!BA123</f>
        <v>6062429</v>
      </c>
      <c r="BG124">
        <f>'Passif '!BB123</f>
        <v>6260158</v>
      </c>
      <c r="BH124">
        <f>'Passif '!BC123</f>
        <v>5895075</v>
      </c>
      <c r="BI124">
        <f>'Passif '!BD123</f>
        <v>7500218</v>
      </c>
      <c r="BJ124">
        <f>(AQ124/Actif!C123)</f>
        <v>0.46701881788527877</v>
      </c>
      <c r="BK124">
        <f>(AR124/Actif!D123)</f>
        <v>0.3213492138560341</v>
      </c>
      <c r="BL124">
        <f>(AS124/Actif!E123)</f>
        <v>0.25317960238876686</v>
      </c>
      <c r="BM124">
        <f>(AT124/Actif!F123)</f>
        <v>0.18765388469819391</v>
      </c>
      <c r="BN124">
        <f>(AU124/Actif!G123)</f>
        <v>0.18796943911132155</v>
      </c>
      <c r="BO124">
        <f>(AV124/Actif!H123)</f>
        <v>0.16977312164422942</v>
      </c>
      <c r="BP124">
        <f>(AW124/Actif!I123)</f>
        <v>0.13567690591883499</v>
      </c>
      <c r="BQ124">
        <f>(AX124/Actif!J123)</f>
        <v>0.126133726866103</v>
      </c>
      <c r="BR124">
        <f>(AY124/Actif!K123)</f>
        <v>0.11390193420848026</v>
      </c>
      <c r="BS124">
        <f t="shared" si="34"/>
        <v>-1.8196317467092132E-2</v>
      </c>
      <c r="BT124">
        <f t="shared" si="35"/>
        <v>-0.32909324452919503</v>
      </c>
      <c r="BV124">
        <f>('Compte de résultat '!V123/Actif!C123)</f>
        <v>6.958069342783603E-2</v>
      </c>
      <c r="BW124">
        <f>('Compte de résultat '!W123/Actif!D123)</f>
        <v>8.7450921394540679E-2</v>
      </c>
      <c r="BX124">
        <f>('Compte de résultat '!X123/Actif!E123)</f>
        <v>6.8446113341756029E-2</v>
      </c>
      <c r="BY124">
        <f>('Compte de résultat '!Y123/Actif!F123)</f>
        <v>0.13913975935052483</v>
      </c>
      <c r="BZ124">
        <f>('Compte de résultat '!Z123/Actif!G123)</f>
        <v>0.24193541825927445</v>
      </c>
      <c r="CA124">
        <f>('Compte de résultat '!AA123/Actif!H123)</f>
        <v>0.27779574146571279</v>
      </c>
      <c r="CB124">
        <f>('Compte de résultat '!AB123/Actif!I123)</f>
        <v>0.24767449886736509</v>
      </c>
      <c r="CC124">
        <f>('Compte de résultat '!AC123/Actif!J123)</f>
        <v>0.26673021241460831</v>
      </c>
      <c r="CD124">
        <f t="shared" si="36"/>
        <v>0.10379293634614042</v>
      </c>
      <c r="CE124">
        <f t="shared" si="37"/>
        <v>0.14984043031718511</v>
      </c>
      <c r="CF124">
        <f t="shared" si="38"/>
        <v>0.26406681758256206</v>
      </c>
      <c r="CG124">
        <f>(Actif!U123/Actif!C123)</f>
        <v>0.54674101516233942</v>
      </c>
      <c r="CH124">
        <f>(Actif!V123/Actif!D123)</f>
        <v>0.51666517960546454</v>
      </c>
      <c r="CI124">
        <f>(Actif!W123/Actif!E123)</f>
        <v>0.52500603310616112</v>
      </c>
      <c r="CJ124">
        <f>(Actif!X123/Actif!F123)</f>
        <v>0.56210693345249063</v>
      </c>
      <c r="CK124">
        <f>(Actif!Y123/Actif!G123)</f>
        <v>0.53842419903579719</v>
      </c>
      <c r="CL124">
        <f>(Actif!Z123/Actif!H123)</f>
        <v>0.48648381750686148</v>
      </c>
      <c r="CM124">
        <f>(Actif!AA123/Actif!I123)</f>
        <v>0.4326229330770649</v>
      </c>
      <c r="CN124">
        <f>(Actif!AB123/Actif!J123)</f>
        <v>0.40579404721365747</v>
      </c>
      <c r="CO124">
        <f>(Actif!AC123/Actif!K123)</f>
        <v>0.36247546389785562</v>
      </c>
      <c r="CP124">
        <f t="shared" si="39"/>
        <v>-7.3374805564396406E-2</v>
      </c>
      <c r="CQ124">
        <f t="shared" si="40"/>
        <v>-0.25490745867873976</v>
      </c>
      <c r="CR124">
        <f>'Compte de résultat '!D123/Actif!C123</f>
        <v>2.4582519413665094</v>
      </c>
      <c r="CS124">
        <f>'Compte de résultat '!E123/Actif!D123</f>
        <v>2.2719196123015464</v>
      </c>
      <c r="CT124">
        <f>'Compte de résultat '!F123/Actif!E123</f>
        <v>1.8201357977895043</v>
      </c>
      <c r="CU124">
        <f>'Compte de résultat '!G123/Actif!F123</f>
        <v>2.2215129421253299</v>
      </c>
      <c r="CV124">
        <f>'Compte de résultat '!H123/Actif!G123</f>
        <v>2.505146890953112</v>
      </c>
      <c r="CW124">
        <f>'Compte de résultat '!I123/Actif!H123</f>
        <v>2.6137016490180462</v>
      </c>
      <c r="CX124">
        <f>'Compte de résultat '!J123/Actif!I123</f>
        <v>2.262831351799389</v>
      </c>
      <c r="CY124">
        <f>'Compte de résultat '!K123/Actif!J123</f>
        <v>2.3954718478815704</v>
      </c>
      <c r="CZ124">
        <f t="shared" si="41"/>
        <v>2.0208243699574169</v>
      </c>
      <c r="DA124">
        <f t="shared" si="42"/>
        <v>2.1822652102893154</v>
      </c>
      <c r="DB124">
        <f t="shared" si="43"/>
        <v>2.4240016162330016</v>
      </c>
      <c r="DD124">
        <f>LN(1+'Compte de résultat '!C123)</f>
        <v>18.198083268511581</v>
      </c>
      <c r="DE124">
        <f>LN(1+'Compte de résultat '!D123)</f>
        <v>18.516384528102517</v>
      </c>
      <c r="DF124">
        <f>LN(1+'Compte de résultat '!E123)</f>
        <v>18.842835986979065</v>
      </c>
      <c r="DG124">
        <f>LN(1+'Compte de résultat '!F123)</f>
        <v>18.783469994364008</v>
      </c>
      <c r="DH124">
        <f>LN(1+'Compte de résultat '!G123)</f>
        <v>19.021785746966891</v>
      </c>
      <c r="DI124">
        <f>LN(1+'Compte de résultat '!H123)</f>
        <v>19.211257883269592</v>
      </c>
      <c r="DJ124">
        <f>LN(1+'Compte de résultat '!I123)</f>
        <v>19.328398500663354</v>
      </c>
      <c r="DK124">
        <f>LN(1+'Compte de résultat '!J123)</f>
        <v>19.433870164191884</v>
      </c>
      <c r="DL124">
        <f>LN(1+'Compte de résultat '!K123)</f>
        <v>19.559814223503853</v>
      </c>
      <c r="DM124">
        <f t="shared" si="44"/>
        <v>18.902627870665448</v>
      </c>
      <c r="DN124">
        <f t="shared" si="45"/>
        <v>19.005504541533497</v>
      </c>
      <c r="DO124">
        <f t="shared" si="46"/>
        <v>19.440694296119698</v>
      </c>
      <c r="DQ124">
        <f>'Compte de résultat '!AM123/'Compte de résultat '!U123</f>
        <v>0.11171227510590145</v>
      </c>
      <c r="DR124">
        <f>'Compte de résultat '!AN123/'Compte de résultat '!V123</f>
        <v>0.26915727324971023</v>
      </c>
      <c r="DS124">
        <f>'Compte de résultat '!AO123/'Compte de résultat '!W123</f>
        <v>0.33657850034414999</v>
      </c>
      <c r="DT124">
        <f>'Compte de résultat '!AP123/'Compte de résultat '!X123</f>
        <v>0.37228679004559229</v>
      </c>
      <c r="DU124">
        <f>'Compte de résultat '!AQ123/'Compte de résultat '!Y123</f>
        <v>7.0845236612492535E-2</v>
      </c>
      <c r="DV124">
        <f>'Compte de résultat '!AR123/'Compte de résultat '!Z123</f>
        <v>1.6383550348655278E-2</v>
      </c>
      <c r="DW124">
        <f>'Compte de résultat '!AS123/'Compte de résultat '!AA123</f>
        <v>6.3500684379984833E-3</v>
      </c>
      <c r="DX124">
        <f>'Compte de résultat '!AT123/'Compte de résultat '!AB123</f>
        <v>3.8878148740961365E-3</v>
      </c>
      <c r="DY124">
        <f>'Compte de résultat '!AU123/'Compte de résultat '!AC123</f>
        <v>6.8648934351783007E-5</v>
      </c>
      <c r="DZ124">
        <f t="shared" si="54"/>
        <v>-0.35590323969693699</v>
      </c>
    </row>
    <row r="125" spans="2:130" x14ac:dyDescent="0.25">
      <c r="B125" t="str">
        <f>Actif!B124</f>
        <v>SHIPTON MILL LIMITED</v>
      </c>
      <c r="C125">
        <f>('Passif '!U124+'Passif '!AD124+'Passif '!AV124)/Actif!C124</f>
        <v>0.26329504452258945</v>
      </c>
      <c r="D125">
        <f>('Passif '!V124+'Passif '!AE124+'Passif '!AW124)/Actif!D124</f>
        <v>0.46245933748047358</v>
      </c>
      <c r="E125">
        <f>('Passif '!W124+'Passif '!AF124+'Passif '!AX124)/Actif!E124</f>
        <v>0.49917830857626011</v>
      </c>
      <c r="F125">
        <f>('Passif '!X124+'Passif '!AG124+'Passif '!AY124)/Actif!F124</f>
        <v>0.37898432185546305</v>
      </c>
      <c r="G125">
        <f>('Passif '!Y124+'Passif '!AH124+'Passif '!AZ124)/Actif!G124</f>
        <v>0.27730910174979317</v>
      </c>
      <c r="H125">
        <f>('Passif '!Z124+'Passif '!AI124+'Passif '!BA124)/Actif!H124</f>
        <v>0.28620854077076779</v>
      </c>
      <c r="I125">
        <f>('Passif '!AA124+'Passif '!AJ124+'Passif '!BB124)/Actif!I124</f>
        <v>0.17882161081240086</v>
      </c>
      <c r="J125">
        <f>('Passif '!AB124+'Passif '!AK124+'Passif '!BC124)/Actif!J124</f>
        <v>0.1985694876771292</v>
      </c>
      <c r="K125">
        <f>('Passif '!AC124+'Passif '!AL124+'Passif '!BD124)/Actif!K124</f>
        <v>0.16934104007439985</v>
      </c>
      <c r="L125">
        <f t="shared" si="30"/>
        <v>-0.42664066956939228</v>
      </c>
      <c r="M125">
        <f>('Passif '!C124+'Passif '!L124)/Actif!C124</f>
        <v>0.54206895063199889</v>
      </c>
      <c r="N125">
        <f>('Passif '!D124+'Passif '!M124)/Actif!D124</f>
        <v>0.46594601192095314</v>
      </c>
      <c r="O125">
        <f>('Passif '!E124+'Passif '!N124)/Actif!E124</f>
        <v>0.43286611964103844</v>
      </c>
      <c r="P125">
        <f>('Passif '!F124+'Passif '!O124)/Actif!F124</f>
        <v>0.54611562361655486</v>
      </c>
      <c r="Q125">
        <f>('Passif '!G124+'Passif '!P124)/Actif!G124</f>
        <v>0.57522691221260291</v>
      </c>
      <c r="R125">
        <f>('Passif '!H124+'Passif '!Q124)/Actif!H124</f>
        <v>0.5469105580144451</v>
      </c>
      <c r="S125">
        <f>('Passif '!I124+'Passif '!R124)/Actif!I124</f>
        <v>0.63454700242944617</v>
      </c>
      <c r="T125">
        <f>('Passif '!J124+'Passif '!S124)/Actif!J124</f>
        <v>0.6114016827653016</v>
      </c>
      <c r="U125">
        <f>('Passif '!K124+'Passif '!T124)/Actif!K124</f>
        <v>0.67224304179561312</v>
      </c>
      <c r="V125">
        <f t="shared" si="31"/>
        <v>0.11404443837340666</v>
      </c>
      <c r="W125">
        <v>0.3436264869041224</v>
      </c>
      <c r="X125">
        <f>('Passif '!U124+'Passif '!AD124)/('Passif '!C124+'Passif '!L124)</f>
        <v>0.24512299929038872</v>
      </c>
      <c r="Y125">
        <f>('Passif '!V124+'Passif '!AE124)/('Passif '!D124+'Passif '!M124)</f>
        <v>0.20728372342535398</v>
      </c>
      <c r="Z125">
        <f>('Passif '!W124+'Passif '!AF124)/('Passif '!E124+'Passif '!N124)</f>
        <v>0.13398840091769837</v>
      </c>
      <c r="AA125">
        <f>('Passif '!X124+'Passif '!AG124)/('Passif '!F124+'Passif '!O124)</f>
        <v>7.5898720422553634E-2</v>
      </c>
      <c r="AB125">
        <f>('Passif '!Y124+'Passif '!AH124)/('Passif '!G124+'Passif '!P124)</f>
        <v>0.10989406640746868</v>
      </c>
      <c r="AC125">
        <f>('Passif '!Z124+'Passif '!AI124)/('Passif '!H124+'Passif '!Q124)</f>
        <v>7.9175651676542197E-2</v>
      </c>
      <c r="AD125">
        <f>('Passif '!AA124+'Passif '!AJ124)/('Passif '!I124+'Passif '!R124)</f>
        <v>0.22009047376870752</v>
      </c>
      <c r="AE125">
        <f>('Passif '!AB124+'Passif '!AK124)/('Passif '!J124+'Passif '!S124)</f>
        <v>0.19504112728885181</v>
      </c>
      <c r="AF125">
        <f>('Passif '!AC124+'Passif '!AL124)/('Passif '!K124+'Passif '!T124)</f>
        <v>0.15405447897351618</v>
      </c>
      <c r="AG125">
        <f>('Passif '!C124+'Passif '!L124)</f>
        <v>5073200</v>
      </c>
      <c r="AH125">
        <f>('Passif '!D124+'Passif '!M124)</f>
        <v>5894293</v>
      </c>
      <c r="AI125">
        <f>('Passif '!E124+'Passif '!N124)</f>
        <v>5631480</v>
      </c>
      <c r="AJ125">
        <f>('Passif '!F124+'Passif '!O124)</f>
        <v>4855431</v>
      </c>
      <c r="AK125">
        <f>('Passif '!G124+'Passif '!P124)</f>
        <v>6054831</v>
      </c>
      <c r="AL125">
        <f>('Passif '!H124+'Passif '!Q124)</f>
        <v>6265992</v>
      </c>
      <c r="AM125">
        <f>('Passif '!I124+'Passif '!R124)</f>
        <v>6622472</v>
      </c>
      <c r="AN125">
        <f>('Passif '!J124+'Passif '!S124)</f>
        <v>6763271</v>
      </c>
      <c r="AO125">
        <f>('Passif '!K124+'Passif '!T124)</f>
        <v>7130127</v>
      </c>
      <c r="AP125">
        <f t="shared" si="32"/>
        <v>0.13790873017392935</v>
      </c>
      <c r="AQ125">
        <f>('Passif '!U124+'Passif '!AD124)</f>
        <v>1243558</v>
      </c>
      <c r="AR125">
        <f>('Passif '!V124+'Passif '!AE124)</f>
        <v>1221791</v>
      </c>
      <c r="AS125">
        <f>('Passif '!W124+'Passif '!AF124)</f>
        <v>754553</v>
      </c>
      <c r="AT125">
        <f>('Passif '!X124+'Passif '!AG124)</f>
        <v>368521</v>
      </c>
      <c r="AU125">
        <f>('Passif '!Y124+'Passif '!AH124)</f>
        <v>665390</v>
      </c>
      <c r="AV125">
        <f>('Passif '!Z124+'Passif '!AI124)</f>
        <v>496114</v>
      </c>
      <c r="AW125">
        <f>('Passif '!AA124+'Passif '!AJ124)</f>
        <v>1457543</v>
      </c>
      <c r="AX125">
        <f>('Passif '!AB124+'Passif '!AK124)</f>
        <v>1319116</v>
      </c>
      <c r="AY125">
        <f>('Passif '!AC124+'Passif '!AL124)</f>
        <v>1098428</v>
      </c>
      <c r="AZ125">
        <f t="shared" si="33"/>
        <v>1.214063703100497</v>
      </c>
      <c r="BA125">
        <f>'Passif '!AV124</f>
        <v>1220609</v>
      </c>
      <c r="BB125">
        <f>'Passif '!AW124</f>
        <v>4628395</v>
      </c>
      <c r="BC125">
        <f>'Passif '!AX124</f>
        <v>5739632</v>
      </c>
      <c r="BD125">
        <f>'Passif '!AY124</f>
        <v>3000971</v>
      </c>
      <c r="BE125">
        <f>'Passif '!AZ124</f>
        <v>2253562</v>
      </c>
      <c r="BF125">
        <f>'Passif '!BA124</f>
        <v>2782997</v>
      </c>
      <c r="BG125">
        <f>'Passif '!BB124</f>
        <v>408735</v>
      </c>
      <c r="BH125">
        <f>'Passif '!BC124</f>
        <v>877442</v>
      </c>
      <c r="BI125">
        <f>'Passif '!BD124</f>
        <v>697683</v>
      </c>
      <c r="BJ125">
        <f>(AQ125/Actif!C124)</f>
        <v>0.13287356700110919</v>
      </c>
      <c r="BK125">
        <f>(AR125/Actif!D124)</f>
        <v>9.6583024266169534E-2</v>
      </c>
      <c r="BL125">
        <f>(AS125/Actif!E124)</f>
        <v>5.7999039182151844E-2</v>
      </c>
      <c r="BM125">
        <f>(AT125/Actif!F124)</f>
        <v>4.1449477035261431E-2</v>
      </c>
      <c r="BN125">
        <f>(AU125/Actif!G124)</f>
        <v>6.3214024490054949E-2</v>
      </c>
      <c r="BO125">
        <f>(AV125/Actif!H124)</f>
        <v>4.3301999839575028E-2</v>
      </c>
      <c r="BP125">
        <f>(AW125/Actif!I124)</f>
        <v>0.13965775039321002</v>
      </c>
      <c r="BQ125">
        <f>(AX125/Actif!J124)</f>
        <v>0.11924847343284538</v>
      </c>
      <c r="BR125">
        <f>(AY125/Actif!K124)</f>
        <v>0.10356205154739484</v>
      </c>
      <c r="BS125">
        <f t="shared" si="34"/>
        <v>-1.991202465047992E-2</v>
      </c>
      <c r="BT125">
        <f t="shared" si="35"/>
        <v>1.3916228333811571</v>
      </c>
      <c r="BV125">
        <f>('Compte de résultat '!V124/Actif!C124)</f>
        <v>4.7129183305361914E-2</v>
      </c>
      <c r="BW125">
        <f>('Compte de résultat '!W124/Actif!D124)</f>
        <v>7.1179557132979229E-2</v>
      </c>
      <c r="BX125">
        <f>('Compte de résultat '!X124/Actif!E124)</f>
        <v>1.4660235592536368E-2</v>
      </c>
      <c r="BY125">
        <f>('Compte de résultat '!Y124/Actif!F124)</f>
        <v>4.6774953300292618E-2</v>
      </c>
      <c r="BZ125">
        <f>('Compte de résultat '!Z124/Actif!G124)</f>
        <v>6.499533012913658E-2</v>
      </c>
      <c r="CA125">
        <f>('Compte de résultat '!AA124/Actif!H124)</f>
        <v>0.13391348171159656</v>
      </c>
      <c r="CB125">
        <f>('Compte de résultat '!AB124/Actif!I124)</f>
        <v>0.10240515650069683</v>
      </c>
      <c r="CC125">
        <f>('Compte de résultat '!AC124/Actif!J124)</f>
        <v>7.9656760933983287E-2</v>
      </c>
      <c r="CD125">
        <f t="shared" si="36"/>
        <v>3.0717594446414493E-2</v>
      </c>
      <c r="CE125">
        <f t="shared" si="37"/>
        <v>4.2143506340655189E-2</v>
      </c>
      <c r="CF125">
        <f t="shared" si="38"/>
        <v>0.10532513304875889</v>
      </c>
      <c r="CG125">
        <f>(Actif!U124/Actif!C124)</f>
        <v>0.45210732349769317</v>
      </c>
      <c r="CH125">
        <f>(Actif!V124/Actif!D124)</f>
        <v>0.3498373103967119</v>
      </c>
      <c r="CI125">
        <f>(Actif!W124/Actif!E124)</f>
        <v>0.27762201425853689</v>
      </c>
      <c r="CJ125">
        <f>(Actif!X124/Actif!F124)</f>
        <v>0.34541260856107314</v>
      </c>
      <c r="CK125">
        <f>(Actif!Y124/Actif!G124)</f>
        <v>0.5187400478453944</v>
      </c>
      <c r="CL125">
        <f>(Actif!Z124/Actif!H124)</f>
        <v>0.53405831805673865</v>
      </c>
      <c r="CM125">
        <f>(Actif!AA124/Actif!I124)</f>
        <v>0.65935456547599369</v>
      </c>
      <c r="CN125">
        <f>(Actif!AB124/Actif!J124)</f>
        <v>0.5893028790414242</v>
      </c>
      <c r="CO125">
        <f>(Actif!AC124/Actif!K124)</f>
        <v>0.61021959045382856</v>
      </c>
      <c r="CP125">
        <f t="shared" si="39"/>
        <v>0.92368865085531071</v>
      </c>
      <c r="CQ125">
        <f t="shared" si="40"/>
        <v>0.14260853135705398</v>
      </c>
      <c r="CR125">
        <f>'Compte de résultat '!D124/Actif!C124</f>
        <v>1.7019902965683036</v>
      </c>
      <c r="CS125">
        <f>'Compte de résultat '!E124/Actif!D124</f>
        <v>1.192854194843181</v>
      </c>
      <c r="CT125">
        <f>'Compte de résultat '!F124/Actif!E124</f>
        <v>0.99441111474086741</v>
      </c>
      <c r="CU125">
        <f>'Compte de résultat '!G124/Actif!F124</f>
        <v>1.5243586438548944</v>
      </c>
      <c r="CV125">
        <f>'Compte de résultat '!H124/Actif!G124</f>
        <v>1.3260541743021343</v>
      </c>
      <c r="CW125">
        <f>'Compte de résultat '!I124/Actif!H124</f>
        <v>1.6410676238399193</v>
      </c>
      <c r="CX125">
        <f>'Compte de résultat '!J124/Actif!I124</f>
        <v>1.6034046740608832</v>
      </c>
      <c r="CY125">
        <f>'Compte de résultat '!K124/Actif!J124</f>
        <v>1.8538217311638108</v>
      </c>
      <c r="CZ125">
        <f t="shared" si="41"/>
        <v>1.259384879297881</v>
      </c>
      <c r="DA125">
        <f t="shared" si="42"/>
        <v>1.2816079776326321</v>
      </c>
      <c r="DB125">
        <f t="shared" si="43"/>
        <v>1.6994313430215378</v>
      </c>
      <c r="DD125">
        <f>LN(1+'Compte de résultat '!C124)</f>
        <v>16.751407844733013</v>
      </c>
      <c r="DE125">
        <f>LN(1+'Compte de résultat '!D124)</f>
        <v>16.583642802341252</v>
      </c>
      <c r="DF125">
        <f>LN(1+'Compte de résultat '!E124)</f>
        <v>16.529529643115659</v>
      </c>
      <c r="DG125">
        <f>LN(1+'Compte de résultat '!F124)</f>
        <v>16.375605150099624</v>
      </c>
      <c r="DH125">
        <f>LN(1+'Compte de résultat '!G124)</f>
        <v>16.422106824994685</v>
      </c>
      <c r="DI125">
        <f>LN(1+'Compte de résultat '!H124)</f>
        <v>16.451565527861984</v>
      </c>
      <c r="DJ125">
        <f>LN(1+'Compte de résultat '!I124)</f>
        <v>16.749464550743166</v>
      </c>
      <c r="DK125">
        <f>LN(1+'Compte de résultat '!J124)</f>
        <v>16.63295253825175</v>
      </c>
      <c r="DL125">
        <f>LN(1+'Compte de résultat '!K124)</f>
        <v>16.836267681594578</v>
      </c>
      <c r="DM125">
        <f t="shared" si="44"/>
        <v>16.398855987547154</v>
      </c>
      <c r="DN125">
        <f t="shared" si="45"/>
        <v>16.416425834318762</v>
      </c>
      <c r="DO125">
        <f t="shared" si="46"/>
        <v>16.739561590196498</v>
      </c>
      <c r="DQ125">
        <f>'Compte de résultat '!AM124/'Compte de résultat '!U124</f>
        <v>0.33615158416060492</v>
      </c>
      <c r="DR125">
        <f>'Compte de résultat '!AN124/'Compte de résultat '!V124</f>
        <v>0.23666681781082796</v>
      </c>
      <c r="DS125">
        <f>'Compte de résultat '!AO124/'Compte de résultat '!W124</f>
        <v>9.636919126686827E-2</v>
      </c>
      <c r="DT125">
        <f>'Compte de résultat '!AP124/'Compte de résultat '!X124</f>
        <v>1.4350272118117089</v>
      </c>
      <c r="DU125">
        <f>'Compte de résultat '!AQ124/'Compte de résultat '!Y124</f>
        <v>0.32972883287766097</v>
      </c>
      <c r="DV125">
        <f>'Compte de résultat '!AR124/'Compte de résultat '!Z124</f>
        <v>0.19867570965007161</v>
      </c>
      <c r="DW125">
        <f>'Compte de résultat '!AS124/'Compte de résultat '!AA124</f>
        <v>0.10312490223274343</v>
      </c>
      <c r="DX125">
        <f>'Compte de résultat '!AT124/'Compte de résultat '!AB124</f>
        <v>0.12596712997833928</v>
      </c>
      <c r="DY125">
        <f>'Compte de résultat '!AU124/'Compte de résultat '!AC124</f>
        <v>0.13835575085455923</v>
      </c>
      <c r="DZ125">
        <f t="shared" si="54"/>
        <v>-1.2363515021616374</v>
      </c>
    </row>
    <row r="126" spans="2:130" x14ac:dyDescent="0.25">
      <c r="B126" t="str">
        <f>Actif!B125</f>
        <v>SIDDALL &amp; HILTON PRODUCTS LIMITED</v>
      </c>
      <c r="C126">
        <f>('Passif '!U125+'Passif '!AD125+'Passif '!AV125)/Actif!C125</f>
        <v>0.51322795410735356</v>
      </c>
      <c r="D126">
        <f>('Passif '!V125+'Passif '!AE125+'Passif '!AW125)/Actif!D125</f>
        <v>0.49194213655411229</v>
      </c>
      <c r="E126">
        <f>('Passif '!W125+'Passif '!AF125+'Passif '!AX125)/Actif!E125</f>
        <v>0.41677566827768658</v>
      </c>
      <c r="F126">
        <f>('Passif '!X125+'Passif '!AG125+'Passif '!AY125)/Actif!F125</f>
        <v>0.44757784667017919</v>
      </c>
      <c r="G126">
        <f>('Passif '!Y125+'Passif '!AH125+'Passif '!AZ125)/Actif!G125</f>
        <v>0.6046835625161916</v>
      </c>
      <c r="H126">
        <f>('Passif '!Z125+'Passif '!AI125+'Passif '!BA125)/Actif!H125</f>
        <v>0.57259027914182881</v>
      </c>
      <c r="I126">
        <f>('Passif '!AA125+'Passif '!AJ125+'Passif '!BB125)/Actif!I125</f>
        <v>0.53190522979925847</v>
      </c>
      <c r="J126">
        <f>('Passif '!AB125+'Passif '!AK125+'Passif '!BC125)/Actif!J125</f>
        <v>0.56013100719929465</v>
      </c>
      <c r="K126">
        <f>('Passif '!AC125+'Passif '!AL125+'Passif '!BD125)/Actif!K125</f>
        <v>0.52885239279173424</v>
      </c>
      <c r="L126">
        <f t="shared" si="30"/>
        <v>0.3738572635682923</v>
      </c>
      <c r="M126">
        <f>('Passif '!C125+'Passif '!L125)/Actif!C125</f>
        <v>0.27392982831322854</v>
      </c>
      <c r="N126">
        <f>('Passif '!D125+'Passif '!M125)/Actif!D125</f>
        <v>0.28234644618087268</v>
      </c>
      <c r="O126">
        <f>('Passif '!E125+'Passif '!N125)/Actif!E125</f>
        <v>0.27901296563912148</v>
      </c>
      <c r="P126">
        <f>('Passif '!F125+'Passif '!O125)/Actif!F125</f>
        <v>0.27742219462121748</v>
      </c>
      <c r="Q126">
        <f>('Passif '!G125+'Passif '!P125)/Actif!G125</f>
        <v>0.16749364619952653</v>
      </c>
      <c r="R126">
        <f>('Passif '!H125+'Passif '!Q125)/Actif!H125</f>
        <v>0.19636450616417886</v>
      </c>
      <c r="S126">
        <f>('Passif '!I125+'Passif '!R125)/Actif!I125</f>
        <v>0.18530012985542837</v>
      </c>
      <c r="T126">
        <f>('Passif '!J125+'Passif '!S125)/Actif!J125</f>
        <v>0.17605380796687975</v>
      </c>
      <c r="U126">
        <f>('Passif '!K125+'Passif '!T125)/Actif!K125</f>
        <v>0.20553271155914665</v>
      </c>
      <c r="V126">
        <f t="shared" si="31"/>
        <v>-8.264845947494262E-2</v>
      </c>
      <c r="W126">
        <v>0.24805615293398073</v>
      </c>
      <c r="X126">
        <f>('Passif '!U125+'Passif '!AD125)/('Passif '!C125+'Passif '!L125)</f>
        <v>1.7196510563311518</v>
      </c>
      <c r="Y126">
        <f>('Passif '!V125+'Passif '!AE125)/('Passif '!D125+'Passif '!M125)</f>
        <v>1.6066535613062594</v>
      </c>
      <c r="Z126">
        <f>('Passif '!W125+'Passif '!AF125)/('Passif '!E125+'Passif '!N125)</f>
        <v>1.4125001406452966</v>
      </c>
      <c r="AA126">
        <f>('Passif '!X125+'Passif '!AG125)/('Passif '!F125+'Passif '!O125)</f>
        <v>1.4374802415487411</v>
      </c>
      <c r="AB126">
        <f>('Passif '!Y125+'Passif '!AH125)/('Passif '!G125+'Passif '!P125)</f>
        <v>3.3771678794397602</v>
      </c>
      <c r="AC126">
        <f>('Passif '!Z125+'Passif '!AI125)/('Passif '!H125+'Passif '!Q125)</f>
        <v>2.3471376306910252</v>
      </c>
      <c r="AD126">
        <f>('Passif '!AA125+'Passif '!AJ125)/('Passif '!I125+'Passif '!R125)</f>
        <v>1.8839868437561</v>
      </c>
      <c r="AE126">
        <f>('Passif '!AB125+'Passif '!AK125)/('Passif '!J125+'Passif '!S125)</f>
        <v>1.5628773693622762</v>
      </c>
      <c r="AF126">
        <f>('Passif '!AC125+'Passif '!AL125)/('Passif '!K125+'Passif '!T125)</f>
        <v>0.70820196010833036</v>
      </c>
      <c r="AG126">
        <f>('Passif '!C125+'Passif '!L125)</f>
        <v>4352565</v>
      </c>
      <c r="AH126">
        <f>('Passif '!D125+'Passif '!M125)</f>
        <v>4573701</v>
      </c>
      <c r="AI126">
        <f>('Passif '!E125+'Passif '!N125)</f>
        <v>4354927</v>
      </c>
      <c r="AJ126">
        <f>('Passif '!F125+'Passif '!O125)</f>
        <v>3359322</v>
      </c>
      <c r="AK126">
        <f>('Passif '!G125+'Passif '!P125)</f>
        <v>3111739</v>
      </c>
      <c r="AL126">
        <f>('Passif '!H125+'Passif '!Q125)</f>
        <v>2883136</v>
      </c>
      <c r="AM126">
        <f>('Passif '!I125+'Passif '!R125)</f>
        <v>2925151</v>
      </c>
      <c r="AN126">
        <f>('Passif '!J125+'Passif '!S125)</f>
        <v>2377644</v>
      </c>
      <c r="AO126">
        <f>('Passif '!K125+'Passif '!T125)</f>
        <v>2271201</v>
      </c>
      <c r="AP126">
        <f t="shared" si="32"/>
        <v>-0.21224631789828852</v>
      </c>
      <c r="AQ126">
        <f>('Passif '!U125+'Passif '!AD125)</f>
        <v>7484893</v>
      </c>
      <c r="AR126">
        <f>('Passif '!V125+'Passif '!AE125)</f>
        <v>7348353</v>
      </c>
      <c r="AS126">
        <f>('Passif '!W125+'Passif '!AF125)</f>
        <v>6151335</v>
      </c>
      <c r="AT126">
        <f>('Passif '!X125+'Passif '!AG125)</f>
        <v>4828959</v>
      </c>
      <c r="AU126">
        <f>('Passif '!Y125+'Passif '!AH125)</f>
        <v>10508865</v>
      </c>
      <c r="AV126">
        <f>('Passif '!Z125+'Passif '!AI125)</f>
        <v>6767117</v>
      </c>
      <c r="AW126">
        <f>('Passif '!AA125+'Passif '!AJ125)</f>
        <v>5510946</v>
      </c>
      <c r="AX126">
        <f>('Passif '!AB125+'Passif '!AK125)</f>
        <v>3715966</v>
      </c>
      <c r="AY126">
        <f>('Passif '!AC125+'Passif '!AL125)</f>
        <v>1608469</v>
      </c>
      <c r="AZ126">
        <f t="shared" si="33"/>
        <v>-0.76231104028495444</v>
      </c>
      <c r="BA126">
        <f>'Passif '!AV125</f>
        <v>669962</v>
      </c>
      <c r="BB126">
        <f>'Passif '!AW125</f>
        <v>620567</v>
      </c>
      <c r="BC126">
        <f>'Passif '!AX125</f>
        <v>353838</v>
      </c>
      <c r="BD126">
        <f>'Passif '!AY125</f>
        <v>590788</v>
      </c>
      <c r="BE126">
        <f>'Passif '!AZ125</f>
        <v>725098</v>
      </c>
      <c r="BF126">
        <f>'Passif '!BA125</f>
        <v>1639981</v>
      </c>
      <c r="BG126">
        <f>'Passif '!BB125</f>
        <v>2885719</v>
      </c>
      <c r="BH126">
        <f>'Passif '!BC125</f>
        <v>3848722</v>
      </c>
      <c r="BI126">
        <f>'Passif '!BD125</f>
        <v>4235516</v>
      </c>
      <c r="BJ126">
        <f>(AQ126/Actif!C125)</f>
        <v>0.47106371861945456</v>
      </c>
      <c r="BK126">
        <f>(AR126/Actif!D125)</f>
        <v>0.45363292327866522</v>
      </c>
      <c r="BL126">
        <f>(AS126/Actif!E125)</f>
        <v>0.39410585320712038</v>
      </c>
      <c r="BM126">
        <f>(AT126/Actif!F125)</f>
        <v>0.39878892333508958</v>
      </c>
      <c r="BN126">
        <f>(AU126/Actif!G125)</f>
        <v>0.5656541619552885</v>
      </c>
      <c r="BO126">
        <f>(AV126/Actif!H125)</f>
        <v>0.460894521750004</v>
      </c>
      <c r="BP126">
        <f>(AW126/Actif!I125)</f>
        <v>0.34910300679392403</v>
      </c>
      <c r="BQ126">
        <f>(AX126/Actif!J125)</f>
        <v>0.2751505122614884</v>
      </c>
      <c r="BR126">
        <f>(AY126/Actif!K125)</f>
        <v>0.14555866919256774</v>
      </c>
      <c r="BS126">
        <f t="shared" si="34"/>
        <v>-0.1047596402052845</v>
      </c>
      <c r="BT126">
        <f t="shared" si="35"/>
        <v>-0.68418225358833629</v>
      </c>
      <c r="BV126">
        <f>('Compte de résultat '!V125/Actif!C125)</f>
        <v>0.14429904370495369</v>
      </c>
      <c r="BW126">
        <f>('Compte de résultat '!W125/Actif!D125)</f>
        <v>0.11039282489418878</v>
      </c>
      <c r="BX126">
        <f>('Compte de résultat '!X125/Actif!E125)</f>
        <v>0.15140323770663003</v>
      </c>
      <c r="BY126">
        <f>('Compte de résultat '!Y125/Actif!F125)</f>
        <v>0.12003978838985024</v>
      </c>
      <c r="BZ126">
        <f>('Compte de résultat '!Z125/Actif!G125)</f>
        <v>9.533114823349087E-2</v>
      </c>
      <c r="CA126">
        <f>('Compte de résultat '!AA125/Actif!H125)</f>
        <v>0.11898221919156943</v>
      </c>
      <c r="CB126">
        <f>('Compte de résultat '!AB125/Actif!I125)</f>
        <v>4.7427733037408992E-2</v>
      </c>
      <c r="CC126">
        <f>('Compte de résultat '!AC125/Actif!J125)</f>
        <v>6.4368778513065925E-2</v>
      </c>
      <c r="CD126">
        <f t="shared" si="36"/>
        <v>0.13572151304824015</v>
      </c>
      <c r="CE126">
        <f t="shared" si="37"/>
        <v>0.12225805810999039</v>
      </c>
      <c r="CF126">
        <f t="shared" si="38"/>
        <v>7.6926243580681453E-2</v>
      </c>
      <c r="CG126">
        <f>(Actif!U125/Actif!C125)</f>
        <v>0.40005511870440458</v>
      </c>
      <c r="CH126">
        <f>(Actif!V125/Actif!D125)</f>
        <v>0.35187401957059178</v>
      </c>
      <c r="CI126">
        <f>(Actif!W125/Actif!E125)</f>
        <v>0.30272908085245753</v>
      </c>
      <c r="CJ126">
        <f>(Actif!X125/Actif!F125)</f>
        <v>0.32525951642819506</v>
      </c>
      <c r="CK126">
        <f>(Actif!Y125/Actif!G125)</f>
        <v>0.34303519744673489</v>
      </c>
      <c r="CL126">
        <f>(Actif!Z125/Actif!H125)</f>
        <v>0.4212708100460873</v>
      </c>
      <c r="CM126">
        <f>(Actif!AA125/Actif!I125)</f>
        <v>0.37022176018181152</v>
      </c>
      <c r="CN126">
        <f>(Actif!AB125/Actif!J125)</f>
        <v>0.37300739892124612</v>
      </c>
      <c r="CO126">
        <f>(Actif!AC125/Actif!K125)</f>
        <v>0.41830557937086676</v>
      </c>
      <c r="CP126">
        <f t="shared" si="39"/>
        <v>0.39157694681933775</v>
      </c>
      <c r="CQ126">
        <f t="shared" si="40"/>
        <v>-7.0387755441591914E-3</v>
      </c>
      <c r="CR126">
        <f>'Compte de résultat '!D125/Actif!C125</f>
        <v>1.3138069333640794</v>
      </c>
      <c r="CS126">
        <f>'Compte de résultat '!E125/Actif!D125</f>
        <v>1.5746520272337061</v>
      </c>
      <c r="CT126">
        <f>'Compte de résultat '!F125/Actif!E125</f>
        <v>1.3298118594607033</v>
      </c>
      <c r="CU126">
        <f>'Compte de résultat '!G125/Actif!F125</f>
        <v>1.5903181584697739</v>
      </c>
      <c r="CV126">
        <f>'Compte de résultat '!H125/Actif!G125</f>
        <v>1.242959415286186</v>
      </c>
      <c r="CW126">
        <f>'Compte de résultat '!I125/Actif!H125</f>
        <v>1.5939712061347291</v>
      </c>
      <c r="CX126">
        <f>'Compte de résultat '!J125/Actif!I125</f>
        <v>1.3432804487667789</v>
      </c>
      <c r="CY126">
        <f>'Compte de résultat '!K125/Actif!J125</f>
        <v>1.2230947577868456</v>
      </c>
      <c r="CZ126">
        <f t="shared" si="41"/>
        <v>1.4600650089652385</v>
      </c>
      <c r="DA126">
        <f t="shared" si="42"/>
        <v>1.3876964777388876</v>
      </c>
      <c r="DB126">
        <f t="shared" si="43"/>
        <v>1.3867821375627845</v>
      </c>
      <c r="DD126">
        <f>LN(1+'Compte de résultat '!C125)</f>
        <v>16.72100904997362</v>
      </c>
      <c r="DE126">
        <f>LN(1+'Compte de résultat '!D125)</f>
        <v>16.854088217600449</v>
      </c>
      <c r="DF126">
        <f>LN(1+'Compte de résultat '!E125)</f>
        <v>17.054488063446968</v>
      </c>
      <c r="DG126">
        <f>LN(1+'Compte de résultat '!F125)</f>
        <v>16.848352953555647</v>
      </c>
      <c r="DH126">
        <f>LN(1+'Compte de résultat '!G125)</f>
        <v>16.773398638526249</v>
      </c>
      <c r="DI126">
        <f>LN(1+'Compte de résultat '!H125)</f>
        <v>16.954997358128331</v>
      </c>
      <c r="DJ126">
        <f>LN(1+'Compte de résultat '!I125)</f>
        <v>16.968400329191727</v>
      </c>
      <c r="DK126">
        <f>LN(1+'Compte de résultat '!J125)</f>
        <v>16.86974987166392</v>
      </c>
      <c r="DL126">
        <f>LN(1+'Compte de résultat '!K125)</f>
        <v>16.619970637011399</v>
      </c>
      <c r="DM126">
        <f t="shared" si="44"/>
        <v>16.810875796040946</v>
      </c>
      <c r="DN126">
        <f t="shared" si="45"/>
        <v>16.858916316736742</v>
      </c>
      <c r="DO126">
        <f t="shared" si="46"/>
        <v>16.81937361262235</v>
      </c>
      <c r="DQ126">
        <f>'Compte de résultat '!AM125/'Compte de résultat '!U125</f>
        <v>0.7808806982711739</v>
      </c>
      <c r="DR126">
        <f>'Compte de résultat '!AN125/'Compte de résultat '!V125</f>
        <v>0.5367602386060466</v>
      </c>
      <c r="DS126">
        <f>'Compte de résultat '!AO125/'Compte de résultat '!W125</f>
        <v>0.60502269827014465</v>
      </c>
      <c r="DT126">
        <f>'Compte de résultat '!AP125/'Compte de résultat '!X125</f>
        <v>0.3878548650277257</v>
      </c>
      <c r="DU126">
        <f>'Compte de résultat '!AQ125/'Compte de résultat '!Y125</f>
        <v>0.76102063266346487</v>
      </c>
      <c r="DV126">
        <f>'Compte de résultat '!AR125/'Compte de résultat '!Z125</f>
        <v>0.73496374540818454</v>
      </c>
      <c r="DW126">
        <f>'Compte de résultat '!AS125/'Compte de résultat '!AA125</f>
        <v>0.54856393802966863</v>
      </c>
      <c r="DX126">
        <f>'Compte de résultat '!AT125/'Compte de résultat '!AB125</f>
        <v>0.1789139769866234</v>
      </c>
      <c r="DY126">
        <f>'Compte de résultat '!AU125/'Compte de résultat '!AC125</f>
        <v>5.0823983048702767E-2</v>
      </c>
      <c r="DZ126">
        <f t="shared" si="54"/>
        <v>0.34710888038045884</v>
      </c>
    </row>
    <row r="127" spans="2:130" x14ac:dyDescent="0.25">
      <c r="B127" t="str">
        <f>Actif!B126</f>
        <v>SLOUGH MOTOR COMPANY LIMITED</v>
      </c>
      <c r="C127">
        <f>('Passif '!U126+'Passif '!AD126+'Passif '!AV126)/Actif!C126</f>
        <v>0.29713331701363993</v>
      </c>
      <c r="D127">
        <f>('Passif '!V126+'Passif '!AE126+'Passif '!AW126)/Actif!D126</f>
        <v>0.31802837670730522</v>
      </c>
      <c r="E127">
        <f>('Passif '!W126+'Passif '!AF126+'Passif '!AX126)/Actif!E126</f>
        <v>0.29347331441616009</v>
      </c>
      <c r="F127">
        <f>('Passif '!X126+'Passif '!AG126+'Passif '!AY126)/Actif!F126</f>
        <v>0.15456459267269201</v>
      </c>
      <c r="G127">
        <f>('Passif '!Y126+'Passif '!AH126+'Passif '!AZ126)/Actif!G126</f>
        <v>7.9932151439280411E-2</v>
      </c>
      <c r="H127">
        <f>('Passif '!Z126+'Passif '!AI126+'Passif '!BA126)/Actif!H126</f>
        <v>9.2483417690533976E-2</v>
      </c>
      <c r="I127">
        <f>('Passif '!AA126+'Passif '!AJ126+'Passif '!BB126)/Actif!I126</f>
        <v>0.10561244287394748</v>
      </c>
      <c r="J127">
        <f>('Passif '!AB126+'Passif '!AK126+'Passif '!BC126)/Actif!J126</f>
        <v>9.1746879243348345E-2</v>
      </c>
      <c r="K127">
        <f>('Passif '!AC126+'Passif '!AL126+'Passif '!BD126)/Actif!K126</f>
        <v>0.12408224498011775</v>
      </c>
      <c r="L127">
        <f t="shared" si="30"/>
        <v>-0.68486600604718773</v>
      </c>
      <c r="M127">
        <f>('Passif '!C126+'Passif '!L126)/Actif!C126</f>
        <v>0.1829054307724898</v>
      </c>
      <c r="N127">
        <f>('Passif '!D126+'Passif '!M126)/Actif!D126</f>
        <v>0.19724846558654877</v>
      </c>
      <c r="O127">
        <f>('Passif '!E126+'Passif '!N126)/Actif!E126</f>
        <v>0.1895025012100631</v>
      </c>
      <c r="P127">
        <f>('Passif '!F126+'Passif '!O126)/Actif!F126</f>
        <v>0.27532528629318737</v>
      </c>
      <c r="Q127">
        <f>('Passif '!G126+'Passif '!P126)/Actif!G126</f>
        <v>0.26364402681139099</v>
      </c>
      <c r="R127">
        <f>('Passif '!H126+'Passif '!Q126)/Actif!H126</f>
        <v>0.29392490250263353</v>
      </c>
      <c r="S127">
        <f>('Passif '!I126+'Passif '!R126)/Actif!I126</f>
        <v>0.30934774687016514</v>
      </c>
      <c r="T127">
        <f>('Passif '!J126+'Passif '!S126)/Actif!J126</f>
        <v>0.23950436242191536</v>
      </c>
      <c r="U127">
        <f>('Passif '!K126+'Passif '!T126)/Actif!K126</f>
        <v>0.16951173494608796</v>
      </c>
      <c r="V127">
        <f t="shared" si="31"/>
        <v>0.10442240129257044</v>
      </c>
      <c r="W127">
        <v>2.0225361084948035</v>
      </c>
      <c r="X127">
        <f>('Passif '!U126+'Passif '!AD126)/('Passif '!C126+'Passif '!L126)</f>
        <v>0.52500002457230266</v>
      </c>
      <c r="Y127">
        <f>('Passif '!V126+'Passif '!AE126)/('Passif '!D126+'Passif '!M126)</f>
        <v>0.39537882734605112</v>
      </c>
      <c r="Z127">
        <f>('Passif '!W126+'Passif '!AF126)/('Passif '!E126+'Passif '!N126)</f>
        <v>0.40317926533769455</v>
      </c>
      <c r="AA127">
        <f>('Passif '!X126+'Passif '!AG126)/('Passif '!F126+'Passif '!O126)</f>
        <v>6.0581430775403032E-2</v>
      </c>
      <c r="AB127">
        <f>('Passif '!Y126+'Passif '!AH126)/('Passif '!G126+'Passif '!P126)</f>
        <v>5.362896573221318E-2</v>
      </c>
      <c r="AC127">
        <f>('Passif '!Z126+'Passif '!AI126)/('Passif '!H126+'Passif '!Q126)</f>
        <v>4.7770758368153435E-2</v>
      </c>
      <c r="AD127">
        <f>('Passif '!AA126+'Passif '!AJ126)/('Passif '!I126+'Passif '!R126)</f>
        <v>4.5969955469092091E-2</v>
      </c>
      <c r="AE127">
        <f>('Passif '!AB126+'Passif '!AK126)/('Passif '!J126+'Passif '!S126)</f>
        <v>6.4130043542167239E-2</v>
      </c>
      <c r="AF127">
        <f>('Passif '!AC126+'Passif '!AL126)/('Passif '!K126+'Passif '!T126)</f>
        <v>8.1212819971528016E-2</v>
      </c>
      <c r="AG127">
        <f>('Passif '!C126+'Passif '!L126)</f>
        <v>3052217</v>
      </c>
      <c r="AH127">
        <f>('Passif '!D126+'Passif '!M126)</f>
        <v>3464705</v>
      </c>
      <c r="AI127">
        <f>('Passif '!E126+'Passif '!N126)</f>
        <v>2906206</v>
      </c>
      <c r="AJ127">
        <f>('Passif '!F126+'Passif '!O126)</f>
        <v>2983571</v>
      </c>
      <c r="AK127">
        <f>('Passif '!G126+'Passif '!P126)</f>
        <v>3066962</v>
      </c>
      <c r="AL127">
        <f>('Passif '!H126+'Passif '!Q126)</f>
        <v>3751186</v>
      </c>
      <c r="AM127">
        <f>('Passif '!I126+'Passif '!R126)</f>
        <v>3795566</v>
      </c>
      <c r="AN127">
        <f>('Passif '!J126+'Passif '!S126)</f>
        <v>2892139</v>
      </c>
      <c r="AO127">
        <f>('Passif '!K126+'Passif '!T126)</f>
        <v>2216916</v>
      </c>
      <c r="AP127">
        <f t="shared" si="32"/>
        <v>-0.40900931065535007</v>
      </c>
      <c r="AQ127">
        <f>('Passif '!U126+'Passif '!AD126)</f>
        <v>1602414</v>
      </c>
      <c r="AR127">
        <f>('Passif '!V126+'Passif '!AE126)</f>
        <v>1369871</v>
      </c>
      <c r="AS127">
        <f>('Passif '!W126+'Passif '!AF126)</f>
        <v>1171722</v>
      </c>
      <c r="AT127">
        <f>('Passif '!X126+'Passif '!AG126)</f>
        <v>180749</v>
      </c>
      <c r="AU127">
        <f>('Passif '!Y126+'Passif '!AH126)</f>
        <v>164478</v>
      </c>
      <c r="AV127">
        <f>('Passif '!Z126+'Passif '!AI126)</f>
        <v>179197</v>
      </c>
      <c r="AW127">
        <f>('Passif '!AA126+'Passif '!AJ126)</f>
        <v>174482</v>
      </c>
      <c r="AX127">
        <f>('Passif '!AB126+'Passif '!AK126)</f>
        <v>185473</v>
      </c>
      <c r="AY127">
        <f>('Passif '!AC126+'Passif '!AL126)</f>
        <v>180042</v>
      </c>
      <c r="AZ127">
        <f t="shared" si="33"/>
        <v>4.7154807279139715E-3</v>
      </c>
      <c r="BA127">
        <f>'Passif '!AV126</f>
        <v>3355970</v>
      </c>
      <c r="BB127">
        <f>'Passif '!AW126</f>
        <v>4216355</v>
      </c>
      <c r="BC127">
        <f>'Passif '!AX126</f>
        <v>3328978</v>
      </c>
      <c r="BD127">
        <f>'Passif '!AY126</f>
        <v>1494195</v>
      </c>
      <c r="BE127">
        <f>'Passif '!AZ126</f>
        <v>765370</v>
      </c>
      <c r="BF127">
        <f>'Passif '!BA126</f>
        <v>1001113</v>
      </c>
      <c r="BG127">
        <f>'Passif '!BB126</f>
        <v>1121338</v>
      </c>
      <c r="BH127">
        <f>'Passif '!BC126</f>
        <v>922418</v>
      </c>
      <c r="BI127">
        <f>'Passif '!BD126</f>
        <v>1442736</v>
      </c>
      <c r="BJ127">
        <f>(AQ127/Actif!C126)</f>
        <v>9.6025355649964755E-2</v>
      </c>
      <c r="BK127">
        <f>(AR127/Actif!D126)</f>
        <v>7.7987867019417567E-2</v>
      </c>
      <c r="BL127">
        <f>(AS127/Actif!E126)</f>
        <v>7.6403479217528825E-2</v>
      </c>
      <c r="BM127">
        <f>(AT127/Actif!F126)</f>
        <v>1.667959977228875E-2</v>
      </c>
      <c r="BN127">
        <f>(AU127/Actif!G126)</f>
        <v>1.4138956479370782E-2</v>
      </c>
      <c r="BO127">
        <f>(AV127/Actif!H126)</f>
        <v>1.4041015495836362E-2</v>
      </c>
      <c r="BP127">
        <f>(AW127/Actif!I126)</f>
        <v>1.4220702148085464E-2</v>
      </c>
      <c r="BQ127">
        <f>(AX127/Actif!J126)</f>
        <v>1.5359425190656433E-2</v>
      </c>
      <c r="BR127">
        <f>(AY127/Actif!K126)</f>
        <v>1.3766526013238014E-2</v>
      </c>
      <c r="BS127">
        <f t="shared" si="34"/>
        <v>-9.7940983534420059E-5</v>
      </c>
      <c r="BT127">
        <v>0</v>
      </c>
      <c r="BV127">
        <f>('Compte de résultat '!V126/Actif!C126)</f>
        <v>7.0096399050661257E-2</v>
      </c>
      <c r="BW127">
        <f>('Compte de résultat '!W126/Actif!D126)</f>
        <v>2.7176947393824182E-2</v>
      </c>
      <c r="BX127">
        <f>('Compte de résultat '!X126/Actif!E126)</f>
        <v>1.8307539193622942E-2</v>
      </c>
      <c r="BY127">
        <f>('Compte de résultat '!Y126/Actif!F126)</f>
        <v>6.7694264889751152E-2</v>
      </c>
      <c r="BZ127">
        <f>('Compte de résultat '!Z126/Actif!G126)</f>
        <v>7.7945383834182966E-2</v>
      </c>
      <c r="CA127">
        <f>('Compte de résultat '!AA126/Actif!H126)</f>
        <v>3.5910655021204482E-2</v>
      </c>
      <c r="CB127">
        <f>('Compte de résultat '!AB126/Actif!I126)</f>
        <v>5.915582908848447E-2</v>
      </c>
      <c r="CC127">
        <f>('Compte de résultat '!AC126/Actif!J126)</f>
        <v>2.8328393724260419E-2</v>
      </c>
      <c r="CD127">
        <f t="shared" si="36"/>
        <v>4.300090204168705E-2</v>
      </c>
      <c r="CE127">
        <f t="shared" si="37"/>
        <v>5.4649062639185696E-2</v>
      </c>
      <c r="CF127">
        <f t="shared" si="38"/>
        <v>4.1131625944649794E-2</v>
      </c>
      <c r="CG127">
        <f>(Actif!U126/Actif!C126)</f>
        <v>0.35112559442285962</v>
      </c>
      <c r="CH127">
        <f>(Actif!V126/Actif!D126)</f>
        <v>0.34664077757012579</v>
      </c>
      <c r="CI127">
        <f>(Actif!W126/Actif!E126)</f>
        <v>0.35280693235259808</v>
      </c>
      <c r="CJ127">
        <f>(Actif!X126/Actif!F126)</f>
        <v>0.41465585250482834</v>
      </c>
      <c r="CK127">
        <f>(Actif!Y126/Actif!G126)</f>
        <v>0.33763788186091148</v>
      </c>
      <c r="CL127">
        <f>(Actif!Z126/Actif!H126)</f>
        <v>0.3260320397517833</v>
      </c>
      <c r="CM127">
        <f>(Actif!AA126/Actif!I126)</f>
        <v>0.32470614105115442</v>
      </c>
      <c r="CN127">
        <f>(Actif!AB126/Actif!J126)</f>
        <v>0.22424737590945382</v>
      </c>
      <c r="CO127">
        <f>(Actif!AC126/Actif!K126)</f>
        <v>0.20190897173129882</v>
      </c>
      <c r="CP127">
        <f t="shared" si="39"/>
        <v>-7.5891061500049373E-2</v>
      </c>
      <c r="CQ127">
        <f t="shared" si="40"/>
        <v>-0.38070819087284369</v>
      </c>
      <c r="CR127">
        <f>'Compte de résultat '!D126/Actif!C126</f>
        <v>4.5311244618321425</v>
      </c>
      <c r="CS127">
        <f>'Compte de résultat '!E126/Actif!D126</f>
        <v>3.8517954924574931</v>
      </c>
      <c r="CT127">
        <f>'Compte de résultat '!F126/Actif!E126</f>
        <v>3.6983601370815826</v>
      </c>
      <c r="CU127">
        <f>'Compte de résultat '!G126/Actif!F126</f>
        <v>5.2477721883506812</v>
      </c>
      <c r="CV127">
        <f>'Compte de résultat '!H126/Actif!G126</f>
        <v>5.6649543203341262</v>
      </c>
      <c r="CW127">
        <f>'Compte de résultat '!I126/Actif!H126</f>
        <v>4.8756477232018192</v>
      </c>
      <c r="CX127">
        <f>'Compte de résultat '!J126/Actif!I126</f>
        <v>5.5892683993914378</v>
      </c>
      <c r="CY127">
        <f>'Compte de résultat '!K126/Actif!J126</f>
        <v>6.2529151339855673</v>
      </c>
      <c r="CZ127">
        <f t="shared" si="41"/>
        <v>4.4730661627161314</v>
      </c>
      <c r="DA127">
        <f t="shared" si="42"/>
        <v>4.8703622152554624</v>
      </c>
      <c r="DB127">
        <f t="shared" si="43"/>
        <v>5.5726104188596084</v>
      </c>
      <c r="DD127">
        <f>LN(1+'Compte de résultat '!C126)</f>
        <v>18.175228327600234</v>
      </c>
      <c r="DE127">
        <f>LN(1+'Compte de résultat '!D126)</f>
        <v>18.141134948712015</v>
      </c>
      <c r="DF127">
        <f>LN(1+'Compte de résultat '!E126)</f>
        <v>18.029968564256436</v>
      </c>
      <c r="DG127">
        <f>LN(1+'Compte de résultat '!F126)</f>
        <v>17.853601596809533</v>
      </c>
      <c r="DH127">
        <f>LN(1+'Compte de résultat '!G126)</f>
        <v>17.856237143361071</v>
      </c>
      <c r="DI127">
        <f>LN(1+'Compte de résultat '!H126)</f>
        <v>18.003652368207579</v>
      </c>
      <c r="DJ127">
        <f>LN(1+'Compte de résultat '!I126)</f>
        <v>17.946266570540601</v>
      </c>
      <c r="DK127">
        <f>LN(1+'Compte de résultat '!J126)</f>
        <v>18.043481758274904</v>
      </c>
      <c r="DL127">
        <f>LN(1+'Compte de résultat '!K126)</f>
        <v>18.139738362010441</v>
      </c>
      <c r="DM127">
        <f t="shared" si="44"/>
        <v>17.854919370085302</v>
      </c>
      <c r="DN127">
        <f t="shared" si="45"/>
        <v>17.90449703612606</v>
      </c>
      <c r="DO127">
        <f t="shared" si="46"/>
        <v>18.043162230275318</v>
      </c>
      <c r="DQ127">
        <f>'Compte de résultat '!AM126/'Compte de résultat '!U126</f>
        <v>4.0574628911604593</v>
      </c>
      <c r="DR127">
        <f>'Compte de résultat '!AN126/'Compte de résultat '!V126</f>
        <v>0.31305424257112985</v>
      </c>
      <c r="DS127">
        <f>'Compte de résultat '!AO126/'Compte de résultat '!W126</f>
        <v>0.89442945484406156</v>
      </c>
      <c r="DT127">
        <f>'Compte de résultat '!AP126/'Compte de résultat '!X126</f>
        <v>1.1630907096351384</v>
      </c>
      <c r="DU127">
        <f>'Compte de résultat '!AQ126/'Compte de résultat '!Y126</f>
        <v>0.20478317708851632</v>
      </c>
      <c r="DV127">
        <f>'Compte de résultat '!AR126/'Compte de résultat '!Z126</f>
        <v>0.1133064089216707</v>
      </c>
      <c r="DW127">
        <f>'Compte de résultat '!AS126/'Compte de résultat '!AA126</f>
        <v>0.12436450755608698</v>
      </c>
      <c r="DX127">
        <f>'Compte de résultat '!AT126/'Compte de résultat '!AB126</f>
        <v>0.10732595130728545</v>
      </c>
      <c r="DY127">
        <f>'Compte de résultat '!AU126/'Compte de résultat '!AC126</f>
        <v>1.7542680074836295E-2</v>
      </c>
      <c r="DZ127">
        <f t="shared" ref="DZ127:DZ133" si="55">DV127-DT127</f>
        <v>-1.0497843007134677</v>
      </c>
    </row>
    <row r="128" spans="2:130" x14ac:dyDescent="0.25">
      <c r="B128" t="str">
        <f>Actif!B127</f>
        <v>SMARTWARES SAFETY &amp; LIGHTING LIMITED</v>
      </c>
      <c r="C128">
        <f>('Passif '!U127+'Passif '!AD127+'Passif '!AV127)/Actif!C127</f>
        <v>9.5015142959083088E-2</v>
      </c>
      <c r="D128">
        <f>('Passif '!V127+'Passif '!AE127+'Passif '!AW127)/Actif!D127</f>
        <v>0.11465863801830023</v>
      </c>
      <c r="E128">
        <f>('Passif '!W127+'Passif '!AF127+'Passif '!AX127)/Actif!E127</f>
        <v>0.17834366750386529</v>
      </c>
      <c r="F128">
        <f>('Passif '!X127+'Passif '!AG127+'Passif '!AY127)/Actif!F127</f>
        <v>0.34205842992743063</v>
      </c>
      <c r="G128">
        <f>('Passif '!Y127+'Passif '!AH127+'Passif '!AZ127)/Actif!G127</f>
        <v>0.27867380259088453</v>
      </c>
      <c r="H128">
        <f>('Passif '!Z127+'Passif '!AI127+'Passif '!BA127)/Actif!H127</f>
        <v>0.17893665625527844</v>
      </c>
      <c r="I128">
        <f>('Passif '!AA127+'Passif '!AJ127+'Passif '!BB127)/Actif!I127</f>
        <v>0.11590670956653397</v>
      </c>
      <c r="J128">
        <f>('Passif '!AB127+'Passif '!AK127+'Passif '!BC127)/Actif!J127</f>
        <v>0.16365922672606975</v>
      </c>
      <c r="K128">
        <f>('Passif '!AC127+'Passif '!AL127+'Passif '!BD127)/Actif!K127</f>
        <v>7.766058932149475E-2</v>
      </c>
      <c r="L128">
        <f t="shared" si="30"/>
        <v>3.3249778907921733E-3</v>
      </c>
      <c r="M128">
        <f>('Passif '!C127+'Passif '!L127)/Actif!C127</f>
        <v>0.57554909217794092</v>
      </c>
      <c r="N128">
        <f>('Passif '!D127+'Passif '!M127)/Actif!D127</f>
        <v>0.60867452200368144</v>
      </c>
      <c r="O128">
        <f>('Passif '!E127+'Passif '!N127)/Actif!E127</f>
        <v>0.47627856349543929</v>
      </c>
      <c r="P128">
        <f>('Passif '!F127+'Passif '!O127)/Actif!F127</f>
        <v>0.44621063184634746</v>
      </c>
      <c r="Q128">
        <f>('Passif '!G127+'Passif '!P127)/Actif!G127</f>
        <v>0.55071444557404448</v>
      </c>
      <c r="R128">
        <f>('Passif '!H127+'Passif '!Q127)/Actif!H127</f>
        <v>0.68295150695073803</v>
      </c>
      <c r="S128">
        <f>('Passif '!I127+'Passif '!R127)/Actif!I127</f>
        <v>0.74435160043902859</v>
      </c>
      <c r="T128">
        <f>('Passif '!J127+'Passif '!S127)/Actif!J127</f>
        <v>0.69329018140234666</v>
      </c>
      <c r="U128">
        <f>('Passif '!K127+'Passif '!T127)/Actif!K127</f>
        <v>0.39653088298192118</v>
      </c>
      <c r="V128">
        <f t="shared" si="31"/>
        <v>0.20667294345529874</v>
      </c>
      <c r="W128">
        <v>-0.1359025323077083</v>
      </c>
      <c r="X128">
        <f>('Passif '!U127+'Passif '!AD127)/('Passif '!C127+'Passif '!L127)</f>
        <v>5.0811225934587374E-3</v>
      </c>
      <c r="Y128">
        <f>('Passif '!V127+'Passif '!AE127)/('Passif '!D127+'Passif '!M127)</f>
        <v>5.7836934250973145E-3</v>
      </c>
      <c r="Z128">
        <f>('Passif '!W127+'Passif '!AF127)/('Passif '!E127+'Passif '!N127)</f>
        <v>8.0181538090106773E-4</v>
      </c>
      <c r="AA128">
        <f>('Passif '!X127+'Passif '!AG127)/('Passif '!F127+'Passif '!O127)</f>
        <v>4.2997694279796684E-3</v>
      </c>
      <c r="AB128">
        <f>('Passif '!Y127+'Passif '!AH127)/('Passif '!G127+'Passif '!P127)</f>
        <v>0.15004520524478113</v>
      </c>
      <c r="AC128">
        <f>('Passif '!Z127+'Passif '!AI127)/('Passif '!H127+'Passif '!Q127)</f>
        <v>2.3560878086639585E-3</v>
      </c>
      <c r="AD128">
        <f>('Passif '!AA127+'Passif '!AJ127)/('Passif '!I127+'Passif '!R127)</f>
        <v>1.0545156319625762E-2</v>
      </c>
      <c r="AE128">
        <f>('Passif '!AB127+'Passif '!AK127)/('Passif '!J127+'Passif '!S127)</f>
        <v>4.5660490910537626E-3</v>
      </c>
      <c r="AF128">
        <f>('Passif '!AC127+'Passif '!AL127)/('Passif '!K127+'Passif '!T127)</f>
        <v>0</v>
      </c>
      <c r="AG128">
        <f>('Passif '!C127+'Passif '!L127)</f>
        <v>2856849</v>
      </c>
      <c r="AH128">
        <f>('Passif '!D127+'Passif '!M127)</f>
        <v>3371548</v>
      </c>
      <c r="AI128">
        <f>('Passif '!E127+'Passif '!N127)</f>
        <v>4514755</v>
      </c>
      <c r="AJ128">
        <f>('Passif '!F127+'Passif '!O127)</f>
        <v>3410648</v>
      </c>
      <c r="AK128">
        <f>('Passif '!G127+'Passif '!P127)</f>
        <v>3700898</v>
      </c>
      <c r="AL128">
        <f>('Passif '!H127+'Passif '!Q127)</f>
        <v>4071580</v>
      </c>
      <c r="AM128">
        <f>('Passif '!I127+'Passif '!R127)</f>
        <v>4037209</v>
      </c>
      <c r="AN128">
        <f>('Passif '!J127+'Passif '!S127)</f>
        <v>3858259</v>
      </c>
      <c r="AO128">
        <f>('Passif '!K127+'Passif '!T127)</f>
        <v>4011605</v>
      </c>
      <c r="AP128">
        <f t="shared" si="32"/>
        <v>-1.4730153896030534E-2</v>
      </c>
      <c r="AQ128">
        <f>('Passif '!U127+'Passif '!AD127)</f>
        <v>14516</v>
      </c>
      <c r="AR128">
        <f>('Passif '!V127+'Passif '!AE127)</f>
        <v>19500</v>
      </c>
      <c r="AS128">
        <f>('Passif '!W127+'Passif '!AF127)</f>
        <v>3620</v>
      </c>
      <c r="AT128">
        <f>('Passif '!X127+'Passif '!AG127)</f>
        <v>14665</v>
      </c>
      <c r="AU128">
        <f>('Passif '!Y127+'Passif '!AH127)</f>
        <v>555302</v>
      </c>
      <c r="AV128">
        <f>('Passif '!Z127+'Passif '!AI127)</f>
        <v>9593</v>
      </c>
      <c r="AW128">
        <f>('Passif '!AA127+'Passif '!AJ127)</f>
        <v>42573</v>
      </c>
      <c r="AX128">
        <f>('Passif '!AB127+'Passif '!AK127)</f>
        <v>17617</v>
      </c>
      <c r="AY128">
        <f>('Passif '!AC127+'Passif '!AL127)</f>
        <v>0</v>
      </c>
      <c r="AZ128">
        <f t="shared" si="33"/>
        <v>-1</v>
      </c>
      <c r="BA128">
        <f>'Passif '!AV127</f>
        <v>457110</v>
      </c>
      <c r="BB128">
        <f>'Passif '!AW127</f>
        <v>615613</v>
      </c>
      <c r="BC128">
        <f>'Passif '!AX127</f>
        <v>1686941</v>
      </c>
      <c r="BD128">
        <f>'Passif '!AY127</f>
        <v>2599887</v>
      </c>
      <c r="BE128">
        <f>'Passif '!AZ127</f>
        <v>1317435</v>
      </c>
      <c r="BF128">
        <f>'Passif '!BA127</f>
        <v>1057181</v>
      </c>
      <c r="BG128">
        <f>'Passif '!BB127</f>
        <v>586081</v>
      </c>
      <c r="BH128">
        <f>'Passif '!BC127</f>
        <v>893170</v>
      </c>
      <c r="BI128">
        <f>'Passif '!BD127</f>
        <v>785673</v>
      </c>
      <c r="BJ128">
        <f>(AQ128/Actif!C127)</f>
        <v>2.924435495910001E-3</v>
      </c>
      <c r="BK128">
        <f>(AR128/Actif!D127)</f>
        <v>3.5203868309369429E-3</v>
      </c>
      <c r="BL128">
        <f>(AS128/Actif!E127)</f>
        <v>3.8188747780410902E-4</v>
      </c>
      <c r="BM128">
        <f>(AT128/Actif!F127)</f>
        <v>1.9186028332524158E-3</v>
      </c>
      <c r="BN128">
        <f>(AU128/Actif!G127)</f>
        <v>8.2632062017423347E-2</v>
      </c>
      <c r="BO128">
        <f>(AV128/Actif!H127)</f>
        <v>1.6090937194353126E-3</v>
      </c>
      <c r="BP128">
        <f>(AW128/Actif!I127)</f>
        <v>7.8493039833931709E-3</v>
      </c>
      <c r="BQ128">
        <f>(AX128/Actif!J127)</f>
        <v>3.1655970026286838E-3</v>
      </c>
      <c r="BR128">
        <f>(AY128/Actif!K127)</f>
        <v>0</v>
      </c>
      <c r="BS128">
        <f t="shared" si="34"/>
        <v>-8.1022968297988038E-2</v>
      </c>
      <c r="BT128">
        <f t="shared" si="35"/>
        <v>-1</v>
      </c>
      <c r="BV128">
        <f>('Compte de résultat '!V127/Actif!C127)</f>
        <v>0.29668837295134892</v>
      </c>
      <c r="BW128">
        <f>('Compte de résultat '!W127/Actif!D127)</f>
        <v>0.3344636483050511</v>
      </c>
      <c r="BX128">
        <f>('Compte de résultat '!X127/Actif!E127)</f>
        <v>8.3983596983384316E-3</v>
      </c>
      <c r="BY128">
        <f>('Compte de résultat '!Y127/Actif!F127)</f>
        <v>5.1919368181126573E-2</v>
      </c>
      <c r="BZ128">
        <f>('Compte de résultat '!Z127/Actif!G127)</f>
        <v>5.9435199316208387E-2</v>
      </c>
      <c r="CA128">
        <f>('Compte de résultat '!AA127/Actif!H127)</f>
        <v>2.3548490281614046E-3</v>
      </c>
      <c r="CB128">
        <f>('Compte de résultat '!AB127/Actif!I127)</f>
        <v>7.0659407540073896E-2</v>
      </c>
      <c r="CC128">
        <f>('Compte de résultat '!AC127/Actif!J127)</f>
        <v>0.12332854699331176</v>
      </c>
      <c r="CD128">
        <f t="shared" si="36"/>
        <v>3.0158863939732501E-2</v>
      </c>
      <c r="CE128">
        <f t="shared" si="37"/>
        <v>3.9917642398557794E-2</v>
      </c>
      <c r="CF128">
        <f t="shared" si="38"/>
        <v>6.5447601187182361E-2</v>
      </c>
      <c r="CG128">
        <f>(Actif!U127/Actif!C127)</f>
        <v>0.20916764997351769</v>
      </c>
      <c r="CH128">
        <f>(Actif!V127/Actif!D127)</f>
        <v>0.18301534310953782</v>
      </c>
      <c r="CI128">
        <f>(Actif!W127/Actif!E127)</f>
        <v>0.15600905221013686</v>
      </c>
      <c r="CJ128">
        <f>(Actif!X127/Actif!F127)</f>
        <v>0.15842125348805658</v>
      </c>
      <c r="CK128">
        <f>(Actif!Y127/Actif!G127)</f>
        <v>0.18819075571830263</v>
      </c>
      <c r="CL128">
        <f>(Actif!Z127/Actif!H127)</f>
        <v>0.21339622100322708</v>
      </c>
      <c r="CM128">
        <f>(Actif!AA127/Actif!I127)</f>
        <v>0.23862120106722362</v>
      </c>
      <c r="CN128">
        <f>(Actif!AB127/Actif!J127)</f>
        <v>0.21250720781119192</v>
      </c>
      <c r="CO128">
        <f>(Actif!AC127/Actif!K127)</f>
        <v>0.10463989780120163</v>
      </c>
      <c r="CP128">
        <f t="shared" si="39"/>
        <v>0.36784512167789085</v>
      </c>
      <c r="CQ128">
        <f t="shared" si="40"/>
        <v>-0.50964502881417373</v>
      </c>
      <c r="CR128">
        <f>'Compte de résultat '!D127/Actif!C127</f>
        <v>1.7653670361966383</v>
      </c>
      <c r="CS128">
        <f>'Compte de résultat '!E127/Actif!D127</f>
        <v>2.2916259565522883</v>
      </c>
      <c r="CT128">
        <f>'Compte de résultat '!F127/Actif!E127</f>
        <v>1.1149890624050556</v>
      </c>
      <c r="CU128">
        <f>'Compte de résultat '!G127/Actif!F127</f>
        <v>1.2356929989508847</v>
      </c>
      <c r="CV128">
        <f>'Compte de résultat '!H127/Actif!G127</f>
        <v>1.3655759908669058</v>
      </c>
      <c r="CW128">
        <f>'Compte de résultat '!I127/Actif!H127</f>
        <v>1.3157025774853353</v>
      </c>
      <c r="CX128">
        <f>'Compte de résultat '!J127/Actif!I127</f>
        <v>1.6414940614437166</v>
      </c>
      <c r="CY128">
        <f>'Compte de résultat '!K127/Actif!J127</f>
        <v>2.01418993186698</v>
      </c>
      <c r="CZ128">
        <f t="shared" si="41"/>
        <v>1.1753410306779701</v>
      </c>
      <c r="DA128">
        <f t="shared" si="42"/>
        <v>1.2387526840742822</v>
      </c>
      <c r="DB128">
        <f t="shared" si="43"/>
        <v>1.6571288569320106</v>
      </c>
      <c r="DD128">
        <f>LN(1+'Compte de résultat '!C127)</f>
        <v>15.921080632027545</v>
      </c>
      <c r="DE128">
        <f>LN(1+'Compte de résultat '!D127)</f>
        <v>15.986019313513101</v>
      </c>
      <c r="DF128">
        <f>LN(1+'Compte de résultat '!E127)</f>
        <v>16.356615813901932</v>
      </c>
      <c r="DG128">
        <f>LN(1+'Compte de résultat '!F127)</f>
        <v>16.173458548267227</v>
      </c>
      <c r="DH128">
        <f>LN(1+'Compte de résultat '!G127)</f>
        <v>16.061009081596318</v>
      </c>
      <c r="DI128">
        <f>LN(1+'Compte de résultat '!H127)</f>
        <v>16.032201322564806</v>
      </c>
      <c r="DJ128">
        <f>LN(1+'Compte de résultat '!I127)</f>
        <v>15.875244040376232</v>
      </c>
      <c r="DK128">
        <f>LN(1+'Compte de résultat '!J127)</f>
        <v>16.001912896668411</v>
      </c>
      <c r="DL128">
        <f>LN(1+'Compte de résultat '!K127)</f>
        <v>16.23225042353269</v>
      </c>
      <c r="DM128">
        <f t="shared" si="44"/>
        <v>16.117233814931772</v>
      </c>
      <c r="DN128">
        <f t="shared" si="45"/>
        <v>16.088889650809449</v>
      </c>
      <c r="DO128">
        <f t="shared" si="46"/>
        <v>16.036469120192447</v>
      </c>
      <c r="DQ128">
        <f>'Compte de résultat '!AM127/'Compte de résultat '!U127</f>
        <v>5.0064501090028683E-4</v>
      </c>
      <c r="DR128">
        <f>'Compte de résultat '!AN127/'Compte de résultat '!V127</f>
        <v>3.8019379766003245E-3</v>
      </c>
      <c r="DS128">
        <f>'Compte de résultat '!AO127/'Compte de résultat '!W127</f>
        <v>1.2376872251570589E-3</v>
      </c>
      <c r="DT128">
        <f>'Compte de résultat '!AP127/'Compte de résultat '!X127</f>
        <v>2.5394674035925133</v>
      </c>
      <c r="DU128">
        <f>'Compte de résultat '!AQ127/'Compte de résultat '!Y127</f>
        <v>0.14533198941665618</v>
      </c>
      <c r="DV128">
        <f>'Compte de résultat '!AR127/'Compte de résultat '!Z127</f>
        <v>4.0476697169610554E-2</v>
      </c>
      <c r="DW128">
        <f>'Compte de résultat '!AS127/'Compte de résultat '!AA127</f>
        <v>0.27459220742218104</v>
      </c>
      <c r="DX128">
        <f>'Compte de résultat '!AT127/'Compte de résultat '!AB127</f>
        <v>7.1834506656368565E-3</v>
      </c>
      <c r="DY128">
        <f>'Compte de résultat '!AU127/'Compte de résultat '!AC127</f>
        <v>4.3578920682284753E-3</v>
      </c>
      <c r="DZ128">
        <f t="shared" si="55"/>
        <v>-2.4989907064229029</v>
      </c>
    </row>
    <row r="129" spans="2:130" x14ac:dyDescent="0.25">
      <c r="B129" t="str">
        <f>Actif!B128</f>
        <v>SPENCERS LIMITED</v>
      </c>
      <c r="C129">
        <f>('Passif '!U128+'Passif '!AD128+'Passif '!AV128)/Actif!C128</f>
        <v>0.5308516288603895</v>
      </c>
      <c r="D129">
        <f>('Passif '!V128+'Passif '!AE128+'Passif '!AW128)/Actif!D128</f>
        <v>0.55347777494045014</v>
      </c>
      <c r="E129">
        <f>('Passif '!W128+'Passif '!AF128+'Passif '!AX128)/Actif!E128</f>
        <v>0.6095488031076699</v>
      </c>
      <c r="F129">
        <f>('Passif '!X128+'Passif '!AG128+'Passif '!AY128)/Actif!F128</f>
        <v>0.26652709007216613</v>
      </c>
      <c r="G129">
        <f>('Passif '!Y128+'Passif '!AH128+'Passif '!AZ128)/Actif!G128</f>
        <v>0.26601544859845472</v>
      </c>
      <c r="H129">
        <f>('Passif '!Z128+'Passif '!AI128+'Passif '!BA128)/Actif!H128</f>
        <v>0.2525402865716791</v>
      </c>
      <c r="I129">
        <f>('Passif '!AA128+'Passif '!AJ128+'Passif '!BB128)/Actif!I128</f>
        <v>0.50376788900135971</v>
      </c>
      <c r="J129">
        <f>('Passif '!AB128+'Passif '!AK128+'Passif '!BC128)/Actif!J128</f>
        <v>0.21756468871206214</v>
      </c>
      <c r="K129">
        <f>('Passif '!AC128+'Passif '!AL128+'Passif '!BD128)/Actif!K128</f>
        <v>0.65923710124940282</v>
      </c>
      <c r="L129">
        <f t="shared" si="30"/>
        <v>-0.5856930810393689</v>
      </c>
      <c r="M129">
        <f>('Passif '!C128+'Passif '!L128)/Actif!C128</f>
        <v>0.19275877853834517</v>
      </c>
      <c r="N129">
        <f>('Passif '!D128+'Passif '!M128)/Actif!D128</f>
        <v>0.22595269078530211</v>
      </c>
      <c r="O129">
        <f>('Passif '!E128+'Passif '!N128)/Actif!E128</f>
        <v>0.21962056839770577</v>
      </c>
      <c r="P129">
        <f>('Passif '!F128+'Passif '!O128)/Actif!F128</f>
        <v>0.1980258045834391</v>
      </c>
      <c r="Q129">
        <f>('Passif '!G128+'Passif '!P128)/Actif!G128</f>
        <v>0.17771454690766758</v>
      </c>
      <c r="R129">
        <f>('Passif '!H128+'Passif '!Q128)/Actif!H128</f>
        <v>0.21102850854256971</v>
      </c>
      <c r="S129">
        <f>('Passif '!I128+'Passif '!R128)/Actif!I128</f>
        <v>0.20110220401269355</v>
      </c>
      <c r="T129">
        <f>('Passif '!J128+'Passif '!S128)/Actif!J128</f>
        <v>0.23123359710040356</v>
      </c>
      <c r="U129">
        <f>('Passif '!K128+'Passif '!T128)/Actif!K128</f>
        <v>0.17396028776995884</v>
      </c>
      <c r="V129">
        <f t="shared" si="31"/>
        <v>-8.5920598551360583E-3</v>
      </c>
      <c r="W129">
        <v>0.23419822356369457</v>
      </c>
      <c r="X129">
        <f>('Passif '!U128+'Passif '!AD128)/('Passif '!C128+'Passif '!L128)</f>
        <v>0.68981491970308129</v>
      </c>
      <c r="Y129">
        <f>('Passif '!V128+'Passif '!AE128)/('Passif '!D128+'Passif '!M128)</f>
        <v>0.60626922014895734</v>
      </c>
      <c r="Z129">
        <f>('Passif '!W128+'Passif '!AF128)/('Passif '!E128+'Passif '!N128)</f>
        <v>0.85705839232376724</v>
      </c>
      <c r="AA129">
        <f>('Passif '!X128+'Passif '!AG128)/('Passif '!F128+'Passif '!O128)</f>
        <v>0.99773377191780721</v>
      </c>
      <c r="AB129">
        <f>('Passif '!Y128+'Passif '!AH128)/('Passif '!G128+'Passif '!P128)</f>
        <v>1.4147535270336271</v>
      </c>
      <c r="AC129">
        <f>('Passif '!Z128+'Passif '!AI128)/('Passif '!H128+'Passif '!Q128)</f>
        <v>1.1021727658344938</v>
      </c>
      <c r="AD129">
        <f>('Passif '!AA128+'Passif '!AJ128)/('Passif '!I128+'Passif '!R128)</f>
        <v>1.0827743602057003</v>
      </c>
      <c r="AE129">
        <f>('Passif '!AB128+'Passif '!AK128)/('Passif '!J128+'Passif '!S128)</f>
        <v>0.88423667436063458</v>
      </c>
      <c r="AF129">
        <f>('Passif '!AC128+'Passif '!AL128)/('Passif '!K128+'Passif '!T128)</f>
        <v>1.1307291200966547</v>
      </c>
      <c r="AG129">
        <f>('Passif '!C128+'Passif '!L128)</f>
        <v>2206934</v>
      </c>
      <c r="AH129">
        <f>('Passif '!D128+'Passif '!M128)</f>
        <v>2379339</v>
      </c>
      <c r="AI129">
        <f>('Passif '!E128+'Passif '!N128)</f>
        <v>2284975</v>
      </c>
      <c r="AJ129">
        <f>('Passif '!F128+'Passif '!O128)</f>
        <v>1386886</v>
      </c>
      <c r="AK129">
        <f>('Passif '!G128+'Passif '!P128)</f>
        <v>1615451</v>
      </c>
      <c r="AL129">
        <f>('Passif '!H128+'Passif '!Q128)</f>
        <v>1993496</v>
      </c>
      <c r="AM129">
        <f>('Passif '!I128+'Passif '!R128)</f>
        <v>2136507</v>
      </c>
      <c r="AN129">
        <f>('Passif '!J128+'Passif '!S128)</f>
        <v>2427876</v>
      </c>
      <c r="AO129">
        <f>('Passif '!K128+'Passif '!T128)</f>
        <v>2292695</v>
      </c>
      <c r="AP129">
        <f t="shared" si="32"/>
        <v>0.15008758482585369</v>
      </c>
      <c r="AQ129">
        <f>('Passif '!U128+'Passif '!AD128)</f>
        <v>1522376</v>
      </c>
      <c r="AR129">
        <f>('Passif '!V128+'Passif '!AE128)</f>
        <v>1442520</v>
      </c>
      <c r="AS129">
        <f>('Passif '!W128+'Passif '!AF128)</f>
        <v>1958357</v>
      </c>
      <c r="AT129">
        <f>('Passif '!X128+'Passif '!AG128)</f>
        <v>1383743</v>
      </c>
      <c r="AU129">
        <f>('Passif '!Y128+'Passif '!AH128)</f>
        <v>2285465</v>
      </c>
      <c r="AV129">
        <f>('Passif '!Z128+'Passif '!AI128)</f>
        <v>2197177</v>
      </c>
      <c r="AW129">
        <f>('Passif '!AA128+'Passif '!AJ128)</f>
        <v>2313355</v>
      </c>
      <c r="AX129">
        <f>('Passif '!AB128+'Passif '!AK128)</f>
        <v>2146817</v>
      </c>
      <c r="AY129">
        <f>('Passif '!AC128+'Passif '!AL128)</f>
        <v>2592417</v>
      </c>
      <c r="AZ129">
        <f t="shared" si="33"/>
        <v>0.17988537109208771</v>
      </c>
      <c r="BA129">
        <f>'Passif '!AV128</f>
        <v>4555451</v>
      </c>
      <c r="BB129">
        <f>'Passif '!AW128</f>
        <v>4385741</v>
      </c>
      <c r="BC129">
        <f>'Passif '!AX128</f>
        <v>4383507</v>
      </c>
      <c r="BD129">
        <f>'Passif '!AY128</f>
        <v>482896</v>
      </c>
      <c r="BE129">
        <f>'Passif '!AZ128</f>
        <v>132654</v>
      </c>
      <c r="BF129">
        <f>'Passif '!BA128</f>
        <v>188463</v>
      </c>
      <c r="BG129">
        <f>'Passif '!BB128</f>
        <v>3038668</v>
      </c>
      <c r="BH129">
        <f>'Passif '!BC128</f>
        <v>137540</v>
      </c>
      <c r="BI129">
        <f>'Passif '!BD128</f>
        <v>6095943</v>
      </c>
      <c r="BJ129">
        <f>(AQ129/Actif!C128)</f>
        <v>0.13296788133949261</v>
      </c>
      <c r="BK129">
        <f>(AR129/Actif!D128)</f>
        <v>0.13698816163296362</v>
      </c>
      <c r="BL129">
        <f>(AS129/Actif!E128)</f>
        <v>0.18822765127216967</v>
      </c>
      <c r="BM129">
        <f>(AT129/Actif!F128)</f>
        <v>0.19757703294409332</v>
      </c>
      <c r="BN129">
        <f>(AU129/Actif!G128)</f>
        <v>0.2514222820428057</v>
      </c>
      <c r="BO129">
        <f>(AV129/Actif!H128)</f>
        <v>0.23258987493029218</v>
      </c>
      <c r="BP129">
        <f>(AW129/Actif!I128)</f>
        <v>0.21774831028580044</v>
      </c>
      <c r="BQ129">
        <f>(AX129/Actif!J128)</f>
        <v>0.20446522690050772</v>
      </c>
      <c r="BR129">
        <f>(AY129/Actif!K128)</f>
        <v>0.19670196312188643</v>
      </c>
      <c r="BS129">
        <f t="shared" si="34"/>
        <v>-1.8832407112513522E-2</v>
      </c>
      <c r="BT129">
        <f t="shared" si="35"/>
        <v>-0.15429696507279803</v>
      </c>
      <c r="BV129">
        <f>('Compte de résultat '!V128/Actif!C128)</f>
        <v>8.0781532265876019E-2</v>
      </c>
      <c r="BW129">
        <f>('Compte de résultat '!W128/Actif!D128)</f>
        <v>7.7026164518554305E-2</v>
      </c>
      <c r="BX129">
        <f>('Compte de résultat '!X128/Actif!E128)</f>
        <v>2.074009769521791E-2</v>
      </c>
      <c r="BY129">
        <f>('Compte de résultat '!Y128/Actif!F128)</f>
        <v>8.8765402519460815E-2</v>
      </c>
      <c r="BZ129">
        <f>('Compte de résultat '!Z128/Actif!G128)</f>
        <v>9.4906846920483665E-2</v>
      </c>
      <c r="CA129">
        <f>('Compte de résultat '!AA128/Actif!H128)</f>
        <v>7.6780550659011543E-2</v>
      </c>
      <c r="CB129">
        <f>('Compte de résultat '!AB128/Actif!I128)</f>
        <v>8.7808756525093318E-2</v>
      </c>
      <c r="CC129">
        <f>('Compte de résultat '!AC128/Actif!J128)</f>
        <v>5.0267970377730037E-2</v>
      </c>
      <c r="CD129">
        <f t="shared" si="36"/>
        <v>5.4752750107339362E-2</v>
      </c>
      <c r="CE129">
        <f t="shared" si="37"/>
        <v>6.813744904505413E-2</v>
      </c>
      <c r="CF129">
        <f t="shared" si="38"/>
        <v>7.1619092520611632E-2</v>
      </c>
      <c r="CG129">
        <f>(Actif!U128/Actif!C128)</f>
        <v>0.35288121852345855</v>
      </c>
      <c r="CH129">
        <f>(Actif!V128/Actif!D128)</f>
        <v>0.38914857981095041</v>
      </c>
      <c r="CI129">
        <f>(Actif!W128/Actif!E128)</f>
        <v>0.33577497689873909</v>
      </c>
      <c r="CJ129">
        <f>(Actif!X128/Actif!F128)</f>
        <v>0.38976966292295262</v>
      </c>
      <c r="CK129">
        <f>(Actif!Y128/Actif!G128)</f>
        <v>0.30027210787066655</v>
      </c>
      <c r="CL129">
        <f>(Actif!Z128/Actif!H128)</f>
        <v>0.30805449849956151</v>
      </c>
      <c r="CM129">
        <f>(Actif!AA128/Actif!I128)</f>
        <v>0.28804405427492091</v>
      </c>
      <c r="CN129">
        <f>(Actif!AB128/Actif!J128)</f>
        <v>1.1276927994294677E-2</v>
      </c>
      <c r="CO129">
        <f>(Actif!AC128/Actif!K128)</f>
        <v>0.10174866625349711</v>
      </c>
      <c r="CP129">
        <f t="shared" si="39"/>
        <v>-8.2556712996327122E-2</v>
      </c>
      <c r="CQ129">
        <f t="shared" si="40"/>
        <v>-0.66970563082479406</v>
      </c>
      <c r="CR129">
        <f>'Compte de résultat '!D128/Actif!C128</f>
        <v>3.7464393366838435</v>
      </c>
      <c r="CS129">
        <f>'Compte de résultat '!E128/Actif!D128</f>
        <v>4.1906898153349212</v>
      </c>
      <c r="CT129">
        <f>'Compte de résultat '!F128/Actif!E128</f>
        <v>3.009633903404723</v>
      </c>
      <c r="CU129">
        <f>'Compte de résultat '!G128/Actif!F128</f>
        <v>3.6472426459564433</v>
      </c>
      <c r="CV129">
        <f>'Compte de résultat '!H128/Actif!G128</f>
        <v>3.7266055711982591</v>
      </c>
      <c r="CW129">
        <f>'Compte de résultat '!I128/Actif!H128</f>
        <v>3.5846532477601398</v>
      </c>
      <c r="CX129">
        <f>'Compte de résultat '!J128/Actif!I128</f>
        <v>3.8291355052613962</v>
      </c>
      <c r="CY129">
        <f>'Compte de résultat '!K128/Actif!J128</f>
        <v>4.6140816071517694</v>
      </c>
      <c r="CZ129">
        <f t="shared" si="41"/>
        <v>3.3284382746805834</v>
      </c>
      <c r="DA129">
        <f t="shared" si="42"/>
        <v>3.4611607068531423</v>
      </c>
      <c r="DB129">
        <f t="shared" si="43"/>
        <v>4.0092901200577691</v>
      </c>
      <c r="DD129">
        <f>LN(1+'Compte de résultat '!C128)</f>
        <v>17.552145498295832</v>
      </c>
      <c r="DE129">
        <f>LN(1+'Compte de résultat '!D128)</f>
        <v>17.574236405878004</v>
      </c>
      <c r="DF129">
        <f>LN(1+'Compte de résultat '!E128)</f>
        <v>17.602628287187926</v>
      </c>
      <c r="DG129">
        <f>LN(1+'Compte de résultat '!F128)</f>
        <v>17.259538028574802</v>
      </c>
      <c r="DH129">
        <f>LN(1+'Compte de résultat '!G128)</f>
        <v>17.055900916529396</v>
      </c>
      <c r="DI129">
        <f>LN(1+'Compte de résultat '!H128)</f>
        <v>17.338199231933167</v>
      </c>
      <c r="DJ129">
        <f>LN(1+'Compte de résultat '!I128)</f>
        <v>17.337824258162176</v>
      </c>
      <c r="DK129">
        <f>LN(1+'Compte de résultat '!J128)</f>
        <v>17.521263918580878</v>
      </c>
      <c r="DL129">
        <f>LN(1+'Compte de résultat '!K128)</f>
        <v>17.695967062672398</v>
      </c>
      <c r="DM129">
        <f t="shared" si="44"/>
        <v>17.157719472552099</v>
      </c>
      <c r="DN129">
        <f t="shared" si="45"/>
        <v>17.21787939234579</v>
      </c>
      <c r="DO129">
        <f t="shared" si="46"/>
        <v>17.518351746471819</v>
      </c>
      <c r="DQ129">
        <f>'Compte de résultat '!AM128/'Compte de résultat '!U128</f>
        <v>0.29354778111739743</v>
      </c>
      <c r="DR129">
        <f>'Compte de résultat '!AN128/'Compte de résultat '!V128</f>
        <v>0.29516133915172066</v>
      </c>
      <c r="DS129">
        <f>'Compte de résultat '!AO128/'Compte de résultat '!W128</f>
        <v>0.32214818056848371</v>
      </c>
      <c r="DT129">
        <f>'Compte de résultat '!AP128/'Compte de résultat '!X128</f>
        <v>0.84951618284951613</v>
      </c>
      <c r="DU129">
        <f>'Compte de résultat '!AQ128/'Compte de résultat '!Y128</f>
        <v>0.23688943079491823</v>
      </c>
      <c r="DV129">
        <f>'Compte de résultat '!AR128/'Compte de résultat '!Z128</f>
        <v>0.16417898337461764</v>
      </c>
      <c r="DW129">
        <f>'Compte de résultat '!AS128/'Compte de résultat '!AA128</f>
        <v>0.18780857367784667</v>
      </c>
      <c r="DX129">
        <f>'Compte de résultat '!AT128/'Compte de résultat '!AB128</f>
        <v>0.14102579219813074</v>
      </c>
      <c r="DY129">
        <f>'Compte de résultat '!AU128/'Compte de résultat '!AC128</f>
        <v>0.24886840963476489</v>
      </c>
      <c r="DZ129">
        <f t="shared" si="55"/>
        <v>-0.68533719947489846</v>
      </c>
    </row>
    <row r="130" spans="2:130" x14ac:dyDescent="0.25">
      <c r="B130" t="str">
        <f>Actif!B129</f>
        <v>SYNERGY HEALTH (UK) LIMITED</v>
      </c>
      <c r="C130">
        <f>('Passif '!U129+'Passif '!AD129+'Passif '!AV129)/Actif!C129</f>
        <v>0.36724234236977071</v>
      </c>
      <c r="D130">
        <f>('Passif '!V129+'Passif '!AE129+'Passif '!AW129)/Actif!D129</f>
        <v>0.37402441392066477</v>
      </c>
      <c r="E130">
        <f>('Passif '!W129+'Passif '!AF129+'Passif '!AX129)/Actif!E129</f>
        <v>0.65958033359571022</v>
      </c>
      <c r="F130">
        <f>('Passif '!X129+'Passif '!AG129+'Passif '!AY129)/Actif!F129</f>
        <v>0.7456606164152455</v>
      </c>
      <c r="G130">
        <f>('Passif '!Y129+'Passif '!AH129+'Passif '!AZ129)/Actif!G129</f>
        <v>0.73375547576603495</v>
      </c>
      <c r="H130">
        <f>('Passif '!Z129+'Passif '!AI129+'Passif '!BA129)/Actif!H129</f>
        <v>0.64864189243248771</v>
      </c>
      <c r="I130">
        <f>('Passif '!AA129+'Passif '!AJ129+'Passif '!BB129)/Actif!I129</f>
        <v>0.1446048471788417</v>
      </c>
      <c r="J130">
        <f>('Passif '!AB129+'Passif '!AK129+'Passif '!BC129)/Actif!J129</f>
        <v>0.12668057048862905</v>
      </c>
      <c r="K130">
        <f>('Passif '!AC129+'Passif '!AL129+'Passif '!BD129)/Actif!K129</f>
        <v>0.1126737007539924</v>
      </c>
      <c r="L130">
        <f t="shared" si="30"/>
        <v>-1.6583940736364086E-2</v>
      </c>
      <c r="M130">
        <f>('Passif '!C129+'Passif '!L129)/Actif!C129</f>
        <v>0.21046044314853851</v>
      </c>
      <c r="N130">
        <f>('Passif '!D129+'Passif '!M129)/Actif!D129</f>
        <v>0.25212665224612424</v>
      </c>
      <c r="O130">
        <f>('Passif '!E129+'Passif '!N129)/Actif!E129</f>
        <v>0.20586930827544656</v>
      </c>
      <c r="P130">
        <f>('Passif '!F129+'Passif '!O129)/Actif!F129</f>
        <v>0.14367507151160691</v>
      </c>
      <c r="Q130">
        <f>('Passif '!G129+'Passif '!P129)/Actif!G129</f>
        <v>0.12997335521093079</v>
      </c>
      <c r="R130">
        <f>('Passif '!H129+'Passif '!Q129)/Actif!H129</f>
        <v>0.15796816105762809</v>
      </c>
      <c r="S130">
        <f>('Passif '!I129+'Passif '!R129)/Actif!I129</f>
        <v>0.66663144335794111</v>
      </c>
      <c r="T130">
        <f>('Passif '!J129+'Passif '!S129)/Actif!J129</f>
        <v>0.69100918175045745</v>
      </c>
      <c r="U130">
        <f>('Passif '!K129+'Passif '!T129)/Actif!K129</f>
        <v>0.70853780461141136</v>
      </c>
      <c r="V130">
        <f t="shared" si="31"/>
        <v>-4.7901147217818463E-2</v>
      </c>
      <c r="W130">
        <v>4.6689728067771712E-2</v>
      </c>
      <c r="X130">
        <f>('Passif '!U129+'Passif '!AD129)/('Passif '!C129+'Passif '!L129)</f>
        <v>0.16052353316910747</v>
      </c>
      <c r="Y130">
        <f>('Passif '!V129+'Passif '!AE129)/('Passif '!D129+'Passif '!M129)</f>
        <v>7.9999990537052992E-2</v>
      </c>
      <c r="Z130">
        <f>('Passif '!W129+'Passif '!AF129)/('Passif '!E129+'Passif '!N129)</f>
        <v>2.479891625481387</v>
      </c>
      <c r="AA130">
        <f>('Passif '!X129+'Passif '!AG129)/('Passif '!F129+'Passif '!O129)</f>
        <v>3.834556582834995</v>
      </c>
      <c r="AB130">
        <f>('Passif '!Y129+'Passif '!AH129)/('Passif '!G129+'Passif '!P129)</f>
        <v>4.5747540951196228</v>
      </c>
      <c r="AC130">
        <f>('Passif '!Z129+'Passif '!AI129)/('Passif '!H129+'Passif '!Q129)</f>
        <v>3.7660889049512107</v>
      </c>
      <c r="AD130">
        <f>('Passif '!AA129+'Passif '!AJ129)/('Passif '!I129+'Passif '!R129)</f>
        <v>0.16449920870376103</v>
      </c>
      <c r="AE130">
        <f>('Passif '!AB129+'Passif '!AK129)/('Passif '!J129+'Passif '!S129)</f>
        <v>0.12855105298603087</v>
      </c>
      <c r="AF130">
        <f>('Passif '!AC129+'Passif '!AL129)/('Passif '!K129+'Passif '!T129)</f>
        <v>0.11041614443086931</v>
      </c>
      <c r="AG130">
        <f>('Passif '!C129+'Passif '!L129)</f>
        <v>2412531</v>
      </c>
      <c r="AH130">
        <f>('Passif '!D129+'Passif '!M129)</f>
        <v>4227013</v>
      </c>
      <c r="AI130">
        <f>('Passif '!E129+'Passif '!N129)</f>
        <v>43184321</v>
      </c>
      <c r="AJ130">
        <f>('Passif '!F129+'Passif '!O129)</f>
        <v>29067932</v>
      </c>
      <c r="AK130">
        <f>('Passif '!G129+'Passif '!P129)</f>
        <v>25492784</v>
      </c>
      <c r="AL130">
        <f>('Passif '!H129+'Passif '!Q129)</f>
        <v>30782875</v>
      </c>
      <c r="AM130">
        <f>('Passif '!I129+'Passif '!R129)</f>
        <v>143691445</v>
      </c>
      <c r="AN130">
        <f>('Passif '!J129+'Passif '!S129)</f>
        <v>149860725</v>
      </c>
      <c r="AO130">
        <f>('Passif '!K129+'Passif '!T129)</f>
        <v>163651331</v>
      </c>
      <c r="AP130">
        <f t="shared" si="32"/>
        <v>4.3163108059269968</v>
      </c>
      <c r="AQ130">
        <f>('Passif '!U129+'Passif '!AD129)</f>
        <v>387268</v>
      </c>
      <c r="AR130">
        <f>('Passif '!V129+'Passif '!AE129)</f>
        <v>338161</v>
      </c>
      <c r="AS130">
        <f>('Passif '!W129+'Passif '!AF129)</f>
        <v>107092436</v>
      </c>
      <c r="AT130">
        <f>('Passif '!X129+'Passif '!AG129)</f>
        <v>111462630</v>
      </c>
      <c r="AU130">
        <f>('Passif '!Y129+'Passif '!AH129)</f>
        <v>116623218</v>
      </c>
      <c r="AV130">
        <f>('Passif '!Z129+'Passif '!AI129)</f>
        <v>115931044</v>
      </c>
      <c r="AW130">
        <f>('Passif '!AA129+'Passif '!AJ129)</f>
        <v>23637129</v>
      </c>
      <c r="AX130">
        <f>('Passif '!AB129+'Passif '!AK129)</f>
        <v>19264754</v>
      </c>
      <c r="AY130">
        <f>('Passif '!AC129+'Passif '!AL129)</f>
        <v>18069749</v>
      </c>
      <c r="AZ130">
        <f t="shared" si="33"/>
        <v>-0.84413364723947448</v>
      </c>
      <c r="BA130">
        <f>'Passif '!AV129</f>
        <v>3822471</v>
      </c>
      <c r="BB130">
        <f>'Passif '!AW129</f>
        <v>5932521</v>
      </c>
      <c r="BC130">
        <f>'Passif '!AX129</f>
        <v>31264899</v>
      </c>
      <c r="BD130">
        <f>'Passif '!AY129</f>
        <v>39397306</v>
      </c>
      <c r="BE130">
        <f>'Passif '!AZ129</f>
        <v>27294509</v>
      </c>
      <c r="BF130">
        <f>'Passif '!BA129</f>
        <v>10468239</v>
      </c>
      <c r="BG130">
        <f>'Passif '!BB129</f>
        <v>7532237</v>
      </c>
      <c r="BH130">
        <f>'Passif '!BC129</f>
        <v>8208748</v>
      </c>
      <c r="BI130">
        <f>'Passif '!BD129</f>
        <v>7954552</v>
      </c>
      <c r="BJ130">
        <f>(AQ130/Actif!C129)</f>
        <v>3.3783853926539473E-2</v>
      </c>
      <c r="BK130">
        <f>(AR130/Actif!D129)</f>
        <v>2.0170129793828793E-2</v>
      </c>
      <c r="BL130">
        <f>(AS130/Actif!E129)</f>
        <v>0.51053357353592599</v>
      </c>
      <c r="BM130">
        <f>(AT130/Actif!F129)</f>
        <v>0.5509301912541209</v>
      </c>
      <c r="BN130">
        <f>(AU130/Actif!G129)</f>
        <v>0.59459613900764297</v>
      </c>
      <c r="BO130">
        <f>(AV130/Actif!H129)</f>
        <v>0.59492213869467914</v>
      </c>
      <c r="BP130">
        <f>(AW130/Actif!I129)</f>
        <v>0.1096603449294274</v>
      </c>
      <c r="BQ130">
        <f>(AX130/Actif!J129)</f>
        <v>8.882995793703688E-2</v>
      </c>
      <c r="BR130">
        <f>(AY130/Actif!K129)</f>
        <v>7.8234012568704658E-2</v>
      </c>
      <c r="BS130">
        <f t="shared" si="34"/>
        <v>3.2599968703617144E-4</v>
      </c>
      <c r="BT130">
        <f t="shared" si="35"/>
        <v>-0.86849705620241635</v>
      </c>
      <c r="BV130">
        <f>('Compte de résultat '!V129/Actif!C129)</f>
        <v>0.28409727238919213</v>
      </c>
      <c r="BW130">
        <f>('Compte de résultat '!W129/Actif!D129)</f>
        <v>1.0615523545914556</v>
      </c>
      <c r="BX130">
        <f>('Compte de résultat '!X129/Actif!E129)</f>
        <v>8.3125503445613258E-2</v>
      </c>
      <c r="BY130">
        <f>('Compte de résultat '!Y129/Actif!F129)</f>
        <v>9.9926596932162312E-2</v>
      </c>
      <c r="BZ130">
        <f>('Compte de résultat '!Z129/Actif!G129)</f>
        <v>0.12049335699395619</v>
      </c>
      <c r="CA130">
        <f>('Compte de résultat '!AA129/Actif!H129)</f>
        <v>0.11187502184496138</v>
      </c>
      <c r="CB130">
        <f>('Compte de résultat '!AB129/Actif!I129)</f>
        <v>0.13245518564271894</v>
      </c>
      <c r="CC130">
        <f>('Compte de résultat '!AC129/Actif!J129)</f>
        <v>0.14538939449347657</v>
      </c>
      <c r="CD130">
        <f t="shared" si="36"/>
        <v>9.1526050188887792E-2</v>
      </c>
      <c r="CE130">
        <f t="shared" si="37"/>
        <v>0.1011818191239106</v>
      </c>
      <c r="CF130">
        <f t="shared" si="38"/>
        <v>0.12990653399371896</v>
      </c>
      <c r="CG130">
        <f>(Actif!U129/Actif!C129)</f>
        <v>0.19769767521184697</v>
      </c>
      <c r="CH130">
        <f>(Actif!V129/Actif!D129)</f>
        <v>0.16714901820322586</v>
      </c>
      <c r="CI130">
        <f>(Actif!W129/Actif!E129)</f>
        <v>0.18798561292003749</v>
      </c>
      <c r="CJ130">
        <f>(Actif!X129/Actif!F129)</f>
        <v>0.24321330296273391</v>
      </c>
      <c r="CK130">
        <f>(Actif!Y129/Actif!G129)</f>
        <v>0.24360906450924466</v>
      </c>
      <c r="CL130">
        <f>(Actif!Z129/Actif!H129)</f>
        <v>0.2641928385105351</v>
      </c>
      <c r="CM130">
        <f>(Actif!AA129/Actif!I129)</f>
        <v>0.26699401781193099</v>
      </c>
      <c r="CN130">
        <f>(Actif!AB129/Actif!J129)</f>
        <v>0.25117211046947024</v>
      </c>
      <c r="CO130">
        <f>(Actif!AC129/Actif!K129)</f>
        <v>0.23801012683437928</v>
      </c>
      <c r="CP130">
        <f t="shared" si="39"/>
        <v>0.40538860611058308</v>
      </c>
      <c r="CQ130">
        <f t="shared" si="40"/>
        <v>-9.910454735930227E-2</v>
      </c>
      <c r="CR130">
        <f>'Compte de résultat '!D129/Actif!C129</f>
        <v>2.8276333235599522</v>
      </c>
      <c r="CS130">
        <f>'Compte de résultat '!E129/Actif!D129</f>
        <v>5.9727324701088875</v>
      </c>
      <c r="CT130">
        <f>'Compte de résultat '!F129/Actif!E129</f>
        <v>0.60924284444644705</v>
      </c>
      <c r="CU130">
        <f>'Compte de résultat '!G129/Actif!F129</f>
        <v>0.64438124740948188</v>
      </c>
      <c r="CV130">
        <f>'Compte de résultat '!H129/Actif!G129</f>
        <v>0.66177505278552118</v>
      </c>
      <c r="CW130">
        <f>'Compte de résultat '!I129/Actif!H129</f>
        <v>0.74411529005867372</v>
      </c>
      <c r="CX130">
        <f>'Compte de résultat '!J129/Actif!I129</f>
        <v>0.66362370342207255</v>
      </c>
      <c r="CY130">
        <f>'Compte de résultat '!K129/Actif!J129</f>
        <v>0.68248193638298504</v>
      </c>
      <c r="CZ130">
        <f t="shared" si="41"/>
        <v>0.62681204592796447</v>
      </c>
      <c r="DA130">
        <f t="shared" si="42"/>
        <v>0.63846638154715007</v>
      </c>
      <c r="DB130">
        <f t="shared" si="43"/>
        <v>0.69674030995457714</v>
      </c>
      <c r="DD130">
        <f>LN(1+'Compte de résultat '!C129)</f>
        <v>17.269243968166585</v>
      </c>
      <c r="DE130">
        <f>LN(1+'Compte de résultat '!D129)</f>
        <v>17.294084635107062</v>
      </c>
      <c r="DF130">
        <f>LN(1+'Compte de résultat '!E129)</f>
        <v>18.422034417323008</v>
      </c>
      <c r="DG130">
        <f>LN(1+'Compte de résultat '!F129)</f>
        <v>18.665963461317052</v>
      </c>
      <c r="DH130">
        <f>LN(1+'Compte de résultat '!G129)</f>
        <v>18.685882386943863</v>
      </c>
      <c r="DI130">
        <f>LN(1+'Compte de résultat '!H129)</f>
        <v>18.681502226636127</v>
      </c>
      <c r="DJ130">
        <f>LN(1+'Compte de résultat '!I129)</f>
        <v>18.792271575874938</v>
      </c>
      <c r="DK130">
        <f>LN(1+'Compte de résultat '!J129)</f>
        <v>18.778656765122918</v>
      </c>
      <c r="DL130">
        <f>LN(1+'Compte de résultat '!K129)</f>
        <v>18.812799876057696</v>
      </c>
      <c r="DM130">
        <f t="shared" si="44"/>
        <v>18.675922924130457</v>
      </c>
      <c r="DN130">
        <f t="shared" si="45"/>
        <v>18.677782691632348</v>
      </c>
      <c r="DO130">
        <f t="shared" si="46"/>
        <v>18.794576072351848</v>
      </c>
      <c r="DQ130">
        <f>'Compte de résultat '!AM129/'Compte de résultat '!U129</f>
        <v>0.10063581932361941</v>
      </c>
      <c r="DR130">
        <f>'Compte de résultat '!AN129/'Compte de résultat '!V129</f>
        <v>2.2573279560086198E-2</v>
      </c>
      <c r="DS130">
        <f>'Compte de résultat '!AO129/'Compte de résultat '!W129</f>
        <v>0.30942626577710536</v>
      </c>
      <c r="DT130">
        <f>'Compte de résultat '!AP129/'Compte de résultat '!X129</f>
        <v>0.37887775794752271</v>
      </c>
      <c r="DU130">
        <f>'Compte de résultat '!AQ129/'Compte de résultat '!Y129</f>
        <v>0.16645355251667357</v>
      </c>
      <c r="DV130">
        <f>'Compte de résultat '!AR129/'Compte de résultat '!Z129</f>
        <v>0.104912536673218</v>
      </c>
      <c r="DW130">
        <f>'Compte de résultat '!AS129/'Compte de résultat '!AA129</f>
        <v>0.10006597918169668</v>
      </c>
      <c r="DX130">
        <f>'Compte de résultat '!AT129/'Compte de résultat '!AB129</f>
        <v>1.9233937702859673E-2</v>
      </c>
      <c r="DY130">
        <f>'Compte de résultat '!AU129/'Compte de résultat '!AC129</f>
        <v>1.1484597328838444E-3</v>
      </c>
      <c r="DZ130">
        <f t="shared" si="55"/>
        <v>-0.27396522127430473</v>
      </c>
    </row>
    <row r="131" spans="2:130" x14ac:dyDescent="0.25">
      <c r="B131" t="str">
        <f>Actif!B130</f>
        <v>TANGERINE CONFECTIONERY LIMITED</v>
      </c>
      <c r="C131">
        <f>('Passif '!U130+'Passif '!AD130+'Passif '!AV130)/Actif!C130</f>
        <v>0.29322357916502317</v>
      </c>
      <c r="D131">
        <f>('Passif '!V130+'Passif '!AE130+'Passif '!AW130)/Actif!D130</f>
        <v>0.32721622060338518</v>
      </c>
      <c r="E131">
        <f>('Passif '!W130+'Passif '!AF130+'Passif '!AX130)/Actif!E130</f>
        <v>0.28587947299993743</v>
      </c>
      <c r="F131">
        <f>('Passif '!X130+'Passif '!AG130+'Passif '!AY130)/Actif!F130</f>
        <v>0.5956954879916545</v>
      </c>
      <c r="G131">
        <f>('Passif '!Y130+'Passif '!AH130+'Passif '!AZ130)/Actif!G130</f>
        <v>0.59005502737454996</v>
      </c>
      <c r="H131">
        <f>('Passif '!Z130+'Passif '!AI130+'Passif '!BA130)/Actif!H130</f>
        <v>0.57835301461410382</v>
      </c>
      <c r="I131">
        <f>('Passif '!AA130+'Passif '!AJ130+'Passif '!BB130)/Actif!I130</f>
        <v>0.59501776367251635</v>
      </c>
      <c r="J131">
        <f>('Passif '!AB130+'Passif '!AK130+'Passif '!BC130)/Actif!J130</f>
        <v>0.57040719976272203</v>
      </c>
      <c r="K131">
        <f>('Passif '!AC130+'Passif '!AL130+'Passif '!BD130)/Actif!K130</f>
        <v>0.51840974975854692</v>
      </c>
      <c r="L131">
        <f t="shared" ref="L131:L143" si="56">(H131-E131)/E131</f>
        <v>1.0230659044702743</v>
      </c>
      <c r="M131">
        <f>('Passif '!C130+'Passif '!L130)/Actif!C130</f>
        <v>0.46707503475008921</v>
      </c>
      <c r="N131">
        <f>('Passif '!D130+'Passif '!M130)/Actif!D130</f>
        <v>0.42844710208751474</v>
      </c>
      <c r="O131">
        <f>('Passif '!E130+'Passif '!N130)/Actif!E130</f>
        <v>0.45213802581875345</v>
      </c>
      <c r="P131">
        <f>('Passif '!F130+'Passif '!O130)/Actif!F130</f>
        <v>0.14314099789809429</v>
      </c>
      <c r="Q131">
        <f>('Passif '!G130+'Passif '!P130)/Actif!G130</f>
        <v>0.15053907097167629</v>
      </c>
      <c r="R131">
        <f>('Passif '!H130+'Passif '!Q130)/Actif!H130</f>
        <v>0.19365394933108679</v>
      </c>
      <c r="S131">
        <f>('Passif '!I130+'Passif '!R130)/Actif!I130</f>
        <v>0.19065359317763941</v>
      </c>
      <c r="T131">
        <f>('Passif '!J130+'Passif '!S130)/Actif!J130</f>
        <v>0.21408924683081987</v>
      </c>
      <c r="U131">
        <f>('Passif '!K130+'Passif '!T130)/Actif!K130</f>
        <v>0.23981765278885347</v>
      </c>
      <c r="V131">
        <f t="shared" ref="V131:V143" si="57">(R131-O131)</f>
        <v>-0.25848407648766669</v>
      </c>
      <c r="W131">
        <v>-0.42328215982118372</v>
      </c>
      <c r="X131">
        <f>('Passif '!U130+'Passif '!AD130)/('Passif '!C130+'Passif '!L130)</f>
        <v>0.62778688079938572</v>
      </c>
      <c r="Y131">
        <f>('Passif '!V130+'Passif '!AE130)/('Passif '!D130+'Passif '!M130)</f>
        <v>0.73180498783266135</v>
      </c>
      <c r="Z131">
        <f>('Passif '!W130+'Passif '!AF130)/('Passif '!E130+'Passif '!N130)</f>
        <v>0.60470365498261691</v>
      </c>
      <c r="AA131">
        <f>('Passif '!X130+'Passif '!AG130)/('Passif '!F130+'Passif '!O130)</f>
        <v>3.9304710509237206</v>
      </c>
      <c r="AB131">
        <f>('Passif '!Y130+'Passif '!AH130)/('Passif '!G130+'Passif '!P130)</f>
        <v>3.6012085152520878</v>
      </c>
      <c r="AC131">
        <f>('Passif '!Z130+'Passif '!AI130)/('Passif '!H130+'Passif '!Q130)</f>
        <v>2.7485124653766646</v>
      </c>
      <c r="AD131">
        <f>('Passif '!AA130+'Passif '!AJ130)/('Passif '!I130+'Passif '!R130)</f>
        <v>2.9746060645042611</v>
      </c>
      <c r="AE131">
        <f>('Passif '!AB130+'Passif '!AK130)/('Passif '!J130+'Passif '!S130)</f>
        <v>2.5062819427097724</v>
      </c>
      <c r="AF131">
        <f>('Passif '!AC130+'Passif '!AL130)/('Passif '!K130+'Passif '!T130)</f>
        <v>1.9765769556290642</v>
      </c>
      <c r="AG131">
        <f>('Passif '!C130+'Passif '!L130)</f>
        <v>17807274</v>
      </c>
      <c r="AH131">
        <f>('Passif '!D130+'Passif '!M130)</f>
        <v>25702827</v>
      </c>
      <c r="AI131">
        <f>('Passif '!E130+'Passif '!N130)</f>
        <v>27139363</v>
      </c>
      <c r="AJ131">
        <f>('Passif '!F130+'Passif '!O130)</f>
        <v>17054292</v>
      </c>
      <c r="AK131">
        <f>('Passif '!G130+'Passif '!P130)</f>
        <v>18977336</v>
      </c>
      <c r="AL131">
        <f>('Passif '!H130+'Passif '!Q130)</f>
        <v>24590352</v>
      </c>
      <c r="AM131">
        <f>('Passif '!I130+'Passif '!R130)</f>
        <v>26539053</v>
      </c>
      <c r="AN131">
        <f>('Passif '!J130+'Passif '!S130)</f>
        <v>29510059</v>
      </c>
      <c r="AO131">
        <f>('Passif '!K130+'Passif '!T130)</f>
        <v>33544999</v>
      </c>
      <c r="AP131">
        <f t="shared" ref="AP131:AP143" si="58">(AO131-AL131)/AL131</f>
        <v>0.36415285962559624</v>
      </c>
      <c r="AQ131">
        <f>('Passif '!U130+'Passif '!AD130)</f>
        <v>11179173</v>
      </c>
      <c r="AR131">
        <f>('Passif '!V130+'Passif '!AE130)</f>
        <v>18809457</v>
      </c>
      <c r="AS131">
        <f>('Passif '!W130+'Passif '!AF130)</f>
        <v>16411272</v>
      </c>
      <c r="AT131">
        <f>('Passif '!X130+'Passif '!AG130)</f>
        <v>67031401</v>
      </c>
      <c r="AU131">
        <f>('Passif '!Y130+'Passif '!AH130)</f>
        <v>68341344</v>
      </c>
      <c r="AV131">
        <f>('Passif '!Z130+'Passif '!AI130)</f>
        <v>67586889</v>
      </c>
      <c r="AW131">
        <f>('Passif '!AA130+'Passif '!AJ130)</f>
        <v>78943228</v>
      </c>
      <c r="AX131">
        <f>('Passif '!AB130+'Passif '!AK130)</f>
        <v>73960528</v>
      </c>
      <c r="AY131">
        <f>('Passif '!AC130+'Passif '!AL130)</f>
        <v>66304272</v>
      </c>
      <c r="AZ131">
        <f t="shared" ref="AZ131:AZ143" si="59">(AY131-AV131)/AV131</f>
        <v>-1.8977304903026383E-2</v>
      </c>
      <c r="BA131">
        <f>'Passif '!AV130</f>
        <v>0</v>
      </c>
      <c r="BB131">
        <f>'Passif '!AW130</f>
        <v>820462</v>
      </c>
      <c r="BC131">
        <f>'Passif '!AX130</f>
        <v>748503</v>
      </c>
      <c r="BD131">
        <f>'Passif '!AY130</f>
        <v>3941730</v>
      </c>
      <c r="BE131">
        <f>'Passif '!AZ130</f>
        <v>6042485</v>
      </c>
      <c r="BF131">
        <f>'Passif '!BA130</f>
        <v>5852895</v>
      </c>
      <c r="BG131">
        <f>'Passif '!BB130</f>
        <v>3883472</v>
      </c>
      <c r="BH131">
        <f>'Passif '!BC130</f>
        <v>4664393</v>
      </c>
      <c r="BI131">
        <f>'Passif '!BD130</f>
        <v>6209383</v>
      </c>
      <c r="BJ131">
        <f>(AQ131/Actif!C130)</f>
        <v>0.29322357916502317</v>
      </c>
      <c r="BK131">
        <f>(AR131/Actif!D130)</f>
        <v>0.31353972633009275</v>
      </c>
      <c r="BL131">
        <f>(AS131/Actif!E130)</f>
        <v>0.27340951676922504</v>
      </c>
      <c r="BM131">
        <f>(AT131/Actif!F130)</f>
        <v>0.56261154843879269</v>
      </c>
      <c r="BN131">
        <f>(AU131/Actif!G130)</f>
        <v>0.54212258426133908</v>
      </c>
      <c r="BO131">
        <f>(AV131/Actif!H130)</f>
        <v>0.5322602937059131</v>
      </c>
      <c r="BP131">
        <f>(AW131/Actif!I130)</f>
        <v>0.56711933448573437</v>
      </c>
      <c r="BQ131">
        <f>(AX131/Actif!J130)</f>
        <v>0.53656801346041916</v>
      </c>
      <c r="BR131">
        <f>(AY131/Actif!K130)</f>
        <v>0.47401804605549991</v>
      </c>
      <c r="BS131">
        <f t="shared" ref="BS131:BS143" si="60">(BO131-BN131)</f>
        <v>-9.8622905554259788E-3</v>
      </c>
      <c r="BT131">
        <f t="shared" ref="BT131:BT143" si="61">(BR131-BO131)/BO131</f>
        <v>-0.10942437063057246</v>
      </c>
      <c r="BV131">
        <f>('Compte de résultat '!V130/Actif!C130)</f>
        <v>0.141446777740701</v>
      </c>
      <c r="BW131">
        <f>('Compte de résultat '!W130/Actif!D130)</f>
        <v>0.10900355732006708</v>
      </c>
      <c r="BX131">
        <f>('Compte de résultat '!X130/Actif!E130)</f>
        <v>0.19751208627129294</v>
      </c>
      <c r="BY131">
        <f>('Compte de résultat '!Y130/Actif!F130)</f>
        <v>0.11649135174255863</v>
      </c>
      <c r="BZ131">
        <f>('Compte de résultat '!Z130/Actif!G130)</f>
        <v>0.15697478193539968</v>
      </c>
      <c r="CA131">
        <f>('Compte de résultat '!AA130/Actif!H130)</f>
        <v>0.11479493734238574</v>
      </c>
      <c r="CB131">
        <f>('Compte de résultat '!AB130/Actif!I130)</f>
        <v>0.10734742092877303</v>
      </c>
      <c r="CC131">
        <f>('Compte de résultat '!AC130/Actif!J130)</f>
        <v>0.12296307021561168</v>
      </c>
      <c r="CD131">
        <f t="shared" ref="CD131:CD143" si="62">AVERAGE(BX131:BY131)</f>
        <v>0.15700171900692578</v>
      </c>
      <c r="CE131">
        <f t="shared" ref="CE131:CE143" si="63">AVERAGE(BX131:BZ131)</f>
        <v>0.15699273998308375</v>
      </c>
      <c r="CF131">
        <f t="shared" ref="CF131:CF143" si="64">AVERAGE(CA131:CC131)</f>
        <v>0.11503514282892348</v>
      </c>
      <c r="CG131">
        <f>(Actif!U130/Actif!C130)</f>
        <v>0.28281011959528374</v>
      </c>
      <c r="CH131">
        <f>(Actif!V130/Actif!D130)</f>
        <v>0.40912594635972205</v>
      </c>
      <c r="CI131">
        <f>(Actif!W130/Actif!E130)</f>
        <v>0.34281050095720067</v>
      </c>
      <c r="CJ131">
        <f>(Actif!X130/Actif!F130)</f>
        <v>0.4393666323248302</v>
      </c>
      <c r="CK131">
        <f>(Actif!Y130/Actif!G130)</f>
        <v>0.43442395955740343</v>
      </c>
      <c r="CL131">
        <f>(Actif!Z130/Actif!H130)</f>
        <v>0.4297316503421113</v>
      </c>
      <c r="CM131">
        <f>(Actif!AA130/Actif!I130)</f>
        <v>0.39236355687587121</v>
      </c>
      <c r="CN131">
        <f>(Actif!AB130/Actif!J130)</f>
        <v>0.38936755703553572</v>
      </c>
      <c r="CO131">
        <f>(Actif!AC130/Actif!K130)</f>
        <v>0.40263276824323752</v>
      </c>
      <c r="CP131">
        <f t="shared" ref="CP131:CP143" si="65">(CL131-CI131)/CI131</f>
        <v>0.25355451230988574</v>
      </c>
      <c r="CQ131">
        <f t="shared" ref="CQ131:CQ143" si="66">(CO131-CL131)/CL131</f>
        <v>-6.3060009839396858E-2</v>
      </c>
      <c r="CR131">
        <f>'Compte de résultat '!D130/Actif!C130</f>
        <v>1.8995737766544345</v>
      </c>
      <c r="CS131">
        <f>'Compte de résultat '!E130/Actif!D130</f>
        <v>1.4405029275720993</v>
      </c>
      <c r="CT131">
        <f>'Compte de résultat '!F130/Actif!E130</f>
        <v>2.286205073330962</v>
      </c>
      <c r="CU131">
        <f>'Compte de résultat '!G130/Actif!F130</f>
        <v>1.4582555152824865</v>
      </c>
      <c r="CV131">
        <f>'Compte de résultat '!H130/Actif!G130</f>
        <v>1.4282894245283624</v>
      </c>
      <c r="CW131">
        <f>'Compte de résultat '!I130/Actif!H130</f>
        <v>1.4736360578208552</v>
      </c>
      <c r="CX131">
        <f>'Compte de résultat '!J130/Actif!I130</f>
        <v>1.4526698425295987</v>
      </c>
      <c r="CY131">
        <f>'Compte de résultat '!K130/Actif!J130</f>
        <v>1.4704889735661395</v>
      </c>
      <c r="CZ131">
        <f t="shared" ref="CZ131:CZ143" si="67">AVERAGE(CT131:CU131)</f>
        <v>1.8722302943067244</v>
      </c>
      <c r="DA131">
        <f t="shared" ref="DA131:DA143" si="68">AVERAGE(CT131:CV131)</f>
        <v>1.7242500043806037</v>
      </c>
      <c r="DB131">
        <f t="shared" ref="DB131:DB143" si="69">AVERAGE(CW131:CY131)</f>
        <v>1.465598291305531</v>
      </c>
      <c r="DD131">
        <f>LN(1+'Compte de résultat '!C130)</f>
        <v>17.868411474147514</v>
      </c>
      <c r="DE131">
        <f>LN(1+'Compte de résultat '!D130)</f>
        <v>18.098012490447754</v>
      </c>
      <c r="DF131">
        <f>LN(1+'Compte de résultat '!E130)</f>
        <v>18.274691860860685</v>
      </c>
      <c r="DG131">
        <f>LN(1+'Compte de résultat '!F130)</f>
        <v>18.737156797118043</v>
      </c>
      <c r="DH131">
        <f>LN(1+'Compte de résultat '!G130)</f>
        <v>18.973078469957461</v>
      </c>
      <c r="DI131">
        <f>LN(1+'Compte de résultat '!H130)</f>
        <v>19.008766130899279</v>
      </c>
      <c r="DJ131">
        <f>LN(1+'Compte de résultat '!I130)</f>
        <v>19.047280068679861</v>
      </c>
      <c r="DK131">
        <f>LN(1+'Compte de résultat '!J130)</f>
        <v>19.124828189140576</v>
      </c>
      <c r="DL131">
        <f>LN(1+'Compte de résultat '!K130)</f>
        <v>19.127199041364157</v>
      </c>
      <c r="DM131">
        <f t="shared" ref="DM131:DM143" si="70">AVERAGE(DG131:DH131)</f>
        <v>18.855117633537752</v>
      </c>
      <c r="DN131">
        <f t="shared" ref="DN131:DN143" si="71">AVERAGE(DG131:DI131)</f>
        <v>18.906333799324926</v>
      </c>
      <c r="DO131">
        <f t="shared" ref="DO131:DO143" si="72">AVERAGE(DJ131:DL131)</f>
        <v>19.099769099728199</v>
      </c>
      <c r="DQ131">
        <f>'Compte de résultat '!AM130/'Compte de résultat '!U130</f>
        <v>3.1747024407100213E-2</v>
      </c>
      <c r="DR131">
        <f>'Compte de résultat '!AN130/'Compte de résultat '!V130</f>
        <v>5.2558751045400517E-2</v>
      </c>
      <c r="DS131">
        <f>'Compte de résultat '!AO130/'Compte de résultat '!W130</f>
        <v>7.5962549524436943E-2</v>
      </c>
      <c r="DT131">
        <f>'Compte de résultat '!AP130/'Compte de résultat '!X130</f>
        <v>0.43956526411307567</v>
      </c>
      <c r="DU131">
        <f>'Compte de résultat '!AQ130/'Compte de résultat '!Y130</f>
        <v>0.53653004341399502</v>
      </c>
      <c r="DV131">
        <f>'Compte de résultat '!AR130/'Compte de résultat '!Z130</f>
        <v>0.32942914009544266</v>
      </c>
      <c r="DW131">
        <f>'Compte de résultat '!AS130/'Compte de résultat '!AA130</f>
        <v>0.5638167017041642</v>
      </c>
      <c r="DX131">
        <f>'Compte de résultat '!AT130/'Compte de résultat '!AB130</f>
        <v>0.25932445601567899</v>
      </c>
      <c r="DY131">
        <f>'Compte de résultat '!AU130/'Compte de résultat '!AC130</f>
        <v>0.21199095321627628</v>
      </c>
      <c r="DZ131">
        <f t="shared" si="55"/>
        <v>-0.11013612401763301</v>
      </c>
    </row>
    <row r="132" spans="2:130" x14ac:dyDescent="0.25">
      <c r="B132" t="str">
        <f>Actif!B131</f>
        <v>TAYLOR MAXWELL TIMBER LIMITED</v>
      </c>
      <c r="C132">
        <f>('Passif '!U131+'Passif '!AD131+'Passif '!AV131)/Actif!C131</f>
        <v>0.16721752502229584</v>
      </c>
      <c r="D132">
        <f>('Passif '!V131+'Passif '!AE131+'Passif '!AW131)/Actif!D131</f>
        <v>0.28212895478909367</v>
      </c>
      <c r="E132">
        <f>('Passif '!W131+'Passif '!AF131+'Passif '!AX131)/Actif!E131</f>
        <v>0.34849677458220923</v>
      </c>
      <c r="F132">
        <f>('Passif '!X131+'Passif '!AG131+'Passif '!AY131)/Actif!F131</f>
        <v>0.34226857058777083</v>
      </c>
      <c r="G132">
        <f>('Passif '!Y131+'Passif '!AH131+'Passif '!AZ131)/Actif!G131</f>
        <v>0.28055469039314929</v>
      </c>
      <c r="H132">
        <f>('Passif '!Z131+'Passif '!AI131+'Passif '!BA131)/Actif!H131</f>
        <v>0.22493421278561254</v>
      </c>
      <c r="I132">
        <f>('Passif '!AA131+'Passif '!AJ131+'Passif '!BB131)/Actif!I131</f>
        <v>0.16397586528686567</v>
      </c>
      <c r="J132">
        <f>('Passif '!AB131+'Passif '!AK131+'Passif '!BC131)/Actif!J131</f>
        <v>0.26184492246223701</v>
      </c>
      <c r="K132">
        <f>('Passif '!AC131+'Passif '!AL131+'Passif '!BD131)/Actif!K131</f>
        <v>0.2071949191019134</v>
      </c>
      <c r="L132">
        <f t="shared" si="56"/>
        <v>-0.35455869554238501</v>
      </c>
      <c r="M132">
        <f>('Passif '!C131+'Passif '!L131)/Actif!C131</f>
        <v>0.20770505608976378</v>
      </c>
      <c r="N132">
        <f>('Passif '!D131+'Passif '!M131)/Actif!D131</f>
        <v>0.15192619104635732</v>
      </c>
      <c r="O132">
        <f>('Passif '!E131+'Passif '!N131)/Actif!E131</f>
        <v>0.16342305375814173</v>
      </c>
      <c r="P132">
        <f>('Passif '!F131+'Passif '!O131)/Actif!F131</f>
        <v>0.24452718503287527</v>
      </c>
      <c r="Q132">
        <f>('Passif '!G131+'Passif '!P131)/Actif!G131</f>
        <v>0.22662802565772669</v>
      </c>
      <c r="R132">
        <f>('Passif '!H131+'Passif '!Q131)/Actif!H131</f>
        <v>0.22765102162352771</v>
      </c>
      <c r="S132">
        <f>('Passif '!I131+'Passif '!R131)/Actif!I131</f>
        <v>0.24390133433479583</v>
      </c>
      <c r="T132">
        <f>('Passif '!J131+'Passif '!S131)/Actif!J131</f>
        <v>0.25672772297931923</v>
      </c>
      <c r="U132">
        <f>('Passif '!K131+'Passif '!T131)/Actif!K131</f>
        <v>0.19724450903954635</v>
      </c>
      <c r="V132">
        <f t="shared" si="57"/>
        <v>6.4227967865385982E-2</v>
      </c>
      <c r="W132">
        <v>-0.17565503840507546</v>
      </c>
      <c r="X132">
        <f>('Passif '!U131+'Passif '!AD131)/('Passif '!C131+'Passif '!L131)</f>
        <v>0</v>
      </c>
      <c r="Y132">
        <f>('Passif '!V131+'Passif '!AE131)/('Passif '!D131+'Passif '!M131)</f>
        <v>0</v>
      </c>
      <c r="Z132">
        <f>('Passif '!W131+'Passif '!AF131)/('Passif '!E131+'Passif '!N131)</f>
        <v>0.61950610076361901</v>
      </c>
      <c r="AA132">
        <f>('Passif '!X131+'Passif '!AG131)/('Passif '!F131+'Passif '!O131)</f>
        <v>0.60170523705628542</v>
      </c>
      <c r="AB132">
        <f>('Passif '!Y131+'Passif '!AH131)/('Passif '!G131+'Passif '!P131)</f>
        <v>0.59988002090027381</v>
      </c>
      <c r="AC132">
        <f>('Passif '!Z131+'Passif '!AI131)/('Passif '!H131+'Passif '!Q131)</f>
        <v>0.56828944866419384</v>
      </c>
      <c r="AD132">
        <f>('Passif '!AA131+'Passif '!AJ131)/('Passif '!I131+'Passif '!R131)</f>
        <v>0.54555379465010423</v>
      </c>
      <c r="AE132">
        <f>('Passif '!AB131+'Passif '!AK131)/('Passif '!J131+'Passif '!S131)</f>
        <v>0.53390290652315664</v>
      </c>
      <c r="AF132">
        <f>('Passif '!AC131+'Passif '!AL131)/('Passif '!K131+'Passif '!T131)</f>
        <v>0.50615821127217886</v>
      </c>
      <c r="AG132">
        <f>('Passif '!C131+'Passif '!L131)</f>
        <v>2884424</v>
      </c>
      <c r="AH132">
        <f>('Passif '!D131+'Passif '!M131)</f>
        <v>6488281</v>
      </c>
      <c r="AI132">
        <f>('Passif '!E131+'Passif '!N131)</f>
        <v>6008756</v>
      </c>
      <c r="AJ132">
        <f>('Passif '!F131+'Passif '!O131)</f>
        <v>5308001</v>
      </c>
      <c r="AK132">
        <f>('Passif '!G131+'Passif '!P131)</f>
        <v>5620979</v>
      </c>
      <c r="AL132">
        <f>('Passif '!H131+'Passif '!Q131)</f>
        <v>5979423</v>
      </c>
      <c r="AM132">
        <f>('Passif '!I131+'Passif '!R131)</f>
        <v>6591306</v>
      </c>
      <c r="AN132">
        <f>('Passif '!J131+'Passif '!S131)</f>
        <v>6635729</v>
      </c>
      <c r="AO132">
        <f>('Passif '!K131+'Passif '!T131)</f>
        <v>7154269</v>
      </c>
      <c r="AP132">
        <f t="shared" si="58"/>
        <v>0.19648149997081657</v>
      </c>
      <c r="AQ132">
        <f>('Passif '!U131+'Passif '!AD131)</f>
        <v>0</v>
      </c>
      <c r="AR132">
        <f>('Passif '!V131+'Passif '!AE131)</f>
        <v>0</v>
      </c>
      <c r="AS132">
        <f>('Passif '!W131+'Passif '!AF131)</f>
        <v>3722461</v>
      </c>
      <c r="AT132">
        <f>('Passif '!X131+'Passif '!AG131)</f>
        <v>3193852</v>
      </c>
      <c r="AU132">
        <f>('Passif '!Y131+'Passif '!AH131)</f>
        <v>3371913</v>
      </c>
      <c r="AV132">
        <f>('Passif '!Z131+'Passif '!AI131)</f>
        <v>3398043</v>
      </c>
      <c r="AW132">
        <f>('Passif '!AA131+'Passif '!AJ131)</f>
        <v>3595912</v>
      </c>
      <c r="AX132">
        <f>('Passif '!AB131+'Passif '!AK131)</f>
        <v>3542835</v>
      </c>
      <c r="AY132">
        <f>('Passif '!AC131+'Passif '!AL131)</f>
        <v>3621192</v>
      </c>
      <c r="AZ132">
        <f t="shared" si="59"/>
        <v>6.5669857620989494E-2</v>
      </c>
      <c r="BA132">
        <f>'Passif '!AV131</f>
        <v>2322169</v>
      </c>
      <c r="BB132">
        <f>'Passif '!AW131</f>
        <v>12048824</v>
      </c>
      <c r="BC132">
        <f>'Passif '!AX131</f>
        <v>9091105</v>
      </c>
      <c r="BD132">
        <f>'Passif '!AY131</f>
        <v>4235841</v>
      </c>
      <c r="BE132">
        <f>'Passif '!AZ131</f>
        <v>3586591</v>
      </c>
      <c r="BF132">
        <f>'Passif '!BA131</f>
        <v>2510021</v>
      </c>
      <c r="BG132">
        <f>'Passif '!BB131</f>
        <v>835450</v>
      </c>
      <c r="BH132">
        <f>'Passif '!BC131</f>
        <v>3225160</v>
      </c>
      <c r="BI132">
        <f>'Passif '!BD131</f>
        <v>3893989</v>
      </c>
      <c r="BJ132">
        <f>(AQ132/Actif!C131)</f>
        <v>0</v>
      </c>
      <c r="BK132">
        <f>(AR132/Actif!D131)</f>
        <v>0</v>
      </c>
      <c r="BL132">
        <f>(AS132/Actif!E131)</f>
        <v>0.10124157880858967</v>
      </c>
      <c r="BM132">
        <f>(AT132/Actif!F131)</f>
        <v>0.14713328783691237</v>
      </c>
      <c r="BN132">
        <f>(AU132/Actif!G131)</f>
        <v>0.13594962476814487</v>
      </c>
      <c r="BO132">
        <f>(AV132/Actif!H131)</f>
        <v>0.12937167356627505</v>
      </c>
      <c r="BP132">
        <f>(AW132/Actif!I131)</f>
        <v>0.13306129846657161</v>
      </c>
      <c r="BQ132">
        <f>(AX132/Actif!J131)</f>
        <v>0.13706767748373033</v>
      </c>
      <c r="BR132">
        <f>(AY132/Actif!K131)</f>
        <v>9.9836927878715898E-2</v>
      </c>
      <c r="BS132">
        <f t="shared" si="60"/>
        <v>-6.577951201869825E-3</v>
      </c>
      <c r="BT132">
        <f t="shared" si="61"/>
        <v>-0.2282937591622711</v>
      </c>
      <c r="BV132">
        <f>('Compte de résultat '!V131/Actif!C131)</f>
        <v>0.11825969612838952</v>
      </c>
      <c r="BW132">
        <f>('Compte de résultat '!W131/Actif!D131)</f>
        <v>6.2162681036463587E-2</v>
      </c>
      <c r="BX132">
        <f>('Compte de résultat '!X131/Actif!E131)</f>
        <v>3.1504588011810782E-2</v>
      </c>
      <c r="BY132">
        <f>('Compte de résultat '!Y131/Actif!F131)</f>
        <v>5.7577941182838765E-2</v>
      </c>
      <c r="BZ132">
        <f>('Compte de résultat '!Z131/Actif!G131)</f>
        <v>6.0190064253176016E-2</v>
      </c>
      <c r="CA132">
        <f>('Compte de résultat '!AA131/Actif!H131)</f>
        <v>5.0746101138128899E-2</v>
      </c>
      <c r="CB132">
        <f>('Compte de résultat '!AB131/Actif!I131)</f>
        <v>3.312389727283159E-2</v>
      </c>
      <c r="CC132">
        <f>('Compte de résultat '!AC131/Actif!J131)</f>
        <v>4.0395296367235607E-2</v>
      </c>
      <c r="CD132">
        <f t="shared" si="62"/>
        <v>4.454126459732477E-2</v>
      </c>
      <c r="CE132">
        <f t="shared" si="63"/>
        <v>4.975753114927519E-2</v>
      </c>
      <c r="CF132">
        <f t="shared" si="64"/>
        <v>4.1421764926065363E-2</v>
      </c>
      <c r="CG132">
        <f>(Actif!U131/Actif!C131)</f>
        <v>6.3003726835991489E-3</v>
      </c>
      <c r="CH132">
        <f>(Actif!V131/Actif!D131)</f>
        <v>3.3049774254903731E-3</v>
      </c>
      <c r="CI132">
        <f>(Actif!W131/Actif!E131)</f>
        <v>5.027863143885169E-3</v>
      </c>
      <c r="CJ132">
        <f>(Actif!X131/Actif!F131)</f>
        <v>6.3539280649804611E-3</v>
      </c>
      <c r="CK132">
        <f>(Actif!Y131/Actif!G131)</f>
        <v>4.2144261513833289E-3</v>
      </c>
      <c r="CL132">
        <f>(Actif!Z131/Actif!H131)</f>
        <v>3.1049189472736006E-3</v>
      </c>
      <c r="CM132">
        <f>(Actif!AA131/Actif!I131)</f>
        <v>1.3306085442467582E-3</v>
      </c>
      <c r="CN132">
        <f>(Actif!AB131/Actif!J131)</f>
        <v>1.8732681245626E-3</v>
      </c>
      <c r="CO132">
        <f>(Actif!AC131/Actif!K131)</f>
        <v>4.0267631490751802E-3</v>
      </c>
      <c r="CP132">
        <f t="shared" si="65"/>
        <v>-0.38245754539883042</v>
      </c>
      <c r="CQ132">
        <f t="shared" si="66"/>
        <v>0.29689799233279246</v>
      </c>
      <c r="CR132">
        <f>'Compte de résultat '!D131/Actif!C131</f>
        <v>5.4305245545961132</v>
      </c>
      <c r="CS132">
        <f>'Compte de résultat '!E131/Actif!D131</f>
        <v>2.7146035559632344</v>
      </c>
      <c r="CT132">
        <f>'Compte de résultat '!F131/Actif!E131</f>
        <v>1.9035511076787885</v>
      </c>
      <c r="CU132">
        <f>'Compte de résultat '!G131/Actif!F131</f>
        <v>3.3079863540220429</v>
      </c>
      <c r="CV132">
        <f>'Compte de résultat '!H131/Actif!G131</f>
        <v>3.3956231719454339</v>
      </c>
      <c r="CW132">
        <f>'Compte de résultat '!I131/Actif!H131</f>
        <v>2.9786882091509161</v>
      </c>
      <c r="CX132">
        <f>'Compte de résultat '!J131/Actif!I131</f>
        <v>2.7618695081499633</v>
      </c>
      <c r="CY132">
        <f>'Compte de résultat '!K131/Actif!J131</f>
        <v>3.7803437885544979</v>
      </c>
      <c r="CZ132">
        <f t="shared" si="67"/>
        <v>2.6057687308504156</v>
      </c>
      <c r="DA132">
        <f t="shared" si="68"/>
        <v>2.8690535445487551</v>
      </c>
      <c r="DB132">
        <f t="shared" si="69"/>
        <v>3.1736338352851257</v>
      </c>
      <c r="DD132">
        <f>LN(1+'Compte de résultat '!C131)</f>
        <v>17.714986557895866</v>
      </c>
      <c r="DE132">
        <f>LN(1+'Compte de résultat '!D131)</f>
        <v>18.138507735369988</v>
      </c>
      <c r="DF132">
        <f>LN(1+'Compte de résultat '!E131)</f>
        <v>18.568514577305532</v>
      </c>
      <c r="DG132">
        <f>LN(1+'Compte de résultat '!F131)</f>
        <v>18.063862475457444</v>
      </c>
      <c r="DH132">
        <f>LN(1+'Compte de résultat '!G131)</f>
        <v>18.089494318783149</v>
      </c>
      <c r="DI132">
        <f>LN(1+'Compte de résultat '!H131)</f>
        <v>18.248948976880506</v>
      </c>
      <c r="DJ132">
        <f>LN(1+'Compte de résultat '!I131)</f>
        <v>18.175259080606381</v>
      </c>
      <c r="DK132">
        <f>LN(1+'Compte de résultat '!J131)</f>
        <v>18.128161390699841</v>
      </c>
      <c r="DL132">
        <f>LN(1+'Compte de résultat '!K131)</f>
        <v>18.397533256041811</v>
      </c>
      <c r="DM132">
        <f t="shared" si="70"/>
        <v>18.076678397120297</v>
      </c>
      <c r="DN132">
        <f t="shared" si="71"/>
        <v>18.134101923707032</v>
      </c>
      <c r="DO132">
        <f t="shared" si="72"/>
        <v>18.233651242449344</v>
      </c>
      <c r="DQ132">
        <f>'Compte de résultat '!AM131/'Compte de résultat '!U131</f>
        <v>0.10093168374284403</v>
      </c>
      <c r="DR132">
        <f>'Compte de résultat '!AN131/'Compte de résultat '!V131</f>
        <v>0.2846909734358084</v>
      </c>
      <c r="DS132">
        <f>'Compte de résultat '!AO131/'Compte de résultat '!W131</f>
        <v>0.41354784540575845</v>
      </c>
      <c r="DT132">
        <f>'Compte de résultat '!AP131/'Compte de résultat '!X131</f>
        <v>0.45767478961708064</v>
      </c>
      <c r="DU132">
        <f>'Compte de résultat '!AQ131/'Compte de résultat '!Y131</f>
        <v>0.13039582159864815</v>
      </c>
      <c r="DV132">
        <f>'Compte de résultat '!AR131/'Compte de résultat '!Z131</f>
        <v>0.26555355642874079</v>
      </c>
      <c r="DW132">
        <f>'Compte de résultat '!AS131/'Compte de résultat '!AA131</f>
        <v>0.28776997848274871</v>
      </c>
      <c r="DX132">
        <f>'Compte de résultat '!AT131/'Compte de résultat '!AB131</f>
        <v>0.41952464151499852</v>
      </c>
      <c r="DY132">
        <f>'Compte de résultat '!AU131/'Compte de résultat '!AC131</f>
        <v>0.42427768695090845</v>
      </c>
      <c r="DZ132">
        <f t="shared" si="55"/>
        <v>-0.19212123318833985</v>
      </c>
    </row>
    <row r="133" spans="2:130" x14ac:dyDescent="0.25">
      <c r="B133" t="str">
        <f>Actif!B132</f>
        <v>TES PARTS LIMITED</v>
      </c>
      <c r="C133">
        <f>('Passif '!U132+'Passif '!AD132+'Passif '!AV132)/Actif!C132</f>
        <v>0.42052203871003491</v>
      </c>
      <c r="D133">
        <f>('Passif '!V132+'Passif '!AE132+'Passif '!AW132)/Actif!D132</f>
        <v>0.3285533209923342</v>
      </c>
      <c r="E133">
        <f>('Passif '!W132+'Passif '!AF132+'Passif '!AX132)/Actif!E132</f>
        <v>0.44551264559587106</v>
      </c>
      <c r="F133">
        <f>('Passif '!X132+'Passif '!AG132+'Passif '!AY132)/Actif!F132</f>
        <v>0.84288769582241374</v>
      </c>
      <c r="G133">
        <f>('Passif '!Y132+'Passif '!AH132+'Passif '!AZ132)/Actif!G132</f>
        <v>0.93362372306276897</v>
      </c>
      <c r="H133">
        <f>('Passif '!Z132+'Passif '!AI132+'Passif '!BA132)/Actif!H132</f>
        <v>0.82890923185608301</v>
      </c>
      <c r="I133">
        <f>('Passif '!AA132+'Passif '!AJ132+'Passif '!BB132)/Actif!I132</f>
        <v>0.76139642032262722</v>
      </c>
      <c r="J133">
        <f>('Passif '!AB132+'Passif '!AK132+'Passif '!BC132)/Actif!J132</f>
        <v>0.66763921414914218</v>
      </c>
      <c r="K133">
        <f>('Passif '!AC132+'Passif '!AL132+'Passif '!BD132)/Actif!K132</f>
        <v>0.70345601834801108</v>
      </c>
      <c r="L133">
        <f t="shared" si="56"/>
        <v>0.86057397034694905</v>
      </c>
      <c r="M133">
        <f>('Passif '!C132+'Passif '!L132)/Actif!C132</f>
        <v>0.18623490193745737</v>
      </c>
      <c r="N133">
        <f>('Passif '!D132+'Passif '!M132)/Actif!D132</f>
        <v>0.41665415379257187</v>
      </c>
      <c r="O133">
        <f>('Passif '!E132+'Passif '!N132)/Actif!E132</f>
        <v>0.3285115084500736</v>
      </c>
      <c r="P133">
        <f>('Passif '!F132+'Passif '!O132)/Actif!F132</f>
        <v>1.8526878551150875E-2</v>
      </c>
      <c r="Q133">
        <f>('Passif '!G132+'Passif '!P132)/Actif!G132</f>
        <v>3.7202728101338498E-2</v>
      </c>
      <c r="R133">
        <f>('Passif '!H132+'Passif '!Q132)/Actif!H132</f>
        <v>3.6966659154231668E-2</v>
      </c>
      <c r="S133">
        <f>('Passif '!I132+'Passif '!R132)/Actif!I132</f>
        <v>6.8741475381432909E-2</v>
      </c>
      <c r="T133">
        <f>('Passif '!J132+'Passif '!S132)/Actif!J132</f>
        <v>7.1334851558231924E-2</v>
      </c>
      <c r="U133">
        <f>('Passif '!K132+'Passif '!T132)/Actif!K132</f>
        <v>5.4318186854950323E-2</v>
      </c>
      <c r="V133">
        <f t="shared" si="57"/>
        <v>-0.2915448492958419</v>
      </c>
      <c r="W133">
        <v>3.4853203320695165</v>
      </c>
      <c r="X133">
        <f>('Passif '!U132+'Passif '!AD132)/('Passif '!C132+'Passif '!L132)</f>
        <v>0.12054123232080156</v>
      </c>
      <c r="Y133">
        <f>('Passif '!V132+'Passif '!AE132)/('Passif '!D132+'Passif '!M132)</f>
        <v>0.24572539828966067</v>
      </c>
      <c r="Z133">
        <f>('Passif '!W132+'Passif '!AF132)/('Passif '!E132+'Passif '!N132)</f>
        <v>2.4917954420629378E-2</v>
      </c>
      <c r="AA133">
        <f>('Passif '!X132+'Passif '!AG132)/('Passif '!F132+'Passif '!O132)</f>
        <v>15.386002723410785</v>
      </c>
      <c r="AB133">
        <f>('Passif '!Y132+'Passif '!AH132)/('Passif '!G132+'Passif '!P132)</f>
        <v>8.5626585515490277</v>
      </c>
      <c r="AC133">
        <f>('Passif '!Z132+'Passif '!AI132)/('Passif '!H132+'Passif '!Q132)</f>
        <v>11.921599753458628</v>
      </c>
      <c r="AD133">
        <f>('Passif '!AA132+'Passif '!AJ132)/('Passif '!I132+'Passif '!R132)</f>
        <v>4.9314965415578973</v>
      </c>
      <c r="AE133">
        <f>('Passif '!AB132+'Passif '!AK132)/('Passif '!J132+'Passif '!S132)</f>
        <v>5.3663705410164608</v>
      </c>
      <c r="AF133">
        <f>('Passif '!AC132+'Passif '!AL132)/('Passif '!K132+'Passif '!T132)</f>
        <v>5.8492456131556123</v>
      </c>
      <c r="AG133">
        <f>('Passif '!C132+'Passif '!L132)</f>
        <v>457105</v>
      </c>
      <c r="AH133">
        <f>('Passif '!D132+'Passif '!M132)</f>
        <v>2205995</v>
      </c>
      <c r="AI133">
        <f>('Passif '!E132+'Passif '!N132)</f>
        <v>2359664</v>
      </c>
      <c r="AJ133">
        <f>('Passif '!F132+'Passif '!O132)</f>
        <v>417124</v>
      </c>
      <c r="AK133">
        <f>('Passif '!G132+'Passif '!P132)</f>
        <v>1763622</v>
      </c>
      <c r="AL133">
        <f>('Passif '!H132+'Passif '!Q132)</f>
        <v>2213016</v>
      </c>
      <c r="AM133">
        <f>('Passif '!I132+'Passif '!R132)</f>
        <v>4444053</v>
      </c>
      <c r="AN133">
        <f>('Passif '!J132+'Passif '!S132)</f>
        <v>5526708</v>
      </c>
      <c r="AO133">
        <f>('Passif '!K132+'Passif '!T132)</f>
        <v>7041679</v>
      </c>
      <c r="AP133">
        <f t="shared" si="58"/>
        <v>2.1819376814266143</v>
      </c>
      <c r="AQ133">
        <f>('Passif '!U132+'Passif '!AD132)</f>
        <v>55100</v>
      </c>
      <c r="AR133">
        <f>('Passif '!V132+'Passif '!AE132)</f>
        <v>542069</v>
      </c>
      <c r="AS133">
        <f>('Passif '!W132+'Passif '!AF132)</f>
        <v>58798</v>
      </c>
      <c r="AT133">
        <f>('Passif '!X132+'Passif '!AG132)</f>
        <v>6417871</v>
      </c>
      <c r="AU133">
        <f>('Passif '!Y132+'Passif '!AH132)</f>
        <v>15101293</v>
      </c>
      <c r="AV133">
        <f>('Passif '!Z132+'Passif '!AI132)</f>
        <v>26382691</v>
      </c>
      <c r="AW133">
        <f>('Passif '!AA132+'Passif '!AJ132)</f>
        <v>21915832</v>
      </c>
      <c r="AX133">
        <f>('Passif '!AB132+'Passif '!AK132)</f>
        <v>29658363</v>
      </c>
      <c r="AY133">
        <f>('Passif '!AC132+'Passif '!AL132)</f>
        <v>41188510</v>
      </c>
      <c r="AZ133">
        <f t="shared" si="59"/>
        <v>0.56119442099367345</v>
      </c>
      <c r="BA133">
        <f>'Passif '!AV132</f>
        <v>977052</v>
      </c>
      <c r="BB133">
        <f>'Passif '!AW132</f>
        <v>1197472</v>
      </c>
      <c r="BC133">
        <f>'Passif '!AX132</f>
        <v>3141273</v>
      </c>
      <c r="BD133">
        <f>'Passif '!AY132</f>
        <v>12559351</v>
      </c>
      <c r="BE133">
        <f>'Passif '!AZ132</f>
        <v>29157809</v>
      </c>
      <c r="BF133">
        <f>'Passif '!BA132</f>
        <v>23240116</v>
      </c>
      <c r="BG133">
        <f>'Passif '!BB132</f>
        <v>27307523</v>
      </c>
      <c r="BH133">
        <f>'Passif '!BC132</f>
        <v>22067363</v>
      </c>
      <c r="BI133">
        <f>'Passif '!BD132</f>
        <v>50005835</v>
      </c>
      <c r="BJ133">
        <f>(AQ133/Actif!C132)</f>
        <v>2.2448984580684749E-2</v>
      </c>
      <c r="BK133">
        <f>(AR133/Actif!D132)</f>
        <v>0.10238250788972125</v>
      </c>
      <c r="BL133">
        <f>(AS133/Actif!E132)</f>
        <v>8.1858347942111373E-3</v>
      </c>
      <c r="BM133">
        <f>(AT133/Actif!F132)</f>
        <v>0.2850546038443082</v>
      </c>
      <c r="BN133">
        <f>(AU133/Actif!G132)</f>
        <v>0.31855425791787939</v>
      </c>
      <c r="BO133">
        <f>(AV133/Actif!H132)</f>
        <v>0.44070171465927743</v>
      </c>
      <c r="BP133">
        <f>(AW133/Actif!I132)</f>
        <v>0.33899834810512375</v>
      </c>
      <c r="BQ133">
        <f>(AX133/Actif!J132)</f>
        <v>0.38280924594987792</v>
      </c>
      <c r="BR133">
        <f>(AY133/Actif!K132)</f>
        <v>0.31772041617588503</v>
      </c>
      <c r="BS133">
        <f t="shared" si="60"/>
        <v>0.12214745674139804</v>
      </c>
      <c r="BT133">
        <f t="shared" si="61"/>
        <v>-0.27905790786058937</v>
      </c>
      <c r="BV133">
        <f>('Compte de résultat '!V132/Actif!C132)</f>
        <v>1.0799163479942993</v>
      </c>
      <c r="BW133">
        <f>('Compte de résultat '!W132/Actif!D132)</f>
        <v>0.15741120061829653</v>
      </c>
      <c r="BX133">
        <f>('Compte de résultat '!X132/Actif!E132)</f>
        <v>0.31895352515197212</v>
      </c>
      <c r="BY133">
        <f>('Compte de résultat '!Y132/Actif!F132)</f>
        <v>0.14213899715970113</v>
      </c>
      <c r="BZ133">
        <f>('Compte de résultat '!Z132/Actif!G132)</f>
        <v>0.11454898994566415</v>
      </c>
      <c r="CA133">
        <f>('Compte de résultat '!AA132/Actif!H132)</f>
        <v>0.10835960291313208</v>
      </c>
      <c r="CB133">
        <f>('Compte de résultat '!AB132/Actif!I132)</f>
        <v>8.0141704746911957E-2</v>
      </c>
      <c r="CC133">
        <f>('Compte de résultat '!AC132/Actif!J132)</f>
        <v>7.91136782401822E-2</v>
      </c>
      <c r="CD133">
        <f t="shared" si="62"/>
        <v>0.23054626115583662</v>
      </c>
      <c r="CE133">
        <f t="shared" si="63"/>
        <v>0.19188050408577914</v>
      </c>
      <c r="CF133">
        <f t="shared" si="64"/>
        <v>8.9204995300075418E-2</v>
      </c>
      <c r="CG133">
        <f>(Actif!U132/Actif!C132)</f>
        <v>0.2411371327390939</v>
      </c>
      <c r="CH133">
        <f>(Actif!V132/Actif!D132)</f>
        <v>0.12430449668309677</v>
      </c>
      <c r="CI133">
        <f>(Actif!W132/Actif!E132)</f>
        <v>8.5176647413522349E-2</v>
      </c>
      <c r="CJ133">
        <f>(Actif!X132/Actif!F132)</f>
        <v>0.6624619601242433</v>
      </c>
      <c r="CK133">
        <f>(Actif!Y132/Actif!G132)</f>
        <v>0.39138214068147098</v>
      </c>
      <c r="CL133">
        <f>(Actif!Z132/Actif!H132)</f>
        <v>0.25821001347227041</v>
      </c>
      <c r="CM133">
        <f>(Actif!AA132/Actif!I132)</f>
        <v>0.17219891534855866</v>
      </c>
      <c r="CN133">
        <f>(Actif!AB132/Actif!J132)</f>
        <v>0.22630790461085498</v>
      </c>
      <c r="CO133">
        <f>(Actif!AC132/Actif!K132)</f>
        <v>0.31668877098018938</v>
      </c>
      <c r="CP133">
        <f t="shared" si="65"/>
        <v>2.0314648593609461</v>
      </c>
      <c r="CQ133">
        <f t="shared" si="66"/>
        <v>0.22647749683107896</v>
      </c>
      <c r="CR133">
        <f>'Compte de résultat '!D132/Actif!C132</f>
        <v>3.1114268183473799</v>
      </c>
      <c r="CS133">
        <f>'Compte de résultat '!E132/Actif!D132</f>
        <v>1.4146424613852706</v>
      </c>
      <c r="CT133">
        <f>'Compte de résultat '!F132/Actif!E132</f>
        <v>1.5836475984059912</v>
      </c>
      <c r="CU133">
        <f>'Compte de résultat '!G132/Actif!F132</f>
        <v>0.9236307465773661</v>
      </c>
      <c r="CV133">
        <f>'Compte de résultat '!H132/Actif!G132</f>
        <v>0.6602685705608039</v>
      </c>
      <c r="CW133">
        <f>'Compte de résultat '!I132/Actif!H132</f>
        <v>1.1558420229132162</v>
      </c>
      <c r="CX133">
        <f>'Compte de résultat '!J132/Actif!I132</f>
        <v>1.1751209810015462</v>
      </c>
      <c r="CY133">
        <f>'Compte de résultat '!K132/Actif!J132</f>
        <v>1.4043642869288622</v>
      </c>
      <c r="CZ133">
        <f t="shared" si="67"/>
        <v>1.2536391724916787</v>
      </c>
      <c r="DA133">
        <f t="shared" si="68"/>
        <v>1.0558489718480537</v>
      </c>
      <c r="DB133">
        <f t="shared" si="69"/>
        <v>1.2451090969478749</v>
      </c>
      <c r="DD133">
        <f>LN(1+'Compte de résultat '!C132)</f>
        <v>15.360458161431911</v>
      </c>
      <c r="DE133">
        <f>LN(1+'Compte de résultat '!D132)</f>
        <v>15.848496427177245</v>
      </c>
      <c r="DF133">
        <f>LN(1+'Compte de résultat '!E132)</f>
        <v>15.82906493616381</v>
      </c>
      <c r="DG133">
        <f>LN(1+'Compte de résultat '!F132)</f>
        <v>16.246944083119786</v>
      </c>
      <c r="DH133">
        <f>LN(1+'Compte de résultat '!G132)</f>
        <v>16.850228661319381</v>
      </c>
      <c r="DI133">
        <f>LN(1+'Compte de résultat '!H132)</f>
        <v>17.259144821513896</v>
      </c>
      <c r="DJ133">
        <f>LN(1+'Compte de résultat '!I132)</f>
        <v>18.052434842511364</v>
      </c>
      <c r="DK133">
        <f>LN(1+'Compte de résultat '!J132)</f>
        <v>18.145851018451864</v>
      </c>
      <c r="DL133">
        <f>LN(1+'Compte de résultat '!K132)</f>
        <v>18.505057911957991</v>
      </c>
      <c r="DM133">
        <f t="shared" si="70"/>
        <v>16.548586372219582</v>
      </c>
      <c r="DN133">
        <f t="shared" si="71"/>
        <v>16.785439188651022</v>
      </c>
      <c r="DO133">
        <f t="shared" si="72"/>
        <v>18.234447924307073</v>
      </c>
      <c r="DQ133">
        <f>'Compte de résultat '!AM132/'Compte de résultat '!U132</f>
        <v>0</v>
      </c>
      <c r="DR133">
        <f>'Compte de résultat '!AN132/'Compte de résultat '!V132</f>
        <v>3.3041513163975774E-3</v>
      </c>
      <c r="DS133">
        <f>'Compte de résultat '!AO132/'Compte de résultat '!W132</f>
        <v>0.1253484133469159</v>
      </c>
      <c r="DT133">
        <f>'Compte de résultat '!AP132/'Compte de résultat '!X132</f>
        <v>1.5174324861087467</v>
      </c>
      <c r="DU133">
        <f>'Compte de résultat '!AQ132/'Compte de résultat '!Y132</f>
        <v>0.16707367336907492</v>
      </c>
      <c r="DV133">
        <f>'Compte de résultat '!AR132/'Compte de résultat '!Z132</f>
        <v>0.2323317944922515</v>
      </c>
      <c r="DW133">
        <f>'Compte de résultat '!AS132/'Compte de résultat '!AA132</f>
        <v>0.19901192668130935</v>
      </c>
      <c r="DX133">
        <f>'Compte de résultat '!AT132/'Compte de résultat '!AB132</f>
        <v>0.32251676489616804</v>
      </c>
      <c r="DY133">
        <f>'Compte de résultat '!AU132/'Compte de résultat '!AC132</f>
        <v>0.36742657532731304</v>
      </c>
      <c r="DZ133">
        <f t="shared" si="55"/>
        <v>-1.2851006916164951</v>
      </c>
    </row>
    <row r="134" spans="2:130" x14ac:dyDescent="0.25">
      <c r="B134" t="str">
        <f>Actif!B133</f>
        <v>TEX PLASTICS (DERBY) LIMITED</v>
      </c>
      <c r="C134">
        <f>('Passif '!U133+'Passif '!AD133+'Passif '!AV133)/Actif!C133</f>
        <v>0.6057201412615062</v>
      </c>
      <c r="D134">
        <f>('Passif '!V133+'Passif '!AE133+'Passif '!AW133)/Actif!D133</f>
        <v>0.58121724129568864</v>
      </c>
      <c r="E134">
        <f>('Passif '!W133+'Passif '!AF133+'Passif '!AX133)/Actif!E133</f>
        <v>0.55424930259066896</v>
      </c>
      <c r="F134">
        <f>('Passif '!X133+'Passif '!AG133+'Passif '!AY133)/Actif!F133</f>
        <v>0.62688197693887404</v>
      </c>
      <c r="G134">
        <f>('Passif '!Y133+'Passif '!AH133+'Passif '!AZ133)/Actif!G133</f>
        <v>0.63958876630585138</v>
      </c>
      <c r="H134">
        <f>('Passif '!Z133+'Passif '!AI133+'Passif '!BA133)/Actif!H133</f>
        <v>0.59582241227597177</v>
      </c>
      <c r="I134">
        <f>('Passif '!AA133+'Passif '!AJ133+'Passif '!BB133)/Actif!I133</f>
        <v>0.60475604441857034</v>
      </c>
      <c r="J134">
        <f>('Passif '!AB133+'Passif '!AK133+'Passif '!BC133)/Actif!J133</f>
        <v>0.52631568041840415</v>
      </c>
      <c r="K134">
        <f>('Passif '!AC133+'Passif '!AL133+'Passif '!BD133)/Actif!K133</f>
        <v>0.51190035816934487</v>
      </c>
      <c r="L134">
        <f t="shared" si="56"/>
        <v>7.5007960300503787E-2</v>
      </c>
      <c r="M134">
        <f>('Passif '!C133+'Passif '!L133)/Actif!C133</f>
        <v>9.6891896958078927E-2</v>
      </c>
      <c r="N134">
        <f>('Passif '!D133+'Passif '!M133)/Actif!D133</f>
        <v>9.5758242604729191E-2</v>
      </c>
      <c r="O134">
        <f>('Passif '!E133+'Passif '!N133)/Actif!E133</f>
        <v>9.7308832096056036E-2</v>
      </c>
      <c r="P134">
        <f>('Passif '!F133+'Passif '!O133)/Actif!F133</f>
        <v>9.855653117045142E-2</v>
      </c>
      <c r="Q134">
        <f>('Passif '!G133+'Passif '!P133)/Actif!G133</f>
        <v>7.2691733514908152E-2</v>
      </c>
      <c r="R134">
        <f>('Passif '!H133+'Passif '!Q133)/Actif!H133</f>
        <v>6.6931038309271843E-2</v>
      </c>
      <c r="S134">
        <f>('Passif '!I133+'Passif '!R133)/Actif!I133</f>
        <v>6.2867328743856643E-2</v>
      </c>
      <c r="T134">
        <f>('Passif '!J133+'Passif '!S133)/Actif!J133</f>
        <v>5.7941927139014547E-2</v>
      </c>
      <c r="U134">
        <f>('Passif '!K133+'Passif '!T133)/Actif!K133</f>
        <v>6.17600638471789E-2</v>
      </c>
      <c r="V134">
        <f t="shared" si="57"/>
        <v>-3.0377793786784194E-2</v>
      </c>
      <c r="W134">
        <v>-0.13356633485381578</v>
      </c>
      <c r="X134">
        <f>('Passif '!U133+'Passif '!AD133)/('Passif '!C133+'Passif '!L133)</f>
        <v>5.8283120937944641</v>
      </c>
      <c r="Y134">
        <f>('Passif '!V133+'Passif '!AE133)/('Passif '!D133+'Passif '!M133)</f>
        <v>5.7037053221177239</v>
      </c>
      <c r="Z134">
        <f>('Passif '!W133+'Passif '!AF133)/('Passif '!E133+'Passif '!N133)</f>
        <v>5.3857322698885177</v>
      </c>
      <c r="AA134">
        <f>('Passif '!X133+'Passif '!AG133)/('Passif '!F133+'Passif '!O133)</f>
        <v>6.1370106440555654</v>
      </c>
      <c r="AB134">
        <f>('Passif '!Y133+'Passif '!AH133)/('Passif '!G133+'Passif '!P133)</f>
        <v>8.4161269337382834</v>
      </c>
      <c r="AC134">
        <f>('Passif '!Z133+'Passif '!AI133)/('Passif '!H133+'Passif '!Q133)</f>
        <v>8.3621724704943716</v>
      </c>
      <c r="AD134">
        <f>('Passif '!AA133+'Passif '!AJ133)/('Passif '!I133+'Passif '!R133)</f>
        <v>8.8260818941129173</v>
      </c>
      <c r="AE134">
        <f>('Passif '!AB133+'Passif '!AK133)/('Passif '!J133+'Passif '!S133)</f>
        <v>8.4908358663907979</v>
      </c>
      <c r="AF134">
        <f>('Passif '!AC133+'Passif '!AL133)/('Passif '!K133+'Passif '!T133)</f>
        <v>7.8972296560364503</v>
      </c>
      <c r="AG134">
        <f>('Passif '!C133+'Passif '!L133)</f>
        <v>969183</v>
      </c>
      <c r="AH134">
        <f>('Passif '!D133+'Passif '!M133)</f>
        <v>1006930</v>
      </c>
      <c r="AI134">
        <f>('Passif '!E133+'Passif '!N133)</f>
        <v>934949</v>
      </c>
      <c r="AJ134">
        <f>('Passif '!F133+'Passif '!O133)</f>
        <v>665160</v>
      </c>
      <c r="AK134">
        <f>('Passif '!G133+'Passif '!P133)</f>
        <v>524179</v>
      </c>
      <c r="AL134">
        <f>('Passif '!H133+'Passif '!Q133)</f>
        <v>513885</v>
      </c>
      <c r="AM134">
        <f>('Passif '!I133+'Passif '!R133)</f>
        <v>549661</v>
      </c>
      <c r="AN134">
        <f>('Passif '!J133+'Passif '!S133)</f>
        <v>587235</v>
      </c>
      <c r="AO134">
        <f>('Passif '!K133+'Passif '!T133)</f>
        <v>604221</v>
      </c>
      <c r="AP134">
        <f t="shared" si="58"/>
        <v>0.17579030327797074</v>
      </c>
      <c r="AQ134">
        <f>('Passif '!U133+'Passif '!AD133)</f>
        <v>5648701</v>
      </c>
      <c r="AR134">
        <f>('Passif '!V133+'Passif '!AE133)</f>
        <v>5743232</v>
      </c>
      <c r="AS134">
        <f>('Passif '!W133+'Passif '!AF133)</f>
        <v>5035385</v>
      </c>
      <c r="AT134">
        <f>('Passif '!X133+'Passif '!AG133)</f>
        <v>4082094</v>
      </c>
      <c r="AU134">
        <f>('Passif '!Y133+'Passif '!AH133)</f>
        <v>4411557</v>
      </c>
      <c r="AV134">
        <f>('Passif '!Z133+'Passif '!AI133)</f>
        <v>4297195</v>
      </c>
      <c r="AW134">
        <f>('Passif '!AA133+'Passif '!AJ133)</f>
        <v>4851353</v>
      </c>
      <c r="AX134">
        <f>('Passif '!AB133+'Passif '!AK133)</f>
        <v>4986116</v>
      </c>
      <c r="AY134">
        <f>('Passif '!AC133+'Passif '!AL133)</f>
        <v>4771672</v>
      </c>
      <c r="AZ134">
        <f t="shared" si="59"/>
        <v>0.11041551523726524</v>
      </c>
      <c r="BA134">
        <f>'Passif '!AV133</f>
        <v>410151</v>
      </c>
      <c r="BB134">
        <f>'Passif '!AW133</f>
        <v>368462</v>
      </c>
      <c r="BC134">
        <f>'Passif '!AX133</f>
        <v>289875</v>
      </c>
      <c r="BD134">
        <f>'Passif '!AY133</f>
        <v>148745</v>
      </c>
      <c r="BE134">
        <f>'Passif '!AZ133</f>
        <v>200508</v>
      </c>
      <c r="BF134">
        <f>'Passif '!BA133</f>
        <v>277427</v>
      </c>
      <c r="BG134">
        <f>'Passif '!BB133</f>
        <v>436144</v>
      </c>
      <c r="BH134">
        <f>'Passif '!BC133</f>
        <v>348035</v>
      </c>
      <c r="BI134">
        <f>'Passif '!BD133</f>
        <v>236434</v>
      </c>
      <c r="BJ134">
        <f>(AQ134/Actif!C133)</f>
        <v>0.5647162148314584</v>
      </c>
      <c r="BK134">
        <f>(AR134/Actif!D133)</f>
        <v>0.54617679798123409</v>
      </c>
      <c r="BL134">
        <f>(AS134/Actif!E133)</f>
        <v>0.52407931716489253</v>
      </c>
      <c r="BM134">
        <f>(AT134/Actif!F133)</f>
        <v>0.6048424808342544</v>
      </c>
      <c r="BN134">
        <f>(AU134/Actif!G133)</f>
        <v>0.61178285629494444</v>
      </c>
      <c r="BO134">
        <f>(AV134/Actif!H133)</f>
        <v>0.5596888859713971</v>
      </c>
      <c r="BP134">
        <f>(AW134/Actif!I133)</f>
        <v>0.55487219195739768</v>
      </c>
      <c r="BQ134">
        <f>(AX134/Actif!J133)</f>
        <v>0.49197539311974703</v>
      </c>
      <c r="BR134">
        <f>(AY134/Actif!K133)</f>
        <v>0.48773340777264584</v>
      </c>
      <c r="BS134">
        <f t="shared" si="60"/>
        <v>-5.2093970323547345E-2</v>
      </c>
      <c r="BT134">
        <f t="shared" si="61"/>
        <v>-0.12856335010809655</v>
      </c>
      <c r="BV134">
        <f>('Compte de résultat '!V133/Actif!C133)</f>
        <v>0.15480121666845784</v>
      </c>
      <c r="BW134">
        <f>('Compte de résultat '!W133/Actif!D133)</f>
        <v>0.12178603915139176</v>
      </c>
      <c r="BX134">
        <f>('Compte de résultat '!X133/Actif!E133)</f>
        <v>7.2827196419172693E-2</v>
      </c>
      <c r="BY134">
        <f>('Compte de résultat '!Y133/Actif!F133)</f>
        <v>7.8851151722768645E-2</v>
      </c>
      <c r="BZ134">
        <f>('Compte de résultat '!Z133/Actif!G133)</f>
        <v>0.12061320332797808</v>
      </c>
      <c r="CA134">
        <f>('Compte de résultat '!AA133/Actif!H133)</f>
        <v>0.1517410913607338</v>
      </c>
      <c r="CB134">
        <f>('Compte de résultat '!AB133/Actif!I133)</f>
        <v>0.12037688761195857</v>
      </c>
      <c r="CC134">
        <f>('Compte de résultat '!AC133/Actif!J133)</f>
        <v>0.11016351535769163</v>
      </c>
      <c r="CD134">
        <f t="shared" si="62"/>
        <v>7.5839174070970669E-2</v>
      </c>
      <c r="CE134">
        <f t="shared" si="63"/>
        <v>9.0763850489973139E-2</v>
      </c>
      <c r="CF134">
        <f t="shared" si="64"/>
        <v>0.12742716477679467</v>
      </c>
      <c r="CG134">
        <f>(Actif!U133/Actif!C133)</f>
        <v>0.4297387961780415</v>
      </c>
      <c r="CH134">
        <f>(Actif!V133/Actif!D133)</f>
        <v>0.38984254900105419</v>
      </c>
      <c r="CI134">
        <f>(Actif!W133/Actif!E133)</f>
        <v>0.41359768918987694</v>
      </c>
      <c r="CJ134">
        <f>(Actif!X133/Actif!F133)</f>
        <v>0.43892594776723137</v>
      </c>
      <c r="CK134">
        <f>(Actif!Y133/Actif!G133)</f>
        <v>0.39721064459293703</v>
      </c>
      <c r="CL134">
        <f>(Actif!Z133/Actif!H133)</f>
        <v>0.36468972735518429</v>
      </c>
      <c r="CM134">
        <f>(Actif!AA133/Actif!I133)</f>
        <v>0.38895723414451705</v>
      </c>
      <c r="CN134">
        <f>(Actif!AB133/Actif!J133)</f>
        <v>0.30835493116895507</v>
      </c>
      <c r="CO134">
        <f>(Actif!AC133/Actif!K133)</f>
        <v>0.27669959229757546</v>
      </c>
      <c r="CP134">
        <f t="shared" si="65"/>
        <v>-0.11825008483603902</v>
      </c>
      <c r="CQ134">
        <f t="shared" si="66"/>
        <v>-0.24127396100716628</v>
      </c>
      <c r="CR134">
        <f>'Compte de résultat '!D133/Actif!C133</f>
        <v>1.8000498864059544</v>
      </c>
      <c r="CS134">
        <f>'Compte de résultat '!E133/Actif!D133</f>
        <v>1.5948662596103691</v>
      </c>
      <c r="CT134">
        <f>'Compte de résultat '!F133/Actif!E133</f>
        <v>1.2437310178882124</v>
      </c>
      <c r="CU134">
        <f>'Compte de résultat '!G133/Actif!F133</f>
        <v>1.5730320846582171</v>
      </c>
      <c r="CV134">
        <f>'Compte de résultat '!H133/Actif!G133</f>
        <v>1.657417259916641</v>
      </c>
      <c r="CW134">
        <f>'Compte de résultat '!I133/Actif!H133</f>
        <v>1.9148942904165085</v>
      </c>
      <c r="CX134">
        <f>'Compte de résultat '!J133/Actif!I133</f>
        <v>1.7841776285314628</v>
      </c>
      <c r="CY134">
        <f>'Compte de résultat '!K133/Actif!J133</f>
        <v>1.6906268041021466</v>
      </c>
      <c r="CZ134">
        <f t="shared" si="67"/>
        <v>1.4083815512732147</v>
      </c>
      <c r="DA134">
        <f t="shared" si="68"/>
        <v>1.491393454154357</v>
      </c>
      <c r="DB134">
        <f t="shared" si="69"/>
        <v>1.7965662410167058</v>
      </c>
      <c r="DD134">
        <f>LN(1+'Compte de résultat '!C133)</f>
        <v>16.628785145459144</v>
      </c>
      <c r="DE134">
        <f>LN(1+'Compte de résultat '!D133)</f>
        <v>16.706182548563866</v>
      </c>
      <c r="DF134">
        <f>LN(1+'Compte de résultat '!E133)</f>
        <v>16.635135168435614</v>
      </c>
      <c r="DG134">
        <f>LN(1+'Compte de résultat '!F133)</f>
        <v>16.296228614497064</v>
      </c>
      <c r="DH134">
        <f>LN(1+'Compte de résultat '!G133)</f>
        <v>16.177912982297585</v>
      </c>
      <c r="DI134">
        <f>LN(1+'Compte de résultat '!H133)</f>
        <v>16.296376722641718</v>
      </c>
      <c r="DJ134">
        <f>LN(1+'Compte de résultat '!I133)</f>
        <v>16.503509740923853</v>
      </c>
      <c r="DK134">
        <f>LN(1+'Compte de résultat '!J133)</f>
        <v>16.562743330466738</v>
      </c>
      <c r="DL134">
        <f>LN(1+'Compte de résultat '!K133)</f>
        <v>16.656593794198205</v>
      </c>
      <c r="DM134">
        <f t="shared" si="70"/>
        <v>16.237070798397326</v>
      </c>
      <c r="DN134">
        <f t="shared" si="71"/>
        <v>16.256839439812122</v>
      </c>
      <c r="DO134">
        <f t="shared" si="72"/>
        <v>16.574282288529599</v>
      </c>
      <c r="DQ134">
        <f>'Compte de résultat '!AM133/'Compte de résultat '!U133</f>
        <v>0.4720199433072651</v>
      </c>
      <c r="DR134">
        <f>'Compte de résultat '!AN133/'Compte de résultat '!V133</f>
        <v>0.34778427753459301</v>
      </c>
      <c r="DS134">
        <f>'Compte de résultat '!AO133/'Compte de résultat '!W133</f>
        <v>0.38575972126023234</v>
      </c>
      <c r="DT134">
        <f>'Compte de résultat '!AP133/'Compte de résultat '!X133</f>
        <v>0.5434125831751766</v>
      </c>
      <c r="DU134">
        <f>'Compte de résultat '!AQ133/'Compte de résultat '!Y133</f>
        <v>0.68149907547992361</v>
      </c>
      <c r="DV134">
        <f>'Compte de résultat '!AR133/'Compte de résultat '!Z133</f>
        <v>0.41857336675328261</v>
      </c>
      <c r="DW134">
        <f>'Compte de résultat '!AS133/'Compte de résultat '!AA133</f>
        <v>0.32615390689777707</v>
      </c>
      <c r="DX134">
        <f>'Compte de résultat '!AT133/'Compte de résultat '!AB133</f>
        <v>0.40340890735958379</v>
      </c>
      <c r="DY134">
        <f>'Compte de résultat '!AU133/'Compte de résultat '!AC133</f>
        <v>0.37112302339016295</v>
      </c>
      <c r="DZ134">
        <f t="shared" ref="DZ134:DZ141" si="73">DV134-DT134</f>
        <v>-0.12483921642189399</v>
      </c>
    </row>
    <row r="135" spans="2:130" x14ac:dyDescent="0.25">
      <c r="B135" t="str">
        <f>Actif!B134</f>
        <v>TFC LIMITED</v>
      </c>
      <c r="C135">
        <f>('Passif '!U134+'Passif '!AD134+'Passif '!AV134)/Actif!C134</f>
        <v>1.6171119885661684E-2</v>
      </c>
      <c r="D135">
        <f>('Passif '!V134+'Passif '!AE134+'Passif '!AW134)/Actif!D134</f>
        <v>0</v>
      </c>
      <c r="E135">
        <f>('Passif '!W134+'Passif '!AF134+'Passif '!AX134)/Actif!E134</f>
        <v>1.6194063962927351E-2</v>
      </c>
      <c r="F135">
        <f>('Passif '!X134+'Passif '!AG134+'Passif '!AY134)/Actif!F134</f>
        <v>3.6923618325451109E-2</v>
      </c>
      <c r="G135">
        <f>('Passif '!Y134+'Passif '!AH134+'Passif '!AZ134)/Actif!G134</f>
        <v>0.16302943346311408</v>
      </c>
      <c r="H135">
        <f>('Passif '!Z134+'Passif '!AI134+'Passif '!BA134)/Actif!H134</f>
        <v>0.15623735810334216</v>
      </c>
      <c r="I135">
        <f>('Passif '!AA134+'Passif '!AJ134+'Passif '!BB134)/Actif!I134</f>
        <v>1.0499574488586284E-2</v>
      </c>
      <c r="J135">
        <f>('Passif '!AB134+'Passif '!AK134+'Passif '!BC134)/Actif!J134</f>
        <v>0.13134671769365561</v>
      </c>
      <c r="K135">
        <f>('Passif '!AC134+'Passif '!AL134+'Passif '!BD134)/Actif!K134</f>
        <v>5.6553663969603145E-2</v>
      </c>
      <c r="L135">
        <f t="shared" si="56"/>
        <v>8.6478165370355633</v>
      </c>
      <c r="M135">
        <f>('Passif '!C134+'Passif '!L134)/Actif!C134</f>
        <v>0.58239722874930355</v>
      </c>
      <c r="N135">
        <f>('Passif '!D134+'Passif '!M134)/Actif!D134</f>
        <v>0.60127720020190945</v>
      </c>
      <c r="O135">
        <f>('Passif '!E134+'Passif '!N134)/Actif!E134</f>
        <v>0.61478663262035738</v>
      </c>
      <c r="P135">
        <f>('Passif '!F134+'Passif '!O134)/Actif!F134</f>
        <v>0.41469657035516383</v>
      </c>
      <c r="Q135">
        <f>('Passif '!G134+'Passif '!P134)/Actif!G134</f>
        <v>0.49888301087157522</v>
      </c>
      <c r="R135">
        <f>('Passif '!H134+'Passif '!Q134)/Actif!H134</f>
        <v>0.56903513658683846</v>
      </c>
      <c r="S135">
        <f>('Passif '!I134+'Passif '!R134)/Actif!I134</f>
        <v>0.57425907078931782</v>
      </c>
      <c r="T135">
        <f>('Passif '!J134+'Passif '!S134)/Actif!J134</f>
        <v>0.63273997156079043</v>
      </c>
      <c r="U135">
        <f>('Passif '!K134+'Passif '!T134)/Actif!K134</f>
        <v>0.68612376253478369</v>
      </c>
      <c r="V135">
        <f t="shared" si="57"/>
        <v>-4.5751496033518912E-2</v>
      </c>
      <c r="W135">
        <v>0.46938317115227823</v>
      </c>
      <c r="X135">
        <f>('Passif '!U134+'Passif '!AD134)/('Passif '!C134+'Passif '!L134)</f>
        <v>2.5852323065443137E-2</v>
      </c>
      <c r="Y135">
        <f>('Passif '!V134+'Passif '!AE134)/('Passif '!D134+'Passif '!M134)</f>
        <v>0</v>
      </c>
      <c r="Z135">
        <f>('Passif '!W134+'Passif '!AF134)/('Passif '!E134+'Passif '!N134)</f>
        <v>1.5411703399808865E-2</v>
      </c>
      <c r="AA135">
        <f>('Passif '!X134+'Passif '!AG134)/('Passif '!F134+'Passif '!O134)</f>
        <v>2.0792674327899861E-2</v>
      </c>
      <c r="AB135">
        <f>('Passif '!Y134+'Passif '!AH134)/('Passif '!G134+'Passif '!P134)</f>
        <v>1.7286286193525977E-3</v>
      </c>
      <c r="AC135">
        <f>('Passif '!Z134+'Passif '!AI134)/('Passif '!H134+'Passif '!Q134)</f>
        <v>2.6604840295794464E-3</v>
      </c>
      <c r="AD135">
        <f>('Passif '!AA134+'Passif '!AJ134)/('Passif '!I134+'Passif '!R134)</f>
        <v>1.3417871814030433E-2</v>
      </c>
      <c r="AE135">
        <f>('Passif '!AB134+'Passif '!AK134)/('Passif '!J134+'Passif '!S134)</f>
        <v>1.1131499421237851E-2</v>
      </c>
      <c r="AF135">
        <f>('Passif '!AC134+'Passif '!AL134)/('Passif '!K134+'Passif '!T134)</f>
        <v>6.3168641991523155E-3</v>
      </c>
      <c r="AG135">
        <f>('Passif '!C134+'Passif '!L134)</f>
        <v>3606291</v>
      </c>
      <c r="AH135">
        <f>('Passif '!D134+'Passif '!M134)</f>
        <v>4754006</v>
      </c>
      <c r="AI135">
        <f>('Passif '!E134+'Passif '!N134)</f>
        <v>4680469</v>
      </c>
      <c r="AJ135">
        <f>('Passif '!F134+'Passif '!O134)</f>
        <v>4056092</v>
      </c>
      <c r="AK135">
        <f>('Passif '!G134+'Passif '!P134)</f>
        <v>5147433</v>
      </c>
      <c r="AL135">
        <f>('Passif '!H134+'Passif '!Q134)</f>
        <v>6386056</v>
      </c>
      <c r="AM135">
        <f>('Passif '!I134+'Passif '!R134)</f>
        <v>8129158</v>
      </c>
      <c r="AN135">
        <f>('Passif '!J134+'Passif '!S134)</f>
        <v>9654225</v>
      </c>
      <c r="AO135">
        <f>('Passif '!K134+'Passif '!T134)</f>
        <v>11847334</v>
      </c>
      <c r="AP135">
        <f t="shared" si="58"/>
        <v>0.8551879281985626</v>
      </c>
      <c r="AQ135">
        <f>('Passif '!U134+'Passif '!AD134)</f>
        <v>93231</v>
      </c>
      <c r="AR135">
        <f>('Passif '!V134+'Passif '!AE134)</f>
        <v>0</v>
      </c>
      <c r="AS135">
        <f>('Passif '!W134+'Passif '!AF134)</f>
        <v>72134</v>
      </c>
      <c r="AT135">
        <f>('Passif '!X134+'Passif '!AG134)</f>
        <v>84337</v>
      </c>
      <c r="AU135">
        <f>('Passif '!Y134+'Passif '!AH134)</f>
        <v>8898</v>
      </c>
      <c r="AV135">
        <f>('Passif '!Z134+'Passif '!AI134)</f>
        <v>16990</v>
      </c>
      <c r="AW135">
        <f>('Passif '!AA134+'Passif '!AJ134)</f>
        <v>109076</v>
      </c>
      <c r="AX135">
        <f>('Passif '!AB134+'Passif '!AK134)</f>
        <v>107466</v>
      </c>
      <c r="AY135">
        <f>('Passif '!AC134+'Passif '!AL134)</f>
        <v>74838</v>
      </c>
      <c r="AZ135">
        <f t="shared" si="59"/>
        <v>3.4048263684520306</v>
      </c>
      <c r="BA135">
        <f>'Passif '!AV134</f>
        <v>6903</v>
      </c>
      <c r="BB135">
        <f>'Passif '!AW134</f>
        <v>0</v>
      </c>
      <c r="BC135">
        <f>'Passif '!AX134</f>
        <v>51154</v>
      </c>
      <c r="BD135">
        <f>'Passif '!AY134</f>
        <v>276808</v>
      </c>
      <c r="BE135">
        <f>'Passif '!AZ134</f>
        <v>1673226</v>
      </c>
      <c r="BF135">
        <f>'Passif '!BA134</f>
        <v>1736400</v>
      </c>
      <c r="BG135">
        <f>'Passif '!BB134</f>
        <v>39555</v>
      </c>
      <c r="BH135">
        <f>'Passif '!BC134</f>
        <v>1896597</v>
      </c>
      <c r="BI135">
        <f>'Passif '!BD134</f>
        <v>901677</v>
      </c>
      <c r="BJ135">
        <f>(AQ135/Actif!C134)</f>
        <v>1.5056321310045783E-2</v>
      </c>
      <c r="BK135">
        <f>(AR135/Actif!D134)</f>
        <v>0</v>
      </c>
      <c r="BL135">
        <f>(AS135/Actif!E134)</f>
        <v>9.4749092361122063E-3</v>
      </c>
      <c r="BM135">
        <f>(AT135/Actif!F134)</f>
        <v>8.6226507322919328E-3</v>
      </c>
      <c r="BN135">
        <f>(AU135/Actif!G134)</f>
        <v>8.6238345030139804E-4</v>
      </c>
      <c r="BO135">
        <f>(AV135/Actif!H134)</f>
        <v>1.5139088931588427E-3</v>
      </c>
      <c r="BP135">
        <f>(AW135/Actif!I134)</f>
        <v>7.7053345998952943E-3</v>
      </c>
      <c r="BQ135">
        <f>(AX135/Actif!J134)</f>
        <v>7.0433446272229932E-3</v>
      </c>
      <c r="BR135">
        <f>(AY135/Actif!K134)</f>
        <v>4.3341506317436601E-3</v>
      </c>
      <c r="BS135">
        <f t="shared" si="60"/>
        <v>6.5152544285744464E-4</v>
      </c>
      <c r="BT135">
        <f t="shared" si="61"/>
        <v>1.8628873582347809</v>
      </c>
      <c r="BV135">
        <f>('Compte de résultat '!V134/Actif!C134)</f>
        <v>0.24925235984270408</v>
      </c>
      <c r="BW135">
        <f>('Compte de résultat '!W134/Actif!D134)</f>
        <v>8.9367967901905682E-2</v>
      </c>
      <c r="BX135">
        <f>('Compte de résultat '!X134/Actif!E134)</f>
        <v>4.2193254837675817E-2</v>
      </c>
      <c r="BY135">
        <f>('Compte de résultat '!Y134/Actif!F134)</f>
        <v>0.14387436205808748</v>
      </c>
      <c r="BZ135">
        <f>('Compte de résultat '!Z134/Actif!G134)</f>
        <v>0.1692777882665453</v>
      </c>
      <c r="CA135">
        <f>('Compte de résultat '!AA134/Actif!H134)</f>
        <v>0.1805015128396226</v>
      </c>
      <c r="CB135">
        <f>('Compte de résultat '!AB134/Actif!I134)</f>
        <v>0.16309431815283895</v>
      </c>
      <c r="CC135">
        <f>('Compte de résultat '!AC134/Actif!J134)</f>
        <v>0.183617135567573</v>
      </c>
      <c r="CD135">
        <f t="shared" si="62"/>
        <v>9.3033808447881644E-2</v>
      </c>
      <c r="CE135">
        <f t="shared" si="63"/>
        <v>0.11844846838743621</v>
      </c>
      <c r="CF135">
        <f t="shared" si="64"/>
        <v>0.17573765552001153</v>
      </c>
      <c r="CG135">
        <f>(Actif!U134/Actif!C134)</f>
        <v>0.16040454446355465</v>
      </c>
      <c r="CH135">
        <f>(Actif!V134/Actif!D134)</f>
        <v>0.12138663403196832</v>
      </c>
      <c r="CI135">
        <f>(Actif!W134/Actif!E134)</f>
        <v>0.12219892922255673</v>
      </c>
      <c r="CJ135">
        <f>(Actif!X134/Actif!F134)</f>
        <v>7.6151020149849702E-2</v>
      </c>
      <c r="CK135">
        <f>(Actif!Y134/Actif!G134)</f>
        <v>6.5598033556388713E-2</v>
      </c>
      <c r="CL135">
        <f>(Actif!Z134/Actif!H134)</f>
        <v>5.732742596994423E-2</v>
      </c>
      <c r="CM135">
        <f>(Actif!AA134/Actif!I134)</f>
        <v>7.7053345998952943E-2</v>
      </c>
      <c r="CN135">
        <f>(Actif!AB134/Actif!J134)</f>
        <v>7.8947382218992404E-2</v>
      </c>
      <c r="CO135">
        <f>(Actif!AC134/Actif!K134)</f>
        <v>7.4030070334534834E-2</v>
      </c>
      <c r="CP135">
        <f t="shared" si="65"/>
        <v>-0.53086801713674803</v>
      </c>
      <c r="CQ135">
        <f t="shared" si="66"/>
        <v>0.29135521230880851</v>
      </c>
      <c r="CR135">
        <f>'Compte de résultat '!D134/Actif!C134</f>
        <v>1.8544285910386538</v>
      </c>
      <c r="CS135">
        <f>'Compte de résultat '!E134/Actif!D134</f>
        <v>1.3694829819415968</v>
      </c>
      <c r="CT135">
        <f>'Compte de résultat '!F134/Actif!E134</f>
        <v>1.2851634538089309</v>
      </c>
      <c r="CU135">
        <f>'Compte de résultat '!G134/Actif!F134</f>
        <v>0.95184905387221808</v>
      </c>
      <c r="CV135">
        <f>'Compte de résultat '!H134/Actif!G134</f>
        <v>1.3018583403857911</v>
      </c>
      <c r="CW135">
        <f>'Compte de résultat '!I134/Actif!H134</f>
        <v>1.4336520294220485</v>
      </c>
      <c r="CX135">
        <f>'Compte de résultat '!J134/Actif!I134</f>
        <v>1.5060566588915849</v>
      </c>
      <c r="CY135">
        <f>'Compte de résultat '!K134/Actif!J134</f>
        <v>1.5390299838613777</v>
      </c>
      <c r="CZ135">
        <f t="shared" si="67"/>
        <v>1.1185062538405746</v>
      </c>
      <c r="DA135">
        <f t="shared" si="68"/>
        <v>1.1796236160223135</v>
      </c>
      <c r="DB135">
        <f t="shared" si="69"/>
        <v>1.4929128907250035</v>
      </c>
      <c r="DD135">
        <f>LN(1+'Compte de résultat '!C134)</f>
        <v>16.171054257942803</v>
      </c>
      <c r="DE135">
        <f>LN(1+'Compte de résultat '!D134)</f>
        <v>16.256369617280772</v>
      </c>
      <c r="DF135">
        <f>LN(1+'Compte de résultat '!E134)</f>
        <v>16.197630783683639</v>
      </c>
      <c r="DG135">
        <f>LN(1+'Compte de résultat '!F134)</f>
        <v>16.096274900621054</v>
      </c>
      <c r="DH135">
        <f>LN(1+'Compte de résultat '!G134)</f>
        <v>16.046589982181818</v>
      </c>
      <c r="DI135">
        <f>LN(1+'Compte de résultat '!H134)</f>
        <v>16.41318517040752</v>
      </c>
      <c r="DJ135">
        <f>LN(1+'Compte de résultat '!I134)</f>
        <v>16.593665634270288</v>
      </c>
      <c r="DK135">
        <f>LN(1+'Compte de résultat '!J134)</f>
        <v>16.87513734845464</v>
      </c>
      <c r="DL135">
        <f>LN(1+'Compte de résultat '!K134)</f>
        <v>16.971754309933729</v>
      </c>
      <c r="DM135">
        <f t="shared" si="70"/>
        <v>16.071432441401434</v>
      </c>
      <c r="DN135">
        <f t="shared" si="71"/>
        <v>16.185350017736795</v>
      </c>
      <c r="DO135">
        <f t="shared" si="72"/>
        <v>16.813519097552884</v>
      </c>
      <c r="DQ135">
        <f>'Compte de résultat '!AM134/'Compte de résultat '!U134</f>
        <v>5.1166087885069229E-3</v>
      </c>
      <c r="DR135">
        <f>'Compte de résultat '!AN134/'Compte de résultat '!V134</f>
        <v>5.8131096897255947E-3</v>
      </c>
      <c r="DS135">
        <f>'Compte de résultat '!AO134/'Compte de résultat '!W134</f>
        <v>4.3419866428715988E-2</v>
      </c>
      <c r="DT135">
        <f>'Compte de résultat '!AP134/'Compte de résultat '!X134</f>
        <v>0.35152105695713892</v>
      </c>
      <c r="DU135">
        <f>'Compte de résultat '!AQ134/'Compte de résultat '!Y134</f>
        <v>5.3603000534388469E-2</v>
      </c>
      <c r="DV135">
        <f>'Compte de résultat '!AR134/'Compte de résultat '!Z134</f>
        <v>1.4267196612378149E-2</v>
      </c>
      <c r="DW135">
        <f>'Compte de résultat '!AS134/'Compte de résultat '!AA134</f>
        <v>2.2485100190206136E-2</v>
      </c>
      <c r="DX135">
        <f>'Compte de résultat '!AT134/'Compte de résultat '!AB134</f>
        <v>3.5294020828604944E-2</v>
      </c>
      <c r="DY135">
        <f>'Compte de résultat '!AU134/'Compte de résultat '!AC134</f>
        <v>1.809576330625947E-2</v>
      </c>
      <c r="DZ135">
        <f t="shared" si="73"/>
        <v>-0.33725386034476079</v>
      </c>
    </row>
    <row r="136" spans="2:130" x14ac:dyDescent="0.25">
      <c r="B136" t="str">
        <f>Actif!B135</f>
        <v>THE DUTTON-FORSHAW MOTOR COMPANY LIMITED</v>
      </c>
      <c r="C136">
        <f>('Passif '!U135+'Passif '!AD135+'Passif '!AV135)/Actif!C135</f>
        <v>0.35465228188656123</v>
      </c>
      <c r="D136">
        <f>('Passif '!V135+'Passif '!AE135+'Passif '!AW135)/Actif!D135</f>
        <v>0.37490956135140202</v>
      </c>
      <c r="E136">
        <f>('Passif '!W135+'Passif '!AF135+'Passif '!AX135)/Actif!E135</f>
        <v>0.10651239170915261</v>
      </c>
      <c r="F136">
        <f>('Passif '!X135+'Passif '!AG135+'Passif '!AY135)/Actif!F135</f>
        <v>0.24450740623123587</v>
      </c>
      <c r="G136">
        <f>('Passif '!Y135+'Passif '!AH135+'Passif '!AZ135)/Actif!G135</f>
        <v>0.12618303510738152</v>
      </c>
      <c r="H136">
        <f>('Passif '!Z135+'Passif '!AI135+'Passif '!BA135)/Actif!H135</f>
        <v>0.16537364177978184</v>
      </c>
      <c r="I136">
        <f>('Passif '!AA135+'Passif '!AJ135+'Passif '!BB135)/Actif!I135</f>
        <v>0.19486906331872947</v>
      </c>
      <c r="J136">
        <f>('Passif '!AB135+'Passif '!AK135+'Passif '!BC135)/Actif!J135</f>
        <v>0.3544830902116386</v>
      </c>
      <c r="K136">
        <f>('Passif '!AC135+'Passif '!AL135+'Passif '!BD135)/Actif!K135</f>
        <v>0.25941995833154669</v>
      </c>
      <c r="L136">
        <f t="shared" si="56"/>
        <v>0.55262349409407996</v>
      </c>
      <c r="M136">
        <f>('Passif '!C135+'Passif '!L135)/Actif!C135</f>
        <v>0.22388207734839624</v>
      </c>
      <c r="N136">
        <f>('Passif '!D135+'Passif '!M135)/Actif!D135</f>
        <v>0.23829278671426021</v>
      </c>
      <c r="O136">
        <f>('Passif '!E135+'Passif '!N135)/Actif!E135</f>
        <v>0.22275773039668476</v>
      </c>
      <c r="P136">
        <f>('Passif '!F135+'Passif '!O135)/Actif!F135</f>
        <v>0.24063775233733287</v>
      </c>
      <c r="Q136">
        <f>('Passif '!G135+'Passif '!P135)/Actif!G135</f>
        <v>0.24392691103043251</v>
      </c>
      <c r="R136">
        <f>('Passif '!H135+'Passif '!Q135)/Actif!H135</f>
        <v>0.2344570220771138</v>
      </c>
      <c r="S136">
        <f>('Passif '!I135+'Passif '!R135)/Actif!I135</f>
        <v>0.22299923888287757</v>
      </c>
      <c r="T136">
        <f>('Passif '!J135+'Passif '!S135)/Actif!J135</f>
        <v>0.19565955849470451</v>
      </c>
      <c r="U136">
        <f>('Passif '!K135+'Passif '!T135)/Actif!K135</f>
        <v>0.22087114826877666</v>
      </c>
      <c r="V136">
        <f t="shared" si="57"/>
        <v>1.1699291680429047E-2</v>
      </c>
      <c r="W136">
        <v>-7.7258243599914622E-2</v>
      </c>
      <c r="X136">
        <f>('Passif '!U135+'Passif '!AD135)/('Passif '!C135+'Passif '!L135)</f>
        <v>0.74322085671449767</v>
      </c>
      <c r="Y136">
        <f>('Passif '!V135+'Passif '!AE135)/('Passif '!D135+'Passif '!M135)</f>
        <v>0.66860723962837276</v>
      </c>
      <c r="Z136">
        <f>('Passif '!W135+'Passif '!AF135)/('Passif '!E135+'Passif '!N135)</f>
        <v>0.36138628101554926</v>
      </c>
      <c r="AA136">
        <f>('Passif '!X135+'Passif '!AG135)/('Passif '!F135+'Passif '!O135)</f>
        <v>0.35240186711235227</v>
      </c>
      <c r="AB136">
        <f>('Passif '!Y135+'Passif '!AH135)/('Passif '!G135+'Passif '!P135)</f>
        <v>0.51729854067491066</v>
      </c>
      <c r="AC136">
        <f>('Passif '!Z135+'Passif '!AI135)/('Passif '!H135+'Passif '!Q135)</f>
        <v>0.40855469617128104</v>
      </c>
      <c r="AD136">
        <f>('Passif '!AA135+'Passif '!AJ135)/('Passif '!I135+'Passif '!R135)</f>
        <v>0.59397543080733739</v>
      </c>
      <c r="AE136">
        <f>('Passif '!AB135+'Passif '!AK135)/('Passif '!J135+'Passif '!S135)</f>
        <v>0.94681479590213591</v>
      </c>
      <c r="AF136">
        <f>('Passif '!AC135+'Passif '!AL135)/('Passif '!K135+'Passif '!T135)</f>
        <v>0.5319526865363714</v>
      </c>
      <c r="AG136">
        <f>('Passif '!C135+'Passif '!L135)</f>
        <v>49305714</v>
      </c>
      <c r="AH136">
        <f>('Passif '!D135+'Passif '!M135)</f>
        <v>53553771</v>
      </c>
      <c r="AI136">
        <f>('Passif '!E135+'Passif '!N135)</f>
        <v>48496199</v>
      </c>
      <c r="AJ136">
        <f>('Passif '!F135+'Passif '!O135)</f>
        <v>35761533</v>
      </c>
      <c r="AK136">
        <f>('Passif '!G135+'Passif '!P135)</f>
        <v>37985025</v>
      </c>
      <c r="AL136">
        <f>('Passif '!H135+'Passif '!Q135)</f>
        <v>43759754</v>
      </c>
      <c r="AM136">
        <f>('Passif '!I135+'Passif '!R135)</f>
        <v>40580495</v>
      </c>
      <c r="AN136">
        <f>('Passif '!J135+'Passif '!S135)</f>
        <v>34450728</v>
      </c>
      <c r="AO136">
        <f>('Passif '!K135+'Passif '!T135)</f>
        <v>43705699</v>
      </c>
      <c r="AP136">
        <f t="shared" si="58"/>
        <v>-1.2352674560282034E-3</v>
      </c>
      <c r="AQ136">
        <f>('Passif '!U135+'Passif '!AD135)</f>
        <v>36645035</v>
      </c>
      <c r="AR136">
        <f>('Passif '!V135+'Passif '!AE135)</f>
        <v>35806439</v>
      </c>
      <c r="AS136">
        <f>('Passif '!W135+'Passif '!AF135)</f>
        <v>17525861</v>
      </c>
      <c r="AT136">
        <f>('Passif '!X135+'Passif '!AG135)</f>
        <v>12602431</v>
      </c>
      <c r="AU136">
        <f>('Passif '!Y135+'Passif '!AH135)</f>
        <v>19649598</v>
      </c>
      <c r="AV136">
        <f>('Passif '!Z135+'Passif '!AI135)</f>
        <v>17878253</v>
      </c>
      <c r="AW136">
        <f>('Passif '!AA135+'Passif '!AJ135)</f>
        <v>24103817</v>
      </c>
      <c r="AX136">
        <f>('Passif '!AB135+'Passif '!AK135)</f>
        <v>32618459</v>
      </c>
      <c r="AY136">
        <f>('Passif '!AC135+'Passif '!AL135)</f>
        <v>23249364</v>
      </c>
      <c r="AZ136">
        <f t="shared" si="59"/>
        <v>0.30042706074245623</v>
      </c>
      <c r="BA136">
        <f>'Passif '!AV135</f>
        <v>41460297</v>
      </c>
      <c r="BB136">
        <f>'Passif '!AW135</f>
        <v>48450500</v>
      </c>
      <c r="BC136">
        <f>'Passif '!AX135</f>
        <v>5662767</v>
      </c>
      <c r="BD136">
        <f>'Passif '!AY135</f>
        <v>23734177</v>
      </c>
      <c r="BE136">
        <f>'Passif '!AZ135</f>
        <v>0</v>
      </c>
      <c r="BF136">
        <f>'Passif '!BA135</f>
        <v>12987574</v>
      </c>
      <c r="BG136">
        <f>'Passif '!BB135</f>
        <v>11357663</v>
      </c>
      <c r="BH136">
        <f>'Passif '!BC135</f>
        <v>29797099</v>
      </c>
      <c r="BI136">
        <f>'Passif '!BD135</f>
        <v>28084324</v>
      </c>
      <c r="BJ136">
        <f>(AQ136/Actif!C135)</f>
        <v>0.16639382932989646</v>
      </c>
      <c r="BK136">
        <f>(AR136/Actif!D135)</f>
        <v>0.15932428234837412</v>
      </c>
      <c r="BL136">
        <f>(AS136/Actif!E135)</f>
        <v>8.0501587755522283E-2</v>
      </c>
      <c r="BM136">
        <f>(AT136/Actif!F135)</f>
        <v>8.4801193221395912E-2</v>
      </c>
      <c r="BN136">
        <f>(AU136/Actif!G135)</f>
        <v>0.12618303510738152</v>
      </c>
      <c r="BO136">
        <f>(AV136/Actif!H135)</f>
        <v>9.578851741993856E-2</v>
      </c>
      <c r="BP136">
        <f>(AW136/Actif!I135)</f>
        <v>0.13245606898516554</v>
      </c>
      <c r="BQ136">
        <f>(AX136/Actif!J135)</f>
        <v>0.18525336494246569</v>
      </c>
      <c r="BR136">
        <f>(AY136/Actif!K135)</f>
        <v>0.11749300069994896</v>
      </c>
      <c r="BS136">
        <f t="shared" si="60"/>
        <v>-3.039451768744296E-2</v>
      </c>
      <c r="BT136">
        <f t="shared" si="61"/>
        <v>0.22658752702954532</v>
      </c>
      <c r="BV136">
        <f>('Compte de résultat '!V135/Actif!C135)</f>
        <v>4.9853482529161816E-2</v>
      </c>
      <c r="BW136">
        <f>('Compte de résultat '!W135/Actif!D135)</f>
        <v>3.251816523060394E-2</v>
      </c>
      <c r="BX136">
        <f>('Compte de résultat '!X135/Actif!E135)</f>
        <v>1.3986942571978148E-2</v>
      </c>
      <c r="BY136">
        <f>('Compte de résultat '!Y135/Actif!F135)</f>
        <v>7.1205379675844963E-2</v>
      </c>
      <c r="BZ136">
        <f>('Compte de résultat '!Z135/Actif!G135)</f>
        <v>7.4088141314636299E-2</v>
      </c>
      <c r="CA136">
        <f>('Compte de résultat '!AA135/Actif!H135)</f>
        <v>4.1940423299959777E-2</v>
      </c>
      <c r="CB136">
        <f>('Compte de résultat '!AB135/Actif!I135)</f>
        <v>4.2936754247203071E-2</v>
      </c>
      <c r="CC136">
        <f>('Compte de résultat '!AC135/Actif!J135)</f>
        <v>4.7710271267413749E-2</v>
      </c>
      <c r="CD136">
        <f t="shared" si="62"/>
        <v>4.2596161123911555E-2</v>
      </c>
      <c r="CE136">
        <f t="shared" si="63"/>
        <v>5.3093487854153132E-2</v>
      </c>
      <c r="CF136">
        <f t="shared" si="64"/>
        <v>4.419581627152553E-2</v>
      </c>
      <c r="CG136">
        <f>(Actif!U135/Actif!C135)</f>
        <v>0.23974205271341489</v>
      </c>
      <c r="CH136">
        <f>(Actif!V135/Actif!D135)</f>
        <v>0.2637482998027969</v>
      </c>
      <c r="CI136">
        <f>(Actif!W135/Actif!E135)</f>
        <v>0.24743705067880634</v>
      </c>
      <c r="CJ136">
        <f>(Actif!X135/Actif!F135)</f>
        <v>0.25711727980749161</v>
      </c>
      <c r="CK136">
        <f>(Actif!Y135/Actif!G135)</f>
        <v>0.24684343629750005</v>
      </c>
      <c r="CL136">
        <f>(Actif!Z135/Actif!H135)</f>
        <v>0.17596036273877044</v>
      </c>
      <c r="CM136">
        <f>(Actif!AA135/Actif!I135)</f>
        <v>0.18473065133584834</v>
      </c>
      <c r="CN136">
        <f>(Actif!AB135/Actif!J135)</f>
        <v>0.17946610467992269</v>
      </c>
      <c r="CO136">
        <f>(Actif!AC135/Actif!K135)</f>
        <v>0.16052549158710677</v>
      </c>
      <c r="CP136">
        <f t="shared" si="65"/>
        <v>-0.28886816967770329</v>
      </c>
      <c r="CQ136">
        <f t="shared" si="66"/>
        <v>-8.7717886638925463E-2</v>
      </c>
      <c r="CR136">
        <f>'Compte de résultat '!D135/Actif!C135</f>
        <v>2.615025142744269</v>
      </c>
      <c r="CS136">
        <f>'Compte de résultat '!E135/Actif!D135</f>
        <v>2.3960136917887875</v>
      </c>
      <c r="CT136">
        <f>'Compte de résultat '!F135/Actif!E135</f>
        <v>1.6725917364689853</v>
      </c>
      <c r="CU136">
        <f>'Compte de résultat '!G135/Actif!F135</f>
        <v>2.9762757294890578</v>
      </c>
      <c r="CV136">
        <f>'Compte de résultat '!H135/Actif!G135</f>
        <v>3.2271866455058418</v>
      </c>
      <c r="CW136">
        <f>'Compte de résultat '!I135/Actif!H135</f>
        <v>2.7613907025030882</v>
      </c>
      <c r="CX136">
        <f>'Compte de résultat '!J135/Actif!I135</f>
        <v>2.1205091706219288</v>
      </c>
      <c r="CY136">
        <f>'Compte de résultat '!K135/Actif!J135</f>
        <v>2.0809206298187282</v>
      </c>
      <c r="CZ136">
        <f t="shared" si="67"/>
        <v>2.3244337329790214</v>
      </c>
      <c r="DA136">
        <f t="shared" si="68"/>
        <v>2.6253513704879619</v>
      </c>
      <c r="DB136">
        <f t="shared" si="69"/>
        <v>2.3209401676479149</v>
      </c>
      <c r="DD136">
        <f>LN(1+'Compte de résultat '!C135)</f>
        <v>20.110751250965585</v>
      </c>
      <c r="DE136">
        <f>LN(1+'Compte de résultat '!D135)</f>
        <v>20.171460055111304</v>
      </c>
      <c r="DF136">
        <f>LN(1+'Compte de résultat '!E135)</f>
        <v>20.104258334180415</v>
      </c>
      <c r="DG136">
        <f>LN(1+'Compte de résultat '!F135)</f>
        <v>19.713040854742676</v>
      </c>
      <c r="DH136">
        <f>LN(1+'Compte de résultat '!G135)</f>
        <v>19.907518721073895</v>
      </c>
      <c r="DI136">
        <f>LN(1+'Compte de résultat '!H135)</f>
        <v>20.035199956686093</v>
      </c>
      <c r="DJ136">
        <f>LN(1+'Compte de résultat '!I135)</f>
        <v>20.060442509591198</v>
      </c>
      <c r="DK136">
        <f>LN(1+'Compte de résultat '!J135)</f>
        <v>19.77104124828351</v>
      </c>
      <c r="DL136">
        <f>LN(1+'Compte de résultat '!K135)</f>
        <v>19.719230172733042</v>
      </c>
      <c r="DM136">
        <f t="shared" si="70"/>
        <v>19.810279787908286</v>
      </c>
      <c r="DN136">
        <f t="shared" si="71"/>
        <v>19.885253177500889</v>
      </c>
      <c r="DO136">
        <f t="shared" si="72"/>
        <v>19.850237976869249</v>
      </c>
      <c r="DQ136">
        <f>'Compte de résultat '!AM135/'Compte de résultat '!U135</f>
        <v>1.1986250634098963</v>
      </c>
      <c r="DR136">
        <f>'Compte de résultat '!AN135/'Compte de résultat '!V135</f>
        <v>0.92119566430151223</v>
      </c>
      <c r="DS136">
        <f>'Compte de résultat '!AO135/'Compte de résultat '!W135</f>
        <v>0.72495344898928749</v>
      </c>
      <c r="DT136">
        <f>'Compte de résultat '!AP135/'Compte de résultat '!X135</f>
        <v>0.95046424174395816</v>
      </c>
      <c r="DU136">
        <f>'Compte de résultat '!AQ135/'Compte de résultat '!Y135</f>
        <v>0.25092957933882992</v>
      </c>
      <c r="DV136">
        <f>'Compte de résultat '!AR135/'Compte de résultat '!Z135</f>
        <v>0.21580759534397609</v>
      </c>
      <c r="DW136">
        <f>'Compte de résultat '!AS135/'Compte de résultat '!AA135</f>
        <v>0.32880477932417251</v>
      </c>
      <c r="DX136">
        <f>'Compte de résultat '!AT135/'Compte de résultat '!AB135</f>
        <v>0.26695242156607779</v>
      </c>
      <c r="DY136">
        <f>'Compte de résultat '!AU135/'Compte de résultat '!AC135</f>
        <v>0.31130068534561722</v>
      </c>
      <c r="DZ136">
        <f t="shared" si="73"/>
        <v>-0.73465664639998207</v>
      </c>
    </row>
    <row r="137" spans="2:130" x14ac:dyDescent="0.25">
      <c r="B137" t="str">
        <f>Actif!B136</f>
        <v>THOMPSON COMMERCIALS LIMITED</v>
      </c>
      <c r="C137">
        <f>('Passif '!U136+'Passif '!AD136+'Passif '!AV136)/Actif!C136</f>
        <v>0.34955930141499503</v>
      </c>
      <c r="D137">
        <f>('Passif '!V136+'Passif '!AE136+'Passif '!AW136)/Actif!D136</f>
        <v>0.43703607880891876</v>
      </c>
      <c r="E137">
        <f>('Passif '!W136+'Passif '!AF136+'Passif '!AX136)/Actif!E136</f>
        <v>0.33161924824545658</v>
      </c>
      <c r="F137">
        <f>('Passif '!X136+'Passif '!AG136+'Passif '!AY136)/Actif!F136</f>
        <v>0.44452729749395387</v>
      </c>
      <c r="G137">
        <f>('Passif '!Y136+'Passif '!AH136+'Passif '!AZ136)/Actif!G136</f>
        <v>0.45051749559560583</v>
      </c>
      <c r="H137">
        <f>('Passif '!Z136+'Passif '!AI136+'Passif '!BA136)/Actif!H136</f>
        <v>0.40084983405047525</v>
      </c>
      <c r="I137">
        <f>('Passif '!AA136+'Passif '!AJ136+'Passif '!BB136)/Actif!I136</f>
        <v>0.30639602678674366</v>
      </c>
      <c r="J137">
        <f>('Passif '!AB136+'Passif '!AK136+'Passif '!BC136)/Actif!J136</f>
        <v>0.36348837248861576</v>
      </c>
      <c r="K137">
        <f>('Passif '!AC136+'Passif '!AL136+'Passif '!BD136)/Actif!K136</f>
        <v>0.27256644968266619</v>
      </c>
      <c r="L137">
        <f t="shared" si="56"/>
        <v>0.20876528178417394</v>
      </c>
      <c r="M137">
        <f>('Passif '!C136+'Passif '!L136)/Actif!C136</f>
        <v>0.16466352455112865</v>
      </c>
      <c r="N137">
        <f>('Passif '!D136+'Passif '!M136)/Actif!D136</f>
        <v>0.1223404850781078</v>
      </c>
      <c r="O137">
        <f>('Passif '!E136+'Passif '!N136)/Actif!E136</f>
        <v>0.11255855265511196</v>
      </c>
      <c r="P137">
        <f>('Passif '!F136+'Passif '!O136)/Actif!F136</f>
        <v>0.10460204097141348</v>
      </c>
      <c r="Q137">
        <f>('Passif '!G136+'Passif '!P136)/Actif!G136</f>
        <v>6.0455458987045206E-2</v>
      </c>
      <c r="R137">
        <f>('Passif '!H136+'Passif '!Q136)/Actif!H136</f>
        <v>7.6744780059128451E-2</v>
      </c>
      <c r="S137">
        <f>('Passif '!I136+'Passif '!R136)/Actif!I136</f>
        <v>0.10492003010708768</v>
      </c>
      <c r="T137">
        <f>('Passif '!J136+'Passif '!S136)/Actif!J136</f>
        <v>0.15285501006736715</v>
      </c>
      <c r="U137">
        <f>('Passif '!K136+'Passif '!T136)/Actif!K136</f>
        <v>0.22123899751593387</v>
      </c>
      <c r="V137">
        <f t="shared" si="57"/>
        <v>-3.5813772595983506E-2</v>
      </c>
      <c r="W137">
        <v>0.20576695254753699</v>
      </c>
      <c r="X137">
        <f>('Passif '!U136+'Passif '!AD136)/('Passif '!C136+'Passif '!L136)</f>
        <v>0.98540092448587346</v>
      </c>
      <c r="Y137">
        <f>('Passif '!V136+'Passif '!AE136)/('Passif '!D136+'Passif '!M136)</f>
        <v>2.0060657204441008</v>
      </c>
      <c r="Z137">
        <f>('Passif '!W136+'Passif '!AF136)/('Passif '!E136+'Passif '!N136)</f>
        <v>1.9878172414641988</v>
      </c>
      <c r="AA137">
        <f>('Passif '!X136+'Passif '!AG136)/('Passif '!F136+'Passif '!O136)</f>
        <v>1.959570688294956</v>
      </c>
      <c r="AB137">
        <f>('Passif '!Y136+'Passif '!AH136)/('Passif '!G136+'Passif '!P136)</f>
        <v>3.4497717265918211</v>
      </c>
      <c r="AC137">
        <f>('Passif '!Z136+'Passif '!AI136)/('Passif '!H136+'Passif '!Q136)</f>
        <v>2.3775164298051359</v>
      </c>
      <c r="AD137">
        <f>('Passif '!AA136+'Passif '!AJ136)/('Passif '!I136+'Passif '!R136)</f>
        <v>1.4255569225576936</v>
      </c>
      <c r="AE137">
        <f>('Passif '!AB136+'Passif '!AK136)/('Passif '!J136+'Passif '!S136)</f>
        <v>0.85359339411969815</v>
      </c>
      <c r="AF137">
        <f>('Passif '!AC136+'Passif '!AL136)/('Passif '!K136+'Passif '!T136)</f>
        <v>0.63039999356844534</v>
      </c>
      <c r="AG137">
        <f>('Passif '!C136+'Passif '!L136)</f>
        <v>1199802</v>
      </c>
      <c r="AH137">
        <f>('Passif '!D136+'Passif '!M136)</f>
        <v>1475340</v>
      </c>
      <c r="AI137">
        <f>('Passif '!E136+'Passif '!N136)</f>
        <v>1340501</v>
      </c>
      <c r="AJ137">
        <f>('Passif '!F136+'Passif '!O136)</f>
        <v>880945</v>
      </c>
      <c r="AK137">
        <f>('Passif '!G136+'Passif '!P136)</f>
        <v>492392</v>
      </c>
      <c r="AL137">
        <f>('Passif '!H136+'Passif '!Q136)</f>
        <v>697665</v>
      </c>
      <c r="AM137">
        <f>('Passif '!I136+'Passif '!R136)</f>
        <v>1019262</v>
      </c>
      <c r="AN137">
        <f>('Passif '!J136+'Passif '!S136)</f>
        <v>1347890</v>
      </c>
      <c r="AO137">
        <f>('Passif '!K136+'Passif '!T136)</f>
        <v>2238961</v>
      </c>
      <c r="AP137">
        <f t="shared" si="58"/>
        <v>2.2092207578135636</v>
      </c>
      <c r="AQ137">
        <f>('Passif '!U136+'Passif '!AD136)</f>
        <v>1182286</v>
      </c>
      <c r="AR137">
        <f>('Passif '!V136+'Passif '!AE136)</f>
        <v>2959629</v>
      </c>
      <c r="AS137">
        <f>('Passif '!W136+'Passif '!AF136)</f>
        <v>2664671</v>
      </c>
      <c r="AT137">
        <f>('Passif '!X136+'Passif '!AG136)</f>
        <v>1726274</v>
      </c>
      <c r="AU137">
        <f>('Passif '!Y136+'Passif '!AH136)</f>
        <v>1698640</v>
      </c>
      <c r="AV137">
        <f>('Passif '!Z136+'Passif '!AI136)</f>
        <v>1658710</v>
      </c>
      <c r="AW137">
        <f>('Passif '!AA136+'Passif '!AJ136)</f>
        <v>1453016</v>
      </c>
      <c r="AX137">
        <f>('Passif '!AB136+'Passif '!AK136)</f>
        <v>1150550</v>
      </c>
      <c r="AY137">
        <f>('Passif '!AC136+'Passif '!AL136)</f>
        <v>1411441</v>
      </c>
      <c r="AZ137">
        <f t="shared" si="59"/>
        <v>-0.14907307485937868</v>
      </c>
      <c r="BA137">
        <f>'Passif '!AV136</f>
        <v>1364738</v>
      </c>
      <c r="BB137">
        <f>'Passif '!AW136</f>
        <v>2310718</v>
      </c>
      <c r="BC137">
        <f>'Passif '!AX136</f>
        <v>1284704</v>
      </c>
      <c r="BD137">
        <f>'Passif '!AY136</f>
        <v>2017478</v>
      </c>
      <c r="BE137">
        <f>'Passif '!AZ136</f>
        <v>1970693</v>
      </c>
      <c r="BF137">
        <f>'Passif '!BA136</f>
        <v>1985302</v>
      </c>
      <c r="BG137">
        <f>'Passif '!BB136</f>
        <v>1523516</v>
      </c>
      <c r="BH137">
        <f>'Passif '!BC136</f>
        <v>2054725</v>
      </c>
      <c r="BI137">
        <f>'Passif '!BD136</f>
        <v>1346959</v>
      </c>
      <c r="BJ137">
        <f>(AQ137/Actif!C136)</f>
        <v>0.1622595893217845</v>
      </c>
      <c r="BK137">
        <f>(AR137/Actif!D136)</f>
        <v>0.24542305333769512</v>
      </c>
      <c r="BL137">
        <f>(AS137/Actif!E136)</f>
        <v>0.22374583164208742</v>
      </c>
      <c r="BM137">
        <f>(AT137/Actif!F136)</f>
        <v>0.20497509342340992</v>
      </c>
      <c r="BN137">
        <f>(AU137/Actif!G136)</f>
        <v>0.20855753313163997</v>
      </c>
      <c r="BO137">
        <f>(AV137/Actif!H136)</f>
        <v>0.18246197549235946</v>
      </c>
      <c r="BP137">
        <f>(AW137/Actif!I136)</f>
        <v>0.14956947523412048</v>
      </c>
      <c r="BQ137">
        <f>(AX137/Actif!J136)</f>
        <v>0.13047602685160456</v>
      </c>
      <c r="BR137">
        <f>(AY137/Actif!K136)</f>
        <v>0.13946906261113401</v>
      </c>
      <c r="BS137">
        <f t="shared" si="60"/>
        <v>-2.6095557639280509E-2</v>
      </c>
      <c r="BT137">
        <f t="shared" si="61"/>
        <v>-0.23562669846806392</v>
      </c>
      <c r="BV137">
        <f>('Compte de résultat '!V136/Actif!C136)</f>
        <v>0.13594132948762253</v>
      </c>
      <c r="BW137">
        <f>('Compte de résultat '!W136/Actif!D136)</f>
        <v>7.7867818972833819E-2</v>
      </c>
      <c r="BX137">
        <f>('Compte de résultat '!X136/Actif!E136)</f>
        <v>4.4769385708693474E-2</v>
      </c>
      <c r="BY137">
        <f>('Compte de résultat '!Y136/Actif!F136)</f>
        <v>2.6162829356703592E-2</v>
      </c>
      <c r="BZ137">
        <f>('Compte de résultat '!Z136/Actif!G136)</f>
        <v>8.4652646190955666E-2</v>
      </c>
      <c r="CA137">
        <f>('Compte de résultat '!AA136/Actif!H136)</f>
        <v>9.8451101101387398E-2</v>
      </c>
      <c r="CB137">
        <f>('Compte de résultat '!AB136/Actif!I136)</f>
        <v>0.10255298798022287</v>
      </c>
      <c r="CC137">
        <f>('Compte de résultat '!AC136/Actif!J136)</f>
        <v>0.20732210301658124</v>
      </c>
      <c r="CD137">
        <f t="shared" si="62"/>
        <v>3.5466107532698535E-2</v>
      </c>
      <c r="CE137">
        <f t="shared" si="63"/>
        <v>5.1861620418784247E-2</v>
      </c>
      <c r="CF137">
        <f t="shared" si="64"/>
        <v>0.13610873069939719</v>
      </c>
      <c r="CG137">
        <f>(Actif!U136/Actif!C136)</f>
        <v>0.2487981010064523</v>
      </c>
      <c r="CH137">
        <f>(Actif!V136/Actif!D136)</f>
        <v>0.33572484958697835</v>
      </c>
      <c r="CI137">
        <f>(Actif!W136/Actif!E136)</f>
        <v>0.303965215276783</v>
      </c>
      <c r="CJ137">
        <f>(Actif!X136/Actif!F136)</f>
        <v>0.31915422129426807</v>
      </c>
      <c r="CK137">
        <f>(Actif!Y136/Actif!G136)</f>
        <v>0.3545894284472112</v>
      </c>
      <c r="CL137">
        <f>(Actif!Z136/Actif!H136)</f>
        <v>0.32758178783717368</v>
      </c>
      <c r="CM137">
        <f>(Actif!AA136/Actif!I136)</f>
        <v>0.30688806685486342</v>
      </c>
      <c r="CN137">
        <f>(Actif!AB136/Actif!J136)</f>
        <v>0.31642480603803885</v>
      </c>
      <c r="CO137">
        <f>(Actif!AC136/Actif!K136)</f>
        <v>0.26784663512745577</v>
      </c>
      <c r="CP137">
        <f t="shared" si="65"/>
        <v>7.7694984075352275E-2</v>
      </c>
      <c r="CQ137">
        <f t="shared" si="66"/>
        <v>-0.18235187341797399</v>
      </c>
      <c r="CR137">
        <f>'Compte de résultat '!D136/Actif!C136</f>
        <v>6.4789146498689476</v>
      </c>
      <c r="CS137">
        <f>'Compte de résultat '!E136/Actif!D136</f>
        <v>4.4265044515454672</v>
      </c>
      <c r="CT137">
        <f>'Compte de résultat '!F136/Actif!E136</f>
        <v>3.1894494635566661</v>
      </c>
      <c r="CU137">
        <f>'Compte de résultat '!G136/Actif!F136</f>
        <v>3.0922848269363392</v>
      </c>
      <c r="CV137">
        <f>'Compte de résultat '!H136/Actif!G136</f>
        <v>4.5223772936214894</v>
      </c>
      <c r="CW137">
        <f>'Compte de résultat '!I136/Actif!H136</f>
        <v>4.5169208893996906</v>
      </c>
      <c r="CX137">
        <f>'Compte de résultat '!J136/Actif!I136</f>
        <v>4.1022405734181424</v>
      </c>
      <c r="CY137">
        <f>'Compte de résultat '!K136/Actif!J136</f>
        <v>5.8537678489515024</v>
      </c>
      <c r="CZ137">
        <f t="shared" si="67"/>
        <v>3.1408671452465029</v>
      </c>
      <c r="DA137">
        <f t="shared" si="68"/>
        <v>3.6013705280381649</v>
      </c>
      <c r="DB137">
        <f t="shared" si="69"/>
        <v>4.8243097705897782</v>
      </c>
      <c r="DD137">
        <f>LN(1+'Compte de résultat '!C136)</f>
        <v>17.258706777394941</v>
      </c>
      <c r="DE137">
        <f>LN(1+'Compte de résultat '!D136)</f>
        <v>17.670071258676433</v>
      </c>
      <c r="DF137">
        <f>LN(1+'Compte de résultat '!E136)</f>
        <v>17.792956518303111</v>
      </c>
      <c r="DG137">
        <f>LN(1+'Compte de résultat '!F136)</f>
        <v>17.452684053609179</v>
      </c>
      <c r="DH137">
        <f>LN(1+'Compte de résultat '!G136)</f>
        <v>17.075252971558395</v>
      </c>
      <c r="DI137">
        <f>LN(1+'Compte de résultat '!H136)</f>
        <v>17.421916659028138</v>
      </c>
      <c r="DJ137">
        <f>LN(1+'Compte de résultat '!I136)</f>
        <v>17.530594797831391</v>
      </c>
      <c r="DK137">
        <f>LN(1+'Compte de résultat '!J136)</f>
        <v>17.500679561863823</v>
      </c>
      <c r="DL137">
        <f>LN(1+'Compte de résultat '!K136)</f>
        <v>17.759401968291883</v>
      </c>
      <c r="DM137">
        <f t="shared" si="70"/>
        <v>17.263968512583787</v>
      </c>
      <c r="DN137">
        <f t="shared" si="71"/>
        <v>17.316617894731905</v>
      </c>
      <c r="DO137">
        <f t="shared" si="72"/>
        <v>17.596892109329033</v>
      </c>
      <c r="DQ137">
        <f>'Compte de résultat '!AM136/'Compte de résultat '!U136</f>
        <v>0.3863134524292049</v>
      </c>
      <c r="DR137">
        <f>'Compte de résultat '!AN136/'Compte de résultat '!V136</f>
        <v>0.37499962141135829</v>
      </c>
      <c r="DS137">
        <f>'Compte de résultat '!AO136/'Compte de résultat '!W136</f>
        <v>0.42608710468557481</v>
      </c>
      <c r="DT137">
        <f>'Compte de résultat '!AP136/'Compte de résultat '!X136</f>
        <v>0.74852721901814601</v>
      </c>
      <c r="DU137">
        <f>'Compte de résultat '!AQ136/'Compte de résultat '!Y136</f>
        <v>0.97959063265861845</v>
      </c>
      <c r="DV137">
        <f>'Compte de résultat '!AR136/'Compte de résultat '!Z136</f>
        <v>0.25297075584034717</v>
      </c>
      <c r="DW137">
        <f>'Compte de résultat '!AS136/'Compte de résultat '!AA136</f>
        <v>0.21495299952736954</v>
      </c>
      <c r="DX137">
        <f>'Compte de résultat '!AT136/'Compte de résultat '!AB136</f>
        <v>0.26890783294036641</v>
      </c>
      <c r="DY137">
        <f>'Compte de résultat '!AU136/'Compte de résultat '!AC136</f>
        <v>0.10973227013006336</v>
      </c>
      <c r="DZ137">
        <f t="shared" si="73"/>
        <v>-0.49555646317779883</v>
      </c>
    </row>
    <row r="138" spans="2:130" x14ac:dyDescent="0.25">
      <c r="B138" t="str">
        <f>Actif!B137</f>
        <v>TRITECH PRECISION PRODUCTS LIMITED</v>
      </c>
      <c r="C138">
        <f>('Passif '!U137+'Passif '!AD137+'Passif '!AV137)/Actif!C137</f>
        <v>0.47797099233976353</v>
      </c>
      <c r="D138">
        <f>('Passif '!V137+'Passif '!AE137+'Passif '!AW137)/Actif!D137</f>
        <v>0.45254732446963136</v>
      </c>
      <c r="E138">
        <f>('Passif '!W137+'Passif '!AF137+'Passif '!AX137)/Actif!E137</f>
        <v>0.46907396202211493</v>
      </c>
      <c r="F138">
        <f>('Passif '!X137+'Passif '!AG137+'Passif '!AY137)/Actif!F137</f>
        <v>0.38452132284639001</v>
      </c>
      <c r="G138">
        <f>('Passif '!Y137+'Passif '!AH137+'Passif '!AZ137)/Actif!G137</f>
        <v>2.3485210696178822E-2</v>
      </c>
      <c r="H138">
        <f>('Passif '!Z137+'Passif '!AI137+'Passif '!BA137)/Actif!H137</f>
        <v>0.38689647830638368</v>
      </c>
      <c r="I138">
        <f>('Passif '!AA137+'Passif '!AJ137+'Passif '!BB137)/Actif!I137</f>
        <v>0.36903045582139349</v>
      </c>
      <c r="J138">
        <f>('Passif '!AB137+'Passif '!AK137+'Passif '!BC137)/Actif!J137</f>
        <v>0.36920544523304033</v>
      </c>
      <c r="K138">
        <f>('Passif '!AC137+'Passif '!AL137+'Passif '!BD137)/Actif!K137</f>
        <v>0.23823186122555989</v>
      </c>
      <c r="L138">
        <f t="shared" si="56"/>
        <v>-0.17519088751265394</v>
      </c>
      <c r="M138">
        <f>('Passif '!C137+'Passif '!L137)/Actif!C137</f>
        <v>0.38593280650550654</v>
      </c>
      <c r="N138">
        <f>('Passif '!D137+'Passif '!M137)/Actif!D137</f>
        <v>0.3568655477601097</v>
      </c>
      <c r="O138">
        <f>('Passif '!E137+'Passif '!N137)/Actif!E137</f>
        <v>0.36437455170205874</v>
      </c>
      <c r="P138">
        <f>('Passif '!F137+'Passif '!O137)/Actif!F137</f>
        <v>0.34924163115196333</v>
      </c>
      <c r="Q138">
        <f>('Passif '!G137+'Passif '!P137)/Actif!G137</f>
        <v>0.47701146740603612</v>
      </c>
      <c r="R138">
        <f>('Passif '!H137+'Passif '!Q137)/Actif!H137</f>
        <v>0.45792673775016329</v>
      </c>
      <c r="S138">
        <f>('Passif '!I137+'Passif '!R137)/Actif!I137</f>
        <v>0.46847643797176147</v>
      </c>
      <c r="T138">
        <f>('Passif '!J137+'Passif '!S137)/Actif!J137</f>
        <v>0.45638657557495865</v>
      </c>
      <c r="U138">
        <f>('Passif '!K137+'Passif '!T137)/Actif!K137</f>
        <v>0.4631298213929691</v>
      </c>
      <c r="V138">
        <f t="shared" si="57"/>
        <v>9.3552186048104558E-2</v>
      </c>
      <c r="W138">
        <v>-5.7946116042831508E-2</v>
      </c>
      <c r="X138">
        <f>('Passif '!U137+'Passif '!AD137)/('Passif '!C137+'Passif '!L137)</f>
        <v>0.13465449680648039</v>
      </c>
      <c r="Y138">
        <f>('Passif '!V137+'Passif '!AE137)/('Passif '!D137+'Passif '!M137)</f>
        <v>9.4560683268382392E-2</v>
      </c>
      <c r="Z138">
        <f>('Passif '!W137+'Passif '!AF137)/('Passif '!E137+'Passif '!N137)</f>
        <v>4.8364158275478963E-2</v>
      </c>
      <c r="AA138">
        <f>('Passif '!X137+'Passif '!AG137)/('Passif '!F137+'Passif '!O137)</f>
        <v>7.4768220583081102E-3</v>
      </c>
      <c r="AB138">
        <f>('Passif '!Y137+'Passif '!AH137)/('Passif '!G137+'Passif '!P137)</f>
        <v>3.4508505045222258E-2</v>
      </c>
      <c r="AC138">
        <f>('Passif '!Z137+'Passif '!AI137)/('Passif '!H137+'Passif '!Q137)</f>
        <v>7.2644305088050337E-2</v>
      </c>
      <c r="AD138">
        <f>('Passif '!AA137+'Passif '!AJ137)/('Passif '!I137+'Passif '!R137)</f>
        <v>7.000943301567325E-2</v>
      </c>
      <c r="AE138">
        <f>('Passif '!AB137+'Passif '!AK137)/('Passif '!J137+'Passif '!S137)</f>
        <v>0.12611442525399782</v>
      </c>
      <c r="AF138">
        <f>('Passif '!AC137+'Passif '!AL137)/('Passif '!K137+'Passif '!T137)</f>
        <v>0.1424708038123742</v>
      </c>
      <c r="AG138">
        <f>('Passif '!C137+'Passif '!L137)</f>
        <v>8468243</v>
      </c>
      <c r="AH138">
        <f>('Passif '!D137+'Passif '!M137)</f>
        <v>8784835</v>
      </c>
      <c r="AI138">
        <f>('Passif '!E137+'Passif '!N137)</f>
        <v>7956760</v>
      </c>
      <c r="AJ138">
        <f>('Passif '!F137+'Passif '!O137)</f>
        <v>6773466</v>
      </c>
      <c r="AK138">
        <f>('Passif '!G137+'Passif '!P137)</f>
        <v>7556456</v>
      </c>
      <c r="AL138">
        <f>('Passif '!H137+'Passif '!Q137)</f>
        <v>8185886</v>
      </c>
      <c r="AM138">
        <f>('Passif '!I137+'Passif '!R137)</f>
        <v>10135677</v>
      </c>
      <c r="AN138">
        <f>('Passif '!J137+'Passif '!S137)</f>
        <v>11789373</v>
      </c>
      <c r="AO138">
        <f>('Passif '!K137+'Passif '!T137)</f>
        <v>13835368</v>
      </c>
      <c r="AP138">
        <f t="shared" si="58"/>
        <v>0.69014911763980102</v>
      </c>
      <c r="AQ138">
        <f>('Passif '!U137+'Passif '!AD137)</f>
        <v>1140287</v>
      </c>
      <c r="AR138">
        <f>('Passif '!V137+'Passif '!AE137)</f>
        <v>830700</v>
      </c>
      <c r="AS138">
        <f>('Passif '!W137+'Passif '!AF137)</f>
        <v>384822</v>
      </c>
      <c r="AT138">
        <f>('Passif '!X137+'Passif '!AG137)</f>
        <v>50644</v>
      </c>
      <c r="AU138">
        <f>('Passif '!Y137+'Passif '!AH137)</f>
        <v>260762</v>
      </c>
      <c r="AV138">
        <f>('Passif '!Z137+'Passif '!AI137)</f>
        <v>594658</v>
      </c>
      <c r="AW138">
        <f>('Passif '!AA137+'Passif '!AJ137)</f>
        <v>709593</v>
      </c>
      <c r="AX138">
        <f>('Passif '!AB137+'Passif '!AK137)</f>
        <v>1486810</v>
      </c>
      <c r="AY138">
        <f>('Passif '!AC137+'Passif '!AL137)</f>
        <v>1971136</v>
      </c>
      <c r="AZ138">
        <f t="shared" si="59"/>
        <v>2.3147388919345238</v>
      </c>
      <c r="BA138">
        <f>'Passif '!AV137</f>
        <v>9347483</v>
      </c>
      <c r="BB138">
        <f>'Passif '!AW137</f>
        <v>10309500</v>
      </c>
      <c r="BC138">
        <f>'Passif '!AX137</f>
        <v>9858234</v>
      </c>
      <c r="BD138">
        <f>'Passif '!AY137</f>
        <v>7407064</v>
      </c>
      <c r="BE138">
        <f>'Passif '!AZ137</f>
        <v>111273</v>
      </c>
      <c r="BF138">
        <f>'Passif '!BA137</f>
        <v>6321493</v>
      </c>
      <c r="BG138">
        <f>'Passif '!BB137</f>
        <v>7274530</v>
      </c>
      <c r="BH138">
        <f>'Passif '!BC137</f>
        <v>8050501</v>
      </c>
      <c r="BI138">
        <f>'Passif '!BD137</f>
        <v>5145714</v>
      </c>
      <c r="BJ138">
        <f>(AQ138/Actif!C137)</f>
        <v>5.1967587861111747E-2</v>
      </c>
      <c r="BK138">
        <f>(AR138/Actif!D137)</f>
        <v>3.3745450031141523E-2</v>
      </c>
      <c r="BL138">
        <f>(AS138/Actif!E137)</f>
        <v>1.7622668490075061E-2</v>
      </c>
      <c r="BM138">
        <f>(AT138/Actif!F137)</f>
        <v>2.6112175314765042E-3</v>
      </c>
      <c r="BN138">
        <f>(AU138/Actif!G137)</f>
        <v>1.646095262961007E-2</v>
      </c>
      <c r="BO138">
        <f>(AV138/Actif!H137)</f>
        <v>3.3265769645098482E-2</v>
      </c>
      <c r="BP138">
        <f>(AW138/Actif!I137)</f>
        <v>3.2797769803605242E-2</v>
      </c>
      <c r="BQ138">
        <f>(AX138/Actif!J137)</f>
        <v>5.7556930672276144E-2</v>
      </c>
      <c r="BR138">
        <f>(AY138/Actif!K137)</f>
        <v>6.5982477923337599E-2</v>
      </c>
      <c r="BS138">
        <f t="shared" si="60"/>
        <v>1.6804817015488412E-2</v>
      </c>
      <c r="BT138">
        <f t="shared" si="61"/>
        <v>0.98349470423449925</v>
      </c>
      <c r="BV138">
        <f>('Compte de résultat '!V137/Actif!C137)</f>
        <v>8.1211322090468926E-2</v>
      </c>
      <c r="BW138">
        <f>('Compte de résultat '!W137/Actif!D137)</f>
        <v>6.360320647990636E-2</v>
      </c>
      <c r="BX138">
        <f>('Compte de résultat '!X137/Actif!E137)</f>
        <v>2.5363605893749537E-2</v>
      </c>
      <c r="BY138">
        <f>('Compte de résultat '!Y137/Actif!F137)</f>
        <v>3.3322567552183102E-2</v>
      </c>
      <c r="BZ138">
        <f>('Compte de résultat '!Z137/Actif!G137)</f>
        <v>8.1655319284859279E-2</v>
      </c>
      <c r="CA138">
        <f>('Compte de résultat '!AA137/Actif!H137)</f>
        <v>0.13229551197017358</v>
      </c>
      <c r="CB138">
        <f>('Compte de résultat '!AB137/Actif!I137)</f>
        <v>0.13842477820150711</v>
      </c>
      <c r="CC138">
        <f>('Compte de résultat '!AC137/Actif!J137)</f>
        <v>0.14658414417875448</v>
      </c>
      <c r="CD138">
        <f t="shared" si="62"/>
        <v>2.934308672296632E-2</v>
      </c>
      <c r="CE138">
        <f t="shared" si="63"/>
        <v>4.6780497576930639E-2</v>
      </c>
      <c r="CF138">
        <f t="shared" si="64"/>
        <v>0.13910147811681173</v>
      </c>
      <c r="CG138">
        <f>(Actif!U137/Actif!C137)</f>
        <v>0.14596678293082946</v>
      </c>
      <c r="CH138">
        <f>(Actif!V137/Actif!D137)</f>
        <v>0.12345456238321929</v>
      </c>
      <c r="CI138">
        <f>(Actif!W137/Actif!E137)</f>
        <v>0.10055287045546728</v>
      </c>
      <c r="CJ138">
        <f>(Actif!X137/Actif!F137)</f>
        <v>8.222679871041616E-2</v>
      </c>
      <c r="CK138">
        <f>(Actif!Y137/Actif!G137)</f>
        <v>9.0747849001271738E-2</v>
      </c>
      <c r="CL138">
        <f>(Actif!Z137/Actif!H137)</f>
        <v>9.2320345303721366E-2</v>
      </c>
      <c r="CM138">
        <f>(Actif!AA137/Actif!I137)</f>
        <v>9.6066475116434152E-2</v>
      </c>
      <c r="CN138">
        <f>(Actif!AB137/Actif!J137)</f>
        <v>0.10875925969153982</v>
      </c>
      <c r="CO138">
        <f>(Actif!AC137/Actif!K137)</f>
        <v>0.12166148684719512</v>
      </c>
      <c r="CP138">
        <f t="shared" si="65"/>
        <v>-8.1872602089384627E-2</v>
      </c>
      <c r="CQ138">
        <f t="shared" si="66"/>
        <v>0.31781880198720436</v>
      </c>
      <c r="CR138">
        <f>'Compte de résultat '!D137/Actif!C137</f>
        <v>0.98619523146029586</v>
      </c>
      <c r="CS138">
        <f>'Compte de résultat '!E137/Actif!D137</f>
        <v>0.72155120850715204</v>
      </c>
      <c r="CT138">
        <f>'Compte de résultat '!F137/Actif!E137</f>
        <v>0.75306305729132628</v>
      </c>
      <c r="CU138">
        <f>'Compte de résultat '!G137/Actif!F137</f>
        <v>0.82066147269286427</v>
      </c>
      <c r="CV138">
        <f>'Compte de résultat '!H137/Actif!G137</f>
        <v>0.98443986034936903</v>
      </c>
      <c r="CW138">
        <f>'Compte de résultat '!I137/Actif!H137</f>
        <v>1.0798882947518438</v>
      </c>
      <c r="CX138">
        <f>'Compte de résultat '!J137/Actif!I137</f>
        <v>1.0495939433347303</v>
      </c>
      <c r="CY138">
        <f>'Compte de résultat '!K137/Actif!J137</f>
        <v>1.1098246441650312</v>
      </c>
      <c r="CZ138">
        <f t="shared" si="67"/>
        <v>0.78686226499209533</v>
      </c>
      <c r="DA138">
        <f t="shared" si="68"/>
        <v>0.85272146344451993</v>
      </c>
      <c r="DB138">
        <f t="shared" si="69"/>
        <v>1.079768960750535</v>
      </c>
      <c r="DD138">
        <f>LN(1+'Compte de résultat '!C137)</f>
        <v>16.656683726630177</v>
      </c>
      <c r="DE138">
        <f>LN(1+'Compte de résultat '!D137)</f>
        <v>16.890024713916329</v>
      </c>
      <c r="DF138">
        <f>LN(1+'Compte de résultat '!E137)</f>
        <v>16.692581810545548</v>
      </c>
      <c r="DG138">
        <f>LN(1+'Compte de résultat '!F137)</f>
        <v>16.615499139526914</v>
      </c>
      <c r="DH138">
        <f>LN(1+'Compte de résultat '!G137)</f>
        <v>16.582870194836147</v>
      </c>
      <c r="DI138">
        <f>LN(1+'Compte de résultat '!H137)</f>
        <v>16.562445197737119</v>
      </c>
      <c r="DJ138">
        <f>LN(1+'Compte de résultat '!I137)</f>
        <v>16.775825735433379</v>
      </c>
      <c r="DK138">
        <f>LN(1+'Compte de résultat '!J137)</f>
        <v>16.938245017689304</v>
      </c>
      <c r="DL138">
        <f>LN(1+'Compte de résultat '!K137)</f>
        <v>17.171326225087302</v>
      </c>
      <c r="DM138">
        <f t="shared" si="70"/>
        <v>16.599184667181532</v>
      </c>
      <c r="DN138">
        <f t="shared" si="71"/>
        <v>16.586938177366729</v>
      </c>
      <c r="DO138">
        <f t="shared" si="72"/>
        <v>16.961798992736661</v>
      </c>
      <c r="DQ138">
        <f>'Compte de résultat '!AM137/'Compte de résultat '!U137</f>
        <v>0.41460674773431766</v>
      </c>
      <c r="DR138">
        <f>'Compte de résultat '!AN137/'Compte de résultat '!V137</f>
        <v>0.42821812598592224</v>
      </c>
      <c r="DS138">
        <f>'Compte de résultat '!AO137/'Compte de résultat '!W137</f>
        <v>0.53734883738754213</v>
      </c>
      <c r="DT138">
        <f>'Compte de résultat '!AP137/'Compte de résultat '!X137</f>
        <v>0.99416457979377426</v>
      </c>
      <c r="DU138">
        <f>'Compte de résultat '!AQ137/'Compte de résultat '!Y137</f>
        <v>0.42260832698937312</v>
      </c>
      <c r="DV138">
        <f>'Compte de résultat '!AR137/'Compte de résultat '!Z137</f>
        <v>0.1987743540504143</v>
      </c>
      <c r="DW138">
        <f>'Compte de résultat '!AS137/'Compte de résultat '!AA137</f>
        <v>0.13025860169790746</v>
      </c>
      <c r="DX138">
        <f>'Compte de résultat '!AT137/'Compte de résultat '!AB137</f>
        <v>0.11632501646144949</v>
      </c>
      <c r="DY138">
        <f>'Compte de résultat '!AU137/'Compte de résultat '!AC137</f>
        <v>0.12942301191582861</v>
      </c>
      <c r="DZ138">
        <f t="shared" si="73"/>
        <v>-0.79539022574335994</v>
      </c>
    </row>
    <row r="139" spans="2:130" x14ac:dyDescent="0.25">
      <c r="B139" t="str">
        <f>Actif!B138</f>
        <v>UNITED BISCUITS (UK) LIMITED</v>
      </c>
      <c r="C139">
        <f>('Passif '!U138+'Passif '!AD138+'Passif '!AV138)/Actif!C138</f>
        <v>0.70709190089790963</v>
      </c>
      <c r="D139">
        <f>('Passif '!V138+'Passif '!AE138+'Passif '!AW138)/Actif!D138</f>
        <v>0.71780476143063043</v>
      </c>
      <c r="E139">
        <f>('Passif '!W138+'Passif '!AF138+'Passif '!AX138)/Actif!E138</f>
        <v>0.69392388349604106</v>
      </c>
      <c r="F139">
        <f>('Passif '!X138+'Passif '!AG138+'Passif '!AY138)/Actif!F138</f>
        <v>0.70089554649048003</v>
      </c>
      <c r="G139">
        <f>('Passif '!Y138+'Passif '!AH138+'Passif '!AZ138)/Actif!G138</f>
        <v>0.73064843147757452</v>
      </c>
      <c r="H139">
        <f>('Passif '!Z138+'Passif '!AI138+'Passif '!BA138)/Actif!H138</f>
        <v>0.68790688504635689</v>
      </c>
      <c r="I139">
        <f>('Passif '!AA138+'Passif '!AJ138+'Passif '!BB138)/Actif!I138</f>
        <v>0.68261533321896839</v>
      </c>
      <c r="J139">
        <f>('Passif '!AB138+'Passif '!AK138+'Passif '!BC138)/Actif!J138</f>
        <v>0.657901318219973</v>
      </c>
      <c r="K139">
        <f>('Passif '!AC138+'Passif '!AL138+'Passif '!BD138)/Actif!K138</f>
        <v>0.52520238543677245</v>
      </c>
      <c r="L139">
        <f t="shared" si="56"/>
        <v>-8.6709775996901568E-3</v>
      </c>
      <c r="M139">
        <f>('Passif '!C138+'Passif '!L138)/Actif!C138</f>
        <v>0.19639110347456573</v>
      </c>
      <c r="N139">
        <f>('Passif '!D138+'Passif '!M138)/Actif!D138</f>
        <v>0.19976498225505812</v>
      </c>
      <c r="O139">
        <f>('Passif '!E138+'Passif '!N138)/Actif!E138</f>
        <v>0.21386114093105074</v>
      </c>
      <c r="P139">
        <f>('Passif '!F138+'Passif '!O138)/Actif!F138</f>
        <v>0.21697923773564212</v>
      </c>
      <c r="Q139">
        <f>('Passif '!G138+'Passif '!P138)/Actif!G138</f>
        <v>0.1764004294457191</v>
      </c>
      <c r="R139">
        <f>('Passif '!H138+'Passif '!Q138)/Actif!H138</f>
        <v>0.21665022700095685</v>
      </c>
      <c r="S139">
        <f>('Passif '!I138+'Passif '!R138)/Actif!I138</f>
        <v>0.22199054242589208</v>
      </c>
      <c r="T139">
        <f>('Passif '!J138+'Passif '!S138)/Actif!J138</f>
        <v>0.24045160606385715</v>
      </c>
      <c r="U139">
        <f>('Passif '!K138+'Passif '!T138)/Actif!K138</f>
        <v>0.40447079987574608</v>
      </c>
      <c r="V139">
        <f t="shared" si="57"/>
        <v>2.7890860699061049E-3</v>
      </c>
      <c r="W139">
        <v>1.8827888664933174</v>
      </c>
      <c r="X139">
        <f>('Passif '!U138+'Passif '!AD138)/('Passif '!C138+'Passif '!L138)</f>
        <v>1.128472223054571</v>
      </c>
      <c r="Y139">
        <f>('Passif '!V138+'Passif '!AE138)/('Passif '!D138+'Passif '!M138)</f>
        <v>0.31699346472047502</v>
      </c>
      <c r="Z139">
        <f>('Passif '!W138+'Passif '!AF138)/('Passif '!E138+'Passif '!N138)</f>
        <v>0.69214437425117981</v>
      </c>
      <c r="AA139">
        <f>('Passif '!X138+'Passif '!AG138)/('Passif '!F138+'Passif '!O138)</f>
        <v>0.66185452662252031</v>
      </c>
      <c r="AB139">
        <f>('Passif '!Y138+'Passif '!AH138)/('Passif '!G138+'Passif '!P138)</f>
        <v>1.0498084286578977</v>
      </c>
      <c r="AC139">
        <f>('Passif '!Z138+'Passif '!AI138)/('Passif '!H138+'Passif '!Q138)</f>
        <v>0.65980695657723043</v>
      </c>
      <c r="AD139">
        <f>('Passif '!AA138+'Passif '!AJ138)/('Passif '!I138+'Passif '!R138)</f>
        <v>0.71704126193761364</v>
      </c>
      <c r="AE139">
        <f>('Passif '!AB138+'Passif '!AK138)/('Passif '!J138+'Passif '!S138)</f>
        <v>0.68112927149294145</v>
      </c>
      <c r="AF139">
        <f>('Passif '!AC138+'Passif '!AL138)/('Passif '!K138+'Passif '!T138)</f>
        <v>0.1621777450270552</v>
      </c>
      <c r="AG139">
        <f>('Passif '!C138+'Passif '!L138)</f>
        <v>546478969</v>
      </c>
      <c r="AH139">
        <f>('Passif '!D138+'Passif '!M138)</f>
        <v>684712564</v>
      </c>
      <c r="AI139">
        <f>('Passif '!E138+'Passif '!N138)</f>
        <v>705089967</v>
      </c>
      <c r="AJ139">
        <f>('Passif '!F138+'Passif '!O138)</f>
        <v>565962401</v>
      </c>
      <c r="AK139">
        <f>('Passif '!G138+'Passif '!P138)</f>
        <v>498800076</v>
      </c>
      <c r="AL139">
        <f>('Passif '!H138+'Passif '!Q138)</f>
        <v>642764919</v>
      </c>
      <c r="AM139">
        <f>('Passif '!I138+'Passif '!R138)</f>
        <v>712408086</v>
      </c>
      <c r="AN139">
        <f>('Passif '!J138+'Passif '!S138)</f>
        <v>804906779</v>
      </c>
      <c r="AO139">
        <f>('Passif '!K138+'Passif '!T138)</f>
        <v>1449771576</v>
      </c>
      <c r="AP139">
        <f t="shared" si="58"/>
        <v>1.2555238052747555</v>
      </c>
      <c r="AQ139">
        <f>('Passif '!U138+'Passif '!AD138)</f>
        <v>616686337</v>
      </c>
      <c r="AR139">
        <f>('Passif '!V138+'Passif '!AE138)</f>
        <v>217049408</v>
      </c>
      <c r="AS139">
        <f>('Passif '!W138+'Passif '!AF138)</f>
        <v>488024054</v>
      </c>
      <c r="AT139">
        <f>('Passif '!X138+'Passif '!AG138)</f>
        <v>374584777</v>
      </c>
      <c r="AU139">
        <f>('Passif '!Y138+'Passif '!AH138)</f>
        <v>523644524</v>
      </c>
      <c r="AV139">
        <f>('Passif '!Z138+'Passif '!AI138)</f>
        <v>424100765</v>
      </c>
      <c r="AW139">
        <f>('Passif '!AA138+'Passif '!AJ138)</f>
        <v>510825993</v>
      </c>
      <c r="AX139">
        <f>('Passif '!AB138+'Passif '!AK138)</f>
        <v>548245568</v>
      </c>
      <c r="AY139">
        <f>('Passif '!AC138+'Passif '!AL138)</f>
        <v>235120685</v>
      </c>
      <c r="AZ139">
        <f t="shared" si="59"/>
        <v>-0.44560183710114271</v>
      </c>
      <c r="BA139">
        <f>'Passif '!AV138</f>
        <v>1350871491</v>
      </c>
      <c r="BB139">
        <f>'Passif '!AW138</f>
        <v>2243291404</v>
      </c>
      <c r="BC139">
        <f>'Passif '!AX138</f>
        <v>1799809846</v>
      </c>
      <c r="BD139">
        <f>'Passif '!AY138</f>
        <v>1453611001</v>
      </c>
      <c r="BE139">
        <f>'Passif '!AZ138</f>
        <v>1542379319</v>
      </c>
      <c r="BF139">
        <f>'Passif '!BA138</f>
        <v>1616803689</v>
      </c>
      <c r="BG139">
        <f>'Passif '!BB138</f>
        <v>1679810949</v>
      </c>
      <c r="BH139">
        <f>'Passif '!BC138</f>
        <v>1654065490</v>
      </c>
      <c r="BI139">
        <f>'Passif '!BD138</f>
        <v>1647397139</v>
      </c>
      <c r="BJ139">
        <f>(AQ139/Actif!C138)</f>
        <v>0.22162190512608348</v>
      </c>
      <c r="BK139">
        <f>(AR139/Actif!D138)</f>
        <v>6.332419385485509E-2</v>
      </c>
      <c r="BL139">
        <f>(AS139/Actif!E138)</f>
        <v>0.14802278556636547</v>
      </c>
      <c r="BM139">
        <f>(AT139/Actif!F138)</f>
        <v>0.14360869067843871</v>
      </c>
      <c r="BN139">
        <f>(AU139/Actif!G138)</f>
        <v>0.18518665765098874</v>
      </c>
      <c r="BO139">
        <f>(AV139/Actif!H138)</f>
        <v>0.14294732691926745</v>
      </c>
      <c r="BP139">
        <f>(AW139/Actif!I138)</f>
        <v>0.15917637867927703</v>
      </c>
      <c r="BQ139">
        <f>(AX139/Actif!J138)</f>
        <v>0.16377862726758274</v>
      </c>
      <c r="BR139">
        <f>(AY139/Actif!K138)</f>
        <v>6.559616225313783E-2</v>
      </c>
      <c r="BS139">
        <f t="shared" si="60"/>
        <v>-4.2239330731721286E-2</v>
      </c>
      <c r="BT139">
        <f t="shared" si="61"/>
        <v>-0.54111655204168552</v>
      </c>
      <c r="BV139">
        <f>('Compte de résultat '!V138/Actif!C138)</f>
        <v>6.4867825343156924E-2</v>
      </c>
      <c r="BW139">
        <f>('Compte de résultat '!W138/Actif!D138)</f>
        <v>5.8286511324407049E-2</v>
      </c>
      <c r="BX139">
        <f>('Compte de résultat '!X138/Actif!E138)</f>
        <v>5.1025292120420854E-2</v>
      </c>
      <c r="BY139">
        <f>('Compte de résultat '!Y138/Actif!F138)</f>
        <v>8.5293016395251761E-2</v>
      </c>
      <c r="BZ139">
        <f>('Compte de résultat '!Z138/Actif!G138)</f>
        <v>8.6562119490530484E-2</v>
      </c>
      <c r="CA139">
        <f>('Compte de résultat '!AA138/Actif!H138)</f>
        <v>8.1840364729895018E-2</v>
      </c>
      <c r="CB139">
        <f>('Compte de résultat '!AB138/Actif!I138)</f>
        <v>8.4300228668634541E-2</v>
      </c>
      <c r="CC139">
        <f>('Compte de résultat '!AC138/Actif!J138)</f>
        <v>5.0440180150107643E-2</v>
      </c>
      <c r="CD139">
        <f t="shared" si="62"/>
        <v>6.8159154257836307E-2</v>
      </c>
      <c r="CE139">
        <f t="shared" si="63"/>
        <v>7.4293476002067704E-2</v>
      </c>
      <c r="CF139">
        <f t="shared" si="64"/>
        <v>7.2193591182879061E-2</v>
      </c>
      <c r="CG139">
        <f>(Actif!U138/Actif!C138)</f>
        <v>0.1449328576442033</v>
      </c>
      <c r="CH139">
        <f>(Actif!V138/Actif!D138)</f>
        <v>0.11250380818897014</v>
      </c>
      <c r="CI139">
        <f>(Actif!W138/Actif!E138)</f>
        <v>0.1028646909694373</v>
      </c>
      <c r="CJ139">
        <f>(Actif!X138/Actif!F138)</f>
        <v>9.626119442218399E-2</v>
      </c>
      <c r="CK139">
        <f>(Actif!Y138/Actif!G138)</f>
        <v>8.8935713513631609E-2</v>
      </c>
      <c r="CL139">
        <f>(Actif!Z138/Actif!H138)</f>
        <v>8.8301440124342601E-2</v>
      </c>
      <c r="CM139">
        <f>(Actif!AA138/Actif!I138)</f>
        <v>8.6122798634575101E-2</v>
      </c>
      <c r="CN139">
        <f>(Actif!AB138/Actif!J138)</f>
        <v>8.82132266351945E-2</v>
      </c>
      <c r="CO139">
        <f>(Actif!AC138/Actif!K138)</f>
        <v>6.7694972753758409E-2</v>
      </c>
      <c r="CP139">
        <f t="shared" si="65"/>
        <v>-0.14157677146399703</v>
      </c>
      <c r="CQ139">
        <f t="shared" si="66"/>
        <v>-0.23336502033904519</v>
      </c>
      <c r="CR139">
        <f>'Compte de résultat '!D138/Actif!C138</f>
        <v>0.4808796645520349</v>
      </c>
      <c r="CS139">
        <f>'Compte de résultat '!E138/Actif!D138</f>
        <v>0.36476715270246329</v>
      </c>
      <c r="CT139">
        <f>'Compte de résultat '!F138/Actif!E138</f>
        <v>0.31752600727773295</v>
      </c>
      <c r="CU139">
        <f>'Compte de résultat '!G138/Actif!F138</f>
        <v>0.45279860200451549</v>
      </c>
      <c r="CV139">
        <f>'Compte de résultat '!H138/Actif!G138</f>
        <v>0.44137987473538642</v>
      </c>
      <c r="CW139">
        <f>'Compte de résultat '!I138/Actif!H138</f>
        <v>0.4520149659763662</v>
      </c>
      <c r="CX139">
        <f>'Compte de résultat '!J138/Actif!I138</f>
        <v>0.42008496009492169</v>
      </c>
      <c r="CY139">
        <f>'Compte de résultat '!K138/Actif!J138</f>
        <v>0.32354486081678174</v>
      </c>
      <c r="CZ139">
        <f t="shared" si="67"/>
        <v>0.38516230464112422</v>
      </c>
      <c r="DA139">
        <f t="shared" si="68"/>
        <v>0.40390149467254499</v>
      </c>
      <c r="DB139">
        <f t="shared" si="69"/>
        <v>0.39854826229602319</v>
      </c>
      <c r="DD139">
        <f>LN(1+'Compte de résultat '!C138)</f>
        <v>20.858345728652147</v>
      </c>
      <c r="DE139">
        <f>LN(1+'Compte de résultat '!D138)</f>
        <v>21.014515346769841</v>
      </c>
      <c r="DF139">
        <f>LN(1+'Compte de résultat '!E138)</f>
        <v>20.946627319711837</v>
      </c>
      <c r="DG139">
        <f>LN(1+'Compte de résultat '!F138)</f>
        <v>20.769068763761833</v>
      </c>
      <c r="DH139">
        <f>LN(1+'Compte de résultat '!G138)</f>
        <v>20.889683974591978</v>
      </c>
      <c r="DI139">
        <f>LN(1+'Compte de résultat '!H138)</f>
        <v>20.944865245485566</v>
      </c>
      <c r="DJ139">
        <f>LN(1+'Compte de résultat '!I138)</f>
        <v>21.016720709677024</v>
      </c>
      <c r="DK139">
        <f>LN(1+'Compte de résultat '!J138)</f>
        <v>21.021983657903128</v>
      </c>
      <c r="DL139">
        <f>LN(1+'Compte de résultat '!K138)</f>
        <v>20.803055957645622</v>
      </c>
      <c r="DM139">
        <f t="shared" si="70"/>
        <v>20.829376369176906</v>
      </c>
      <c r="DN139">
        <f t="shared" si="71"/>
        <v>20.867872661279794</v>
      </c>
      <c r="DO139">
        <f t="shared" si="72"/>
        <v>20.947253441741925</v>
      </c>
      <c r="DQ139">
        <f>'Compte de résultat '!AM138/'Compte de résultat '!U138</f>
        <v>0.37722420137064105</v>
      </c>
      <c r="DR139">
        <f>'Compte de résultat '!AN138/'Compte de résultat '!V138</f>
        <v>0.36528925684850971</v>
      </c>
      <c r="DS139">
        <f>'Compte de résultat '!AO138/'Compte de résultat '!W138</f>
        <v>0.46730245039982149</v>
      </c>
      <c r="DT139">
        <f>'Compte de résultat '!AP138/'Compte de résultat '!X138</f>
        <v>0.37982565097045023</v>
      </c>
      <c r="DU139">
        <f>'Compte de résultat '!AQ138/'Compte de résultat '!Y138</f>
        <v>0.21526023161615071</v>
      </c>
      <c r="DV139">
        <f>'Compte de résultat '!AR138/'Compte de résultat '!Z138</f>
        <v>0.55093256957356751</v>
      </c>
      <c r="DW139">
        <f>'Compte de résultat '!AS138/'Compte de résultat '!AA138</f>
        <v>0.5231299185844368</v>
      </c>
      <c r="DX139">
        <f>'Compte de résultat '!AT138/'Compte de résultat '!AB138</f>
        <v>5.2166226207602452E-2</v>
      </c>
      <c r="DY139">
        <f>'Compte de résultat '!AU138/'Compte de résultat '!AC138</f>
        <v>0.56011315183539034</v>
      </c>
      <c r="DZ139">
        <f t="shared" si="73"/>
        <v>0.17110691860311728</v>
      </c>
    </row>
    <row r="140" spans="2:130" x14ac:dyDescent="0.25">
      <c r="B140" t="str">
        <f>Actif!B139</f>
        <v>VENSON AUTOMOTIVE SOLUTIONS LIMITED</v>
      </c>
      <c r="C140">
        <f>('Passif '!U139+'Passif '!AD139+'Passif '!AV139)/Actif!C139</f>
        <v>0.72061522734891614</v>
      </c>
      <c r="D140">
        <f>('Passif '!V139+'Passif '!AE139+'Passif '!AW139)/Actif!D139</f>
        <v>0.58098960059560101</v>
      </c>
      <c r="E140">
        <f>('Passif '!W139+'Passif '!AF139+'Passif '!AX139)/Actif!E139</f>
        <v>0.50027741233186585</v>
      </c>
      <c r="F140">
        <f>('Passif '!X139+'Passif '!AG139+'Passif '!AY139)/Actif!F139</f>
        <v>0.50189125890890951</v>
      </c>
      <c r="G140">
        <f>('Passif '!Y139+'Passif '!AH139+'Passif '!AZ139)/Actif!G139</f>
        <v>0.49858520104461468</v>
      </c>
      <c r="H140">
        <f>('Passif '!Z139+'Passif '!AI139+'Passif '!BA139)/Actif!H139</f>
        <v>0.31954340679192877</v>
      </c>
      <c r="I140">
        <f>('Passif '!AA139+'Passif '!AJ139+'Passif '!BB139)/Actif!I139</f>
        <v>0.52539108006468449</v>
      </c>
      <c r="J140">
        <f>('Passif '!AB139+'Passif '!AK139+'Passif '!BC139)/Actif!J139</f>
        <v>0.63389528823302788</v>
      </c>
      <c r="K140">
        <f>('Passif '!AC139+'Passif '!AL139+'Passif '!BD139)/Actif!K139</f>
        <v>0.57770318321174619</v>
      </c>
      <c r="L140">
        <f t="shared" si="56"/>
        <v>-0.36126757092132056</v>
      </c>
      <c r="M140">
        <f>('Passif '!C139+'Passif '!L139)/Actif!C139</f>
        <v>7.9794107870888434E-2</v>
      </c>
      <c r="N140">
        <f>('Passif '!D139+'Passif '!M139)/Actif!D139</f>
        <v>0.1234321776116397</v>
      </c>
      <c r="O140">
        <f>('Passif '!E139+'Passif '!N139)/Actif!E139</f>
        <v>0.12995561365627711</v>
      </c>
      <c r="P140">
        <f>('Passif '!F139+'Passif '!O139)/Actif!F139</f>
        <v>0.15714562031574653</v>
      </c>
      <c r="Q140">
        <f>('Passif '!G139+'Passif '!P139)/Actif!G139</f>
        <v>0.17194234986828227</v>
      </c>
      <c r="R140">
        <f>('Passif '!H139+'Passif '!Q139)/Actif!H139</f>
        <v>0.28353636627843432</v>
      </c>
      <c r="S140">
        <f>('Passif '!I139+'Passif '!R139)/Actif!I139</f>
        <v>0.22394738735644093</v>
      </c>
      <c r="T140">
        <f>('Passif '!J139+'Passif '!S139)/Actif!J139</f>
        <v>0.17696249025932229</v>
      </c>
      <c r="U140">
        <f>('Passif '!K139+'Passif '!T139)/Actif!K139</f>
        <v>0.17332370721110005</v>
      </c>
      <c r="V140">
        <f t="shared" si="57"/>
        <v>0.1535807526221572</v>
      </c>
      <c r="W140">
        <v>-0.38870731297693506</v>
      </c>
      <c r="X140">
        <f>('Passif '!U139+'Passif '!AD139)/('Passif '!C139+'Passif '!L139)</f>
        <v>4.3858925277462486</v>
      </c>
      <c r="Y140">
        <f>('Passif '!V139+'Passif '!AE139)/('Passif '!D139+'Passif '!M139)</f>
        <v>4.5140732794978113</v>
      </c>
      <c r="Z140">
        <f>('Passif '!W139+'Passif '!AF139)/('Passif '!E139+'Passif '!N139)</f>
        <v>3.7671259130098504</v>
      </c>
      <c r="AA140">
        <f>('Passif '!X139+'Passif '!AG139)/('Passif '!F139+'Passif '!O139)</f>
        <v>2.9103534116728595</v>
      </c>
      <c r="AB140">
        <f>('Passif '!Y139+'Passif '!AH139)/('Passif '!G139+'Passif '!P139)</f>
        <v>2.7020916379492324</v>
      </c>
      <c r="AC140">
        <f>('Passif '!Z139+'Passif '!AI139)/('Passif '!H139+'Passif '!Q139)</f>
        <v>0.92758710339411454</v>
      </c>
      <c r="AD140">
        <f>('Passif '!AA139+'Passif '!AJ139)/('Passif '!I139+'Passif '!R139)</f>
        <v>2.128323207522874</v>
      </c>
      <c r="AE140">
        <f>('Passif '!AB139+'Passif '!AK139)/('Passif '!J139+'Passif '!S139)</f>
        <v>3.1451234679582365</v>
      </c>
      <c r="AF140">
        <f>('Passif '!AC139+'Passif '!AL139)/('Passif '!K139+'Passif '!T139)</f>
        <v>2.8952356811029243</v>
      </c>
      <c r="AG140">
        <f>('Passif '!C139+'Passif '!L139)</f>
        <v>3931973</v>
      </c>
      <c r="AH140">
        <f>('Passif '!D139+'Passif '!M139)</f>
        <v>7208128</v>
      </c>
      <c r="AI140">
        <f>('Passif '!E139+'Passif '!N139)</f>
        <v>7012794</v>
      </c>
      <c r="AJ140">
        <f>('Passif '!F139+'Passif '!O139)</f>
        <v>6788825</v>
      </c>
      <c r="AK140">
        <f>('Passif '!G139+'Passif '!P139)</f>
        <v>7309439</v>
      </c>
      <c r="AL140">
        <f>('Passif '!H139+'Passif '!Q139)</f>
        <v>12996939</v>
      </c>
      <c r="AM140">
        <f>('Passif '!I139+'Passif '!R139)</f>
        <v>13753467</v>
      </c>
      <c r="AN140">
        <f>('Passif '!J139+'Passif '!S139)</f>
        <v>14249122</v>
      </c>
      <c r="AO140">
        <f>('Passif '!K139+'Passif '!T139)</f>
        <v>14612351</v>
      </c>
      <c r="AP140">
        <f t="shared" si="58"/>
        <v>0.12429172745982728</v>
      </c>
      <c r="AQ140">
        <f>('Passif '!U139+'Passif '!AD139)</f>
        <v>17245211</v>
      </c>
      <c r="AR140">
        <f>('Passif '!V139+'Passif '!AE139)</f>
        <v>32538018</v>
      </c>
      <c r="AS140">
        <f>('Passif '!W139+'Passif '!AF139)</f>
        <v>26418078</v>
      </c>
      <c r="AT140">
        <f>('Passif '!X139+'Passif '!AG139)</f>
        <v>19757880</v>
      </c>
      <c r="AU140">
        <f>('Passif '!Y139+'Passif '!AH139)</f>
        <v>19750774</v>
      </c>
      <c r="AV140">
        <f>('Passif '!Z139+'Passif '!AI139)</f>
        <v>12055793</v>
      </c>
      <c r="AW140">
        <f>('Passif '!AA139+'Passif '!AJ139)</f>
        <v>29271823</v>
      </c>
      <c r="AX140">
        <f>('Passif '!AB139+'Passif '!AK139)</f>
        <v>44815248</v>
      </c>
      <c r="AY140">
        <f>('Passif '!AC139+'Passif '!AL139)</f>
        <v>42306200</v>
      </c>
      <c r="AZ140">
        <f t="shared" si="59"/>
        <v>2.5092009293789301</v>
      </c>
      <c r="BA140">
        <f>'Passif '!AV139</f>
        <v>18264173</v>
      </c>
      <c r="BB140">
        <f>'Passif '!AW139</f>
        <v>1390310</v>
      </c>
      <c r="BC140">
        <f>'Passif '!AX139</f>
        <v>578389</v>
      </c>
      <c r="BD140">
        <f>'Passif '!AY139</f>
        <v>1924251</v>
      </c>
      <c r="BE140">
        <f>'Passif '!AZ139</f>
        <v>1444575</v>
      </c>
      <c r="BF140">
        <f>'Passif '!BA139</f>
        <v>2591662</v>
      </c>
      <c r="BG140">
        <f>'Passif '!BB139</f>
        <v>2994456</v>
      </c>
      <c r="BH140">
        <f>'Passif '!BC139</f>
        <v>6226367</v>
      </c>
      <c r="BI140">
        <f>'Passif '!BD139</f>
        <v>6398053</v>
      </c>
      <c r="BJ140">
        <f>(AQ140/Actif!C139)</f>
        <v>0.34996838146910769</v>
      </c>
      <c r="BK140">
        <f>(AR140/Actif!D139)</f>
        <v>0.55718189478693081</v>
      </c>
      <c r="BL140">
        <f>(AS140/Actif!E139)</f>
        <v>0.48955915974565828</v>
      </c>
      <c r="BM140">
        <f>(AT140/Actif!F139)</f>
        <v>0.45734929221538073</v>
      </c>
      <c r="BN140">
        <f>(AU140/Actif!G139)</f>
        <v>0.46460398578842688</v>
      </c>
      <c r="BO140">
        <f>(AV140/Actif!H139)</f>
        <v>0.26300467670310562</v>
      </c>
      <c r="BP140">
        <f>(AW140/Actif!I139)</f>
        <v>0.4766324217748279</v>
      </c>
      <c r="BQ140">
        <f>(AX140/Actif!J139)</f>
        <v>0.55656888106292535</v>
      </c>
      <c r="BR140">
        <f>(AY140/Actif!K139)</f>
        <v>0.5018129814986132</v>
      </c>
      <c r="BS140">
        <f t="shared" si="60"/>
        <v>-0.20159930908532125</v>
      </c>
      <c r="BT140">
        <f t="shared" si="61"/>
        <v>0.90800022185570384</v>
      </c>
      <c r="BV140">
        <f>('Compte de résultat '!V139/Actif!C139)</f>
        <v>6.9769244692239912E-2</v>
      </c>
      <c r="BW140">
        <f>('Compte de résultat '!W139/Actif!D139)</f>
        <v>1.2817385490219536E-2</v>
      </c>
      <c r="BX140">
        <f>('Compte de résultat '!X139/Actif!E139)</f>
        <v>2.9330600151652075E-2</v>
      </c>
      <c r="BY140">
        <f>('Compte de résultat '!Y139/Actif!F139)</f>
        <v>5.0951539059852842E-2</v>
      </c>
      <c r="BZ140">
        <f>('Compte de résultat '!Z139/Actif!G139)</f>
        <v>7.7926631061283058E-2</v>
      </c>
      <c r="CA140">
        <f>('Compte de résultat '!AA139/Actif!H139)</f>
        <v>9.973543753485864E-2</v>
      </c>
      <c r="CB140">
        <f>('Compte de résultat '!AB139/Actif!I139)</f>
        <v>0.10142272349041374</v>
      </c>
      <c r="CC140">
        <f>('Compte de résultat '!AC139/Actif!J139)</f>
        <v>9.5860476808797876E-2</v>
      </c>
      <c r="CD140">
        <f t="shared" si="62"/>
        <v>4.0141069605752457E-2</v>
      </c>
      <c r="CE140">
        <f t="shared" si="63"/>
        <v>5.2736256757595988E-2</v>
      </c>
      <c r="CF140">
        <f t="shared" si="64"/>
        <v>9.9006212611356767E-2</v>
      </c>
      <c r="CG140">
        <f>(Actif!U139/Actif!C139)</f>
        <v>0.12984981091284456</v>
      </c>
      <c r="CH140">
        <f>(Actif!V139/Actif!D139)</f>
        <v>3.2646186661585169E-2</v>
      </c>
      <c r="CI140">
        <f>(Actif!W139/Actif!E139)</f>
        <v>3.2406949102935248E-2</v>
      </c>
      <c r="CJ140">
        <f>(Actif!X139/Actif!F139)</f>
        <v>9.4685026365451022E-2</v>
      </c>
      <c r="CK140">
        <f>(Actif!Y139/Actif!G139)</f>
        <v>0.10686235066713459</v>
      </c>
      <c r="CL140">
        <f>(Actif!Z139/Actif!H139)</f>
        <v>0.10763808277119191</v>
      </c>
      <c r="CM140">
        <f>(Actif!AA139/Actif!I139)</f>
        <v>0.26935948679052446</v>
      </c>
      <c r="CN140">
        <f>(Actif!AB139/Actif!J139)</f>
        <v>0.35245451169016695</v>
      </c>
      <c r="CO140">
        <f>(Actif!AC139/Actif!K139)</f>
        <v>0.30218690667161274</v>
      </c>
      <c r="CP140">
        <f t="shared" si="65"/>
        <v>2.3214506687839562</v>
      </c>
      <c r="CQ140">
        <f t="shared" si="66"/>
        <v>1.8074348677686554</v>
      </c>
      <c r="CR140">
        <f>'Compte de résultat '!D139/Actif!C139</f>
        <v>0.39728308126211037</v>
      </c>
      <c r="CS140">
        <f>'Compte de résultat '!E139/Actif!D139</f>
        <v>0.26883888258258548</v>
      </c>
      <c r="CT140">
        <f>'Compte de résultat '!F139/Actif!E139</f>
        <v>0.26226724929309891</v>
      </c>
      <c r="CU140">
        <f>'Compte de résultat '!G139/Actif!F139</f>
        <v>0.36014785726226617</v>
      </c>
      <c r="CV140">
        <f>'Compte de résultat '!H139/Actif!G139</f>
        <v>0.40001425984299072</v>
      </c>
      <c r="CW140">
        <f>'Compte de résultat '!I139/Actif!H139</f>
        <v>0.48050795591899614</v>
      </c>
      <c r="CX140">
        <f>'Compte de résultat '!J139/Actif!I139</f>
        <v>0.3811336895755616</v>
      </c>
      <c r="CY140">
        <f>'Compte de résultat '!K139/Actif!J139</f>
        <v>0.2962124290762046</v>
      </c>
      <c r="CZ140">
        <f t="shared" si="67"/>
        <v>0.31120755327768257</v>
      </c>
      <c r="DA140">
        <f t="shared" si="68"/>
        <v>0.34080978879945195</v>
      </c>
      <c r="DB140">
        <f t="shared" si="69"/>
        <v>0.38595135819025411</v>
      </c>
      <c r="DD140">
        <f>LN(1+'Compte de résultat '!C139)</f>
        <v>16.564038438317038</v>
      </c>
      <c r="DE140">
        <f>LN(1+'Compte de résultat '!D139)</f>
        <v>16.789851356672042</v>
      </c>
      <c r="DF140">
        <f>LN(1+'Compte de résultat '!E139)</f>
        <v>16.569140314425393</v>
      </c>
      <c r="DG140">
        <f>LN(1+'Compte de résultat '!F139)</f>
        <v>16.465417884333299</v>
      </c>
      <c r="DH140">
        <f>LN(1+'Compte de résultat '!G139)</f>
        <v>16.560130268575467</v>
      </c>
      <c r="DI140">
        <f>LN(1+'Compte de résultat '!H139)</f>
        <v>16.649018094035892</v>
      </c>
      <c r="DJ140">
        <f>LN(1+'Compte de résultat '!I139)</f>
        <v>16.907727866364599</v>
      </c>
      <c r="DK140">
        <f>LN(1+'Compte de résultat '!J139)</f>
        <v>16.968540596929873</v>
      </c>
      <c r="DL140">
        <f>LN(1+'Compte de résultat '!K139)</f>
        <v>16.98734496271846</v>
      </c>
      <c r="DM140">
        <f t="shared" si="70"/>
        <v>16.512774076454384</v>
      </c>
      <c r="DN140">
        <f t="shared" si="71"/>
        <v>16.558188748981554</v>
      </c>
      <c r="DO140">
        <f t="shared" si="72"/>
        <v>16.954537808670977</v>
      </c>
      <c r="DQ140">
        <f>'Compte de résultat '!AM139/'Compte de résultat '!U139</f>
        <v>0.15955442807465947</v>
      </c>
      <c r="DR140">
        <f>'Compte de résultat '!AN139/'Compte de résultat '!V139</f>
        <v>0.10760786193532662</v>
      </c>
      <c r="DS140">
        <f>'Compte de résultat '!AO139/'Compte de résultat '!W139</f>
        <v>0.79818250561453996</v>
      </c>
      <c r="DT140">
        <f>'Compte de résultat '!AP139/'Compte de résultat '!X139</f>
        <v>0.40238266276716661</v>
      </c>
      <c r="DU140">
        <f>'Compte de résultat '!AQ139/'Compte de résultat '!Y139</f>
        <v>0.34933602889398724</v>
      </c>
      <c r="DV140">
        <f>'Compte de résultat '!AR139/'Compte de résultat '!Z139</f>
        <v>0.25724370596165469</v>
      </c>
      <c r="DW140">
        <f>'Compte de résultat '!AS139/'Compte de résultat '!AA139</f>
        <v>0.16884479289408874</v>
      </c>
      <c r="DX140">
        <f>'Compte de résultat '!AT139/'Compte de résultat '!AB139</f>
        <v>0.2432796393759398</v>
      </c>
      <c r="DY140">
        <f>'Compte de résultat '!AU139/'Compte de résultat '!AC139</f>
        <v>0.1896659053594362</v>
      </c>
      <c r="DZ140">
        <f t="shared" si="73"/>
        <v>-0.14513895680551192</v>
      </c>
    </row>
    <row r="141" spans="2:130" x14ac:dyDescent="0.25">
      <c r="B141" t="str">
        <f>Actif!B140</f>
        <v>WALKI LIMITED</v>
      </c>
      <c r="C141">
        <f>('Passif '!U140+'Passif '!AD140+'Passif '!AV140)/Actif!C140</f>
        <v>0.55228391548530908</v>
      </c>
      <c r="D141">
        <f>('Passif '!V140+'Passif '!AE140+'Passif '!AW140)/Actif!D140</f>
        <v>0.53351371588075158</v>
      </c>
      <c r="E141">
        <f>('Passif '!W140+'Passif '!AF140+'Passif '!AX140)/Actif!E140</f>
        <v>0.25538208044196131</v>
      </c>
      <c r="F141">
        <f>('Passif '!X140+'Passif '!AG140+'Passif '!AY140)/Actif!F140</f>
        <v>0.24976288738576408</v>
      </c>
      <c r="G141">
        <f>('Passif '!Y140+'Passif '!AH140+'Passif '!AZ140)/Actif!G140</f>
        <v>0.15275978205822982</v>
      </c>
      <c r="H141">
        <f>('Passif '!Z140+'Passif '!AI140+'Passif '!BA140)/Actif!H140</f>
        <v>5.7115601560422183E-2</v>
      </c>
      <c r="I141">
        <f>('Passif '!AA140+'Passif '!AJ140+'Passif '!BB140)/Actif!I140</f>
        <v>0.46767886068828601</v>
      </c>
      <c r="J141">
        <f>('Passif '!AB140+'Passif '!AK140+'Passif '!BC140)/Actif!J140</f>
        <v>0.60395893123992117</v>
      </c>
      <c r="K141">
        <f>('Passif '!AC140+'Passif '!AL140+'Passif '!BD140)/Actif!K140</f>
        <v>0.58076705447606691</v>
      </c>
      <c r="L141">
        <f t="shared" si="56"/>
        <v>-0.77635235228102706</v>
      </c>
      <c r="M141">
        <f>('Passif '!C140+'Passif '!L140)/Actif!C140</f>
        <v>0.2266009882444624</v>
      </c>
      <c r="N141">
        <f>('Passif '!D140+'Passif '!M140)/Actif!D140</f>
        <v>0.28422090214303142</v>
      </c>
      <c r="O141">
        <f>('Passif '!E140+'Passif '!N140)/Actif!E140</f>
        <v>0.48980524832410138</v>
      </c>
      <c r="P141">
        <f>('Passif '!F140+'Passif '!O140)/Actif!F140</f>
        <v>0.52715703947428816</v>
      </c>
      <c r="Q141">
        <f>('Passif '!G140+'Passif '!P140)/Actif!G140</f>
        <v>0.57527851841641153</v>
      </c>
      <c r="R141">
        <f>('Passif '!H140+'Passif '!Q140)/Actif!H140</f>
        <v>0.63346400218561938</v>
      </c>
      <c r="S141">
        <f>('Passif '!I140+'Passif '!R140)/Actif!I140</f>
        <v>0.2432711740998873</v>
      </c>
      <c r="T141">
        <f>('Passif '!J140+'Passif '!S140)/Actif!J140</f>
        <v>0.16092474197472278</v>
      </c>
      <c r="U141">
        <f>('Passif '!K140+'Passif '!T140)/Actif!K140</f>
        <v>4.3113039354044085E-2</v>
      </c>
      <c r="V141">
        <f t="shared" si="57"/>
        <v>0.143658753861518</v>
      </c>
      <c r="W141">
        <v>-7.545513891674206E-3</v>
      </c>
      <c r="X141">
        <f>('Passif '!U140+'Passif '!AD140)/('Passif '!C140+'Passif '!L140)</f>
        <v>1.1655137537166718</v>
      </c>
      <c r="Y141">
        <f>('Passif '!V140+'Passif '!AE140)/('Passif '!D140+'Passif '!M140)</f>
        <v>1.0177410367314095</v>
      </c>
      <c r="Z141">
        <f>('Passif '!W140+'Passif '!AF140)/('Passif '!E140+'Passif '!N140)</f>
        <v>0.48651146783268573</v>
      </c>
      <c r="AA141">
        <f>('Passif '!X140+'Passif '!AG140)/('Passif '!F140+'Passif '!O140)</f>
        <v>0.46942436293448603</v>
      </c>
      <c r="AB141">
        <f>('Passif '!Y140+'Passif '!AH140)/('Passif '!G140+'Passif '!P140)</f>
        <v>0.24256752600937659</v>
      </c>
      <c r="AC141">
        <f>('Passif '!Z140+'Passif '!AI140)/('Passif '!H140+'Passif '!Q140)</f>
        <v>8.815655839951321E-2</v>
      </c>
      <c r="AD141">
        <f>('Passif '!AA140+'Passif '!AJ140)/('Passif '!I140+'Passif '!R140)</f>
        <v>1.9224590106851573</v>
      </c>
      <c r="AE141">
        <f>('Passif '!AB140+'Passif '!AK140)/('Passif '!J140+'Passif '!S140)</f>
        <v>3.753052040529528</v>
      </c>
      <c r="AF141">
        <f>('Passif '!AC140+'Passif '!AL140)/('Passif '!K140+'Passif '!T140)</f>
        <v>12.941577439054232</v>
      </c>
      <c r="AG141">
        <f>('Passif '!C140+'Passif '!L140)</f>
        <v>2954256</v>
      </c>
      <c r="AH141">
        <f>('Passif '!D140+'Passif '!M140)</f>
        <v>3447431</v>
      </c>
      <c r="AI141">
        <f>('Passif '!E140+'Passif '!N140)</f>
        <v>5851934</v>
      </c>
      <c r="AJ141">
        <f>('Passif '!F140+'Passif '!O140)</f>
        <v>4076857</v>
      </c>
      <c r="AK141">
        <f>('Passif '!G140+'Passif '!P140)</f>
        <v>4991373</v>
      </c>
      <c r="AL141">
        <f>('Passif '!H140+'Passif '!Q140)</f>
        <v>6997721</v>
      </c>
      <c r="AM141">
        <f>('Passif '!I140+'Passif '!R140)</f>
        <v>2527244</v>
      </c>
      <c r="AN141">
        <f>('Passif '!J140+'Passif '!S140)</f>
        <v>1273738</v>
      </c>
      <c r="AO141">
        <f>('Passif '!K140+'Passif '!T140)</f>
        <v>367786</v>
      </c>
      <c r="AP141">
        <f t="shared" si="58"/>
        <v>-0.94744203148425032</v>
      </c>
      <c r="AQ141">
        <f>('Passif '!U140+'Passif '!AD140)</f>
        <v>3443226</v>
      </c>
      <c r="AR141">
        <f>('Passif '!V140+'Passif '!AE140)</f>
        <v>3508592</v>
      </c>
      <c r="AS141">
        <f>('Passif '!W140+'Passif '!AF140)</f>
        <v>2847033</v>
      </c>
      <c r="AT141">
        <f>('Passif '!X140+'Passif '!AG140)</f>
        <v>1913776</v>
      </c>
      <c r="AU141">
        <f>('Passif '!Y140+'Passif '!AH140)</f>
        <v>1210745</v>
      </c>
      <c r="AV141">
        <f>('Passif '!Z140+'Passif '!AI140)</f>
        <v>616895</v>
      </c>
      <c r="AW141">
        <f>('Passif '!AA140+'Passif '!AJ140)</f>
        <v>4858523</v>
      </c>
      <c r="AX141">
        <f>('Passif '!AB140+'Passif '!AK140)</f>
        <v>4780405</v>
      </c>
      <c r="AY141">
        <f>('Passif '!AC140+'Passif '!AL140)</f>
        <v>4759731</v>
      </c>
      <c r="AZ141">
        <f t="shared" si="59"/>
        <v>6.7156258358391625</v>
      </c>
      <c r="BA141">
        <f>'Passif '!AV140</f>
        <v>3757043</v>
      </c>
      <c r="BB141">
        <f>'Passif '!AW140</f>
        <v>2962613</v>
      </c>
      <c r="BC141">
        <f>'Passif '!AX140</f>
        <v>204137</v>
      </c>
      <c r="BD141">
        <f>'Passif '!AY140</f>
        <v>17807</v>
      </c>
      <c r="BE141">
        <f>'Passif '!AZ140</f>
        <v>114667</v>
      </c>
      <c r="BF141">
        <f>'Passif '!BA140</f>
        <v>14047</v>
      </c>
      <c r="BG141">
        <f>'Passif '!BB140</f>
        <v>0</v>
      </c>
      <c r="BH141">
        <f>'Passif '!BC140</f>
        <v>0</v>
      </c>
      <c r="BI141">
        <f>'Passif '!BD140</f>
        <v>194640</v>
      </c>
      <c r="BJ141">
        <f>(AQ141/Actif!C140)</f>
        <v>0.26410656840471081</v>
      </c>
      <c r="BK141">
        <f>(AR141/Actif!D140)</f>
        <v>0.28926327560778525</v>
      </c>
      <c r="BL141">
        <f>(AS141/Actif!E140)</f>
        <v>0.23829587031431171</v>
      </c>
      <c r="BM141">
        <f>(AT141/Actif!F140)</f>
        <v>0.24746035742164746</v>
      </c>
      <c r="BN141">
        <f>(AU141/Actif!G140)</f>
        <v>0.13954388697860853</v>
      </c>
      <c r="BO141">
        <f>(AV141/Actif!H140)</f>
        <v>5.5844006302665922E-2</v>
      </c>
      <c r="BP141">
        <f>(AW141/Actif!I140)</f>
        <v>0.46767886068828601</v>
      </c>
      <c r="BQ141">
        <f>(AX141/Actif!J140)</f>
        <v>0.60395893123992117</v>
      </c>
      <c r="BR141">
        <f>(AY141/Actif!K140)</f>
        <v>0.55795073743335422</v>
      </c>
      <c r="BS141">
        <f t="shared" si="60"/>
        <v>-8.3699880675942612E-2</v>
      </c>
      <c r="BT141">
        <f t="shared" si="61"/>
        <v>8.9912376345161746</v>
      </c>
      <c r="BV141">
        <f>('Compte de résultat '!V140/Actif!C140)</f>
        <v>5.8011959568191475E-2</v>
      </c>
      <c r="BW141">
        <f>('Compte de résultat '!W140/Actif!D140)</f>
        <v>8.5383893870491778E-2</v>
      </c>
      <c r="BX141">
        <f>('Compte de résultat '!X140/Actif!E140)</f>
        <v>5.1553002304839245E-2</v>
      </c>
      <c r="BY141">
        <f>('Compte de résultat '!Y140/Actif!F140)</f>
        <v>0.16643980145511825</v>
      </c>
      <c r="BZ141">
        <f>('Compte de résultat '!Z140/Actif!G140)</f>
        <v>0.33553254408544697</v>
      </c>
      <c r="CA141">
        <f>('Compte de résultat '!AA140/Actif!H140)</f>
        <v>0.1955692142687345</v>
      </c>
      <c r="CB141">
        <f>('Compte de résultat '!AB140/Actif!I140)</f>
        <v>7.2299238356550471E-2</v>
      </c>
      <c r="CC141">
        <f>('Compte de résultat '!AC140/Actif!J140)</f>
        <v>0.1015320558789031</v>
      </c>
      <c r="CD141">
        <f t="shared" si="62"/>
        <v>0.10899640187997875</v>
      </c>
      <c r="CE141">
        <f t="shared" si="63"/>
        <v>0.18450844928180152</v>
      </c>
      <c r="CF141">
        <f t="shared" si="64"/>
        <v>0.12313350283472935</v>
      </c>
      <c r="CG141">
        <f>(Actif!U140/Actif!C140)</f>
        <v>0.32669057762137138</v>
      </c>
      <c r="CH141">
        <f>(Actif!V140/Actif!D140)</f>
        <v>0.28471284705014843</v>
      </c>
      <c r="CI141">
        <f>(Actif!W140/Actif!E140)</f>
        <v>0.2247408677535187</v>
      </c>
      <c r="CJ141">
        <f>(Actif!X140/Actif!F140)</f>
        <v>0.26655828341199589</v>
      </c>
      <c r="CK141">
        <f>(Actif!Y140/Actif!G140)</f>
        <v>0.22622442414785962</v>
      </c>
      <c r="CL141">
        <f>(Actif!Z140/Actif!H140)</f>
        <v>0.1941295153309289</v>
      </c>
      <c r="CM141">
        <f>(Actif!AA140/Actif!I140)</f>
        <v>0.13653097033013534</v>
      </c>
      <c r="CN141">
        <f>(Actif!AB140/Actif!J140)</f>
        <v>0.17059535198220721</v>
      </c>
      <c r="CO141">
        <f>(Actif!AC140/Actif!K140)</f>
        <v>0.14543678934188217</v>
      </c>
      <c r="CP141">
        <f t="shared" si="65"/>
        <v>-0.13620732503428065</v>
      </c>
      <c r="CQ141">
        <f t="shared" si="66"/>
        <v>-0.25082598030516462</v>
      </c>
      <c r="CR141">
        <f>'Compte de résultat '!D140/Actif!C140</f>
        <v>1.8262884992705521</v>
      </c>
      <c r="CS141">
        <f>'Compte de résultat '!E140/Actif!D140</f>
        <v>2.1390856947911798</v>
      </c>
      <c r="CT141">
        <f>'Compte de résultat '!F140/Actif!E140</f>
        <v>1.8476665898582219</v>
      </c>
      <c r="CU141">
        <f>'Compte de résultat '!G140/Actif!F140</f>
        <v>3.1395336778788123</v>
      </c>
      <c r="CV141">
        <f>'Compte de résultat '!H140/Actif!G140</f>
        <v>3.3955299208915726</v>
      </c>
      <c r="CW141">
        <f>'Compte de résultat '!I140/Actif!H140</f>
        <v>2.6406177778558297</v>
      </c>
      <c r="CX141">
        <f>'Compte de résultat '!J140/Actif!I140</f>
        <v>1.8957823719643132</v>
      </c>
      <c r="CY141">
        <f>'Compte de résultat '!K140/Actif!J140</f>
        <v>2.1391115430272909</v>
      </c>
      <c r="CZ141">
        <f t="shared" si="67"/>
        <v>2.493600133868517</v>
      </c>
      <c r="DA141">
        <f t="shared" si="68"/>
        <v>2.7942433962095357</v>
      </c>
      <c r="DB141">
        <f t="shared" si="69"/>
        <v>2.2251705642824775</v>
      </c>
      <c r="DD141">
        <f>LN(1+'Compte de résultat '!C140)</f>
        <v>16.889996616580131</v>
      </c>
      <c r="DE141">
        <f>LN(1+'Compte de résultat '!D140)</f>
        <v>16.98560777659625</v>
      </c>
      <c r="DF141">
        <f>LN(1+'Compte de résultat '!E140)</f>
        <v>17.071521923523907</v>
      </c>
      <c r="DG141">
        <f>LN(1+'Compte de résultat '!F140)</f>
        <v>16.909953767644737</v>
      </c>
      <c r="DH141">
        <f>LN(1+'Compte de résultat '!G140)</f>
        <v>17.005168013437093</v>
      </c>
      <c r="DI141">
        <f>LN(1+'Compte de résultat '!H140)</f>
        <v>17.19858242718659</v>
      </c>
      <c r="DJ141">
        <f>LN(1+'Compte de résultat '!I140)</f>
        <v>17.188660117945265</v>
      </c>
      <c r="DK141">
        <f>LN(1+'Compte de résultat '!J140)</f>
        <v>16.795850119237564</v>
      </c>
      <c r="DL141">
        <f>LN(1+'Compte de résultat '!K140)</f>
        <v>16.644675541987485</v>
      </c>
      <c r="DM141">
        <f t="shared" si="70"/>
        <v>16.957560890540915</v>
      </c>
      <c r="DN141">
        <f t="shared" si="71"/>
        <v>17.037901402756138</v>
      </c>
      <c r="DO141">
        <f t="shared" si="72"/>
        <v>16.876395259723438</v>
      </c>
      <c r="DQ141">
        <f>'Compte de résultat '!AM140/'Compte de résultat '!U140</f>
        <v>0.3950003853762557</v>
      </c>
      <c r="DR141">
        <f>'Compte de résultat '!AN140/'Compte de résultat '!V140</f>
        <v>0.21104510410317368</v>
      </c>
      <c r="DS141">
        <f>'Compte de résultat '!AO140/'Compte de résultat '!W140</f>
        <v>0.19579474265586255</v>
      </c>
      <c r="DT141">
        <f>'Compte de résultat '!AP140/'Compte de résultat '!X140</f>
        <v>0.32312867737787532</v>
      </c>
      <c r="DU141">
        <f>'Compte de résultat '!AQ140/'Compte de résultat '!Y140</f>
        <v>8.7335979925263554E-2</v>
      </c>
      <c r="DV141">
        <f>'Compte de résultat '!AR140/'Compte de résultat '!Z140</f>
        <v>1.045434404014798E-2</v>
      </c>
      <c r="DW141">
        <f>'Compte de résultat '!AS140/'Compte de résultat '!AA140</f>
        <v>2.1017818418305828E-2</v>
      </c>
      <c r="DX141">
        <f>'Compte de résultat '!AT140/'Compte de résultat '!AB140</f>
        <v>0.40923621364768664</v>
      </c>
      <c r="DY141">
        <f>'Compte de résultat '!AU140/'Compte de résultat '!AC140</f>
        <v>0.38187218623310498</v>
      </c>
      <c r="DZ141">
        <f t="shared" si="73"/>
        <v>-0.31267433333772732</v>
      </c>
    </row>
    <row r="142" spans="2:130" x14ac:dyDescent="0.25">
      <c r="B142" t="str">
        <f>Actif!B141</f>
        <v>WELCOME BREAK GROUP LIMITED</v>
      </c>
      <c r="C142">
        <f>('Passif '!U141+'Passif '!AD141+'Passif '!AV141)/Actif!C141</f>
        <v>0.38320581850462487</v>
      </c>
      <c r="D142">
        <f>('Passif '!V141+'Passif '!AE141+'Passif '!AW141)/Actif!D141</f>
        <v>0.4044408388492397</v>
      </c>
      <c r="E142">
        <f>('Passif '!W141+'Passif '!AF141+'Passif '!AX141)/Actif!E141</f>
        <v>0.45900557315901785</v>
      </c>
      <c r="F142">
        <f>('Passif '!X141+'Passif '!AG141+'Passif '!AY141)/Actif!F141</f>
        <v>0.48498521861260468</v>
      </c>
      <c r="G142">
        <f>('Passif '!Y141+'Passif '!AH141+'Passif '!AZ141)/Actif!G141</f>
        <v>0.50556774614638633</v>
      </c>
      <c r="H142">
        <f>('Passif '!Z141+'Passif '!AI141+'Passif '!BA141)/Actif!H141</f>
        <v>0.52928093112578256</v>
      </c>
      <c r="I142">
        <f>('Passif '!AA141+'Passif '!AJ141+'Passif '!BB141)/Actif!I141</f>
        <v>0.5425157227640437</v>
      </c>
      <c r="J142">
        <f>('Passif '!AB141+'Passif '!AK141+'Passif '!BC141)/Actif!J141</f>
        <v>0.5123008659806727</v>
      </c>
      <c r="K142">
        <f>('Passif '!AC141+'Passif '!AL141+'Passif '!BD141)/Actif!K141</f>
        <v>0.52082247655348957</v>
      </c>
      <c r="L142">
        <f t="shared" si="56"/>
        <v>0.15310349607110002</v>
      </c>
      <c r="M142">
        <f>('Passif '!C141+'Passif '!L141)/Actif!C141</f>
        <v>0.57201166256074698</v>
      </c>
      <c r="N142">
        <f>('Passif '!D141+'Passif '!M141)/Actif!D141</f>
        <v>0.55271726193787685</v>
      </c>
      <c r="O142">
        <f>('Passif '!E141+'Passif '!N141)/Actif!E141</f>
        <v>0.49921544109109406</v>
      </c>
      <c r="P142">
        <f>('Passif '!F141+'Passif '!O141)/Actif!F141</f>
        <v>0.47541785019571975</v>
      </c>
      <c r="Q142">
        <f>('Passif '!G141+'Passif '!P141)/Actif!G141</f>
        <v>0.45426924493999798</v>
      </c>
      <c r="R142">
        <f>('Passif '!H141+'Passif '!Q141)/Actif!H141</f>
        <v>0.4376764286089293</v>
      </c>
      <c r="S142">
        <f>('Passif '!I141+'Passif '!R141)/Actif!I141</f>
        <v>0.42388252014675964</v>
      </c>
      <c r="T142">
        <f>('Passif '!J141+'Passif '!S141)/Actif!J141</f>
        <v>0.44933837878366878</v>
      </c>
      <c r="U142">
        <f>('Passif '!K141+'Passif '!T141)/Actif!K141</f>
        <v>0.43437393503680227</v>
      </c>
      <c r="V142">
        <f t="shared" si="57"/>
        <v>-6.1539012482164757E-2</v>
      </c>
      <c r="W142">
        <v>-4.915060818080294E-2</v>
      </c>
      <c r="X142">
        <f>('Passif '!U141+'Passif '!AD141)/('Passif '!C141+'Passif '!L141)</f>
        <v>0.32065668070972114</v>
      </c>
      <c r="Y142">
        <f>('Passif '!V141+'Passif '!AE141)/('Passif '!D141+'Passif '!M141)</f>
        <v>0.33344496185530587</v>
      </c>
      <c r="Z142">
        <f>('Passif '!W141+'Passif '!AF141)/('Passif '!E141+'Passif '!N141)</f>
        <v>0.62776225168118416</v>
      </c>
      <c r="AA142">
        <f>('Passif '!X141+'Passif '!AG141)/('Passif '!F141+'Passif '!O141)</f>
        <v>0.66040733912161309</v>
      </c>
      <c r="AB142">
        <f>('Passif '!Y141+'Passif '!AH141)/('Passif '!G141+'Passif '!P141)</f>
        <v>0.67407287564268648</v>
      </c>
      <c r="AC142">
        <f>('Passif '!Z141+'Passif '!AI141)/('Passif '!H141+'Passif '!Q141)</f>
        <v>0.70095438041669422</v>
      </c>
      <c r="AD142">
        <f>('Passif '!AA141+'Passif '!AJ141)/('Passif '!I141+'Passif '!R141)</f>
        <v>0.70731597968894777</v>
      </c>
      <c r="AE142">
        <f>('Passif '!AB141+'Passif '!AK141)/('Passif '!J141+'Passif '!S141)</f>
        <v>0.4872824677431607</v>
      </c>
      <c r="AF142">
        <f>('Passif '!AC141+'Passif '!AL141)/('Passif '!K141+'Passif '!T141)</f>
        <v>0.49732889786198359</v>
      </c>
      <c r="AG142">
        <f>('Passif '!C141+'Passif '!L141)</f>
        <v>682863549</v>
      </c>
      <c r="AH142">
        <f>('Passif '!D141+'Passif '!M141)</f>
        <v>656904992</v>
      </c>
      <c r="AI142">
        <f>('Passif '!E141+'Passif '!N141)</f>
        <v>615682402</v>
      </c>
      <c r="AJ142">
        <f>('Passif '!F141+'Passif '!O141)</f>
        <v>491593489</v>
      </c>
      <c r="AK142">
        <f>('Passif '!G141+'Passif '!P141)</f>
        <v>492557440</v>
      </c>
      <c r="AL142">
        <f>('Passif '!H141+'Passif '!Q141)</f>
        <v>479367443</v>
      </c>
      <c r="AM142">
        <f>('Passif '!I141+'Passif '!R141)</f>
        <v>480965332</v>
      </c>
      <c r="AN142">
        <f>('Passif '!J141+'Passif '!S141)</f>
        <v>456209065</v>
      </c>
      <c r="AO142">
        <f>('Passif '!K141+'Passif '!T141)</f>
        <v>463901392</v>
      </c>
      <c r="AP142">
        <f t="shared" si="58"/>
        <v>-3.2263457241087604E-2</v>
      </c>
      <c r="AQ142">
        <f>('Passif '!U141+'Passif '!AD141)</f>
        <v>218964759</v>
      </c>
      <c r="AR142">
        <f>('Passif '!V141+'Passif '!AE141)</f>
        <v>219041660</v>
      </c>
      <c r="AS142">
        <f>('Passif '!W141+'Passif '!AF141)</f>
        <v>386502171</v>
      </c>
      <c r="AT142">
        <f>('Passif '!X141+'Passif '!AG141)</f>
        <v>324651948</v>
      </c>
      <c r="AU142">
        <f>('Passif '!Y141+'Passif '!AH141)</f>
        <v>332019610</v>
      </c>
      <c r="AV142">
        <f>('Passif '!Z141+'Passif '!AI141)</f>
        <v>336014709</v>
      </c>
      <c r="AW142">
        <f>('Passif '!AA141+'Passif '!AJ141)</f>
        <v>340194465</v>
      </c>
      <c r="AX142">
        <f>('Passif '!AB141+'Passif '!AK141)</f>
        <v>222302679</v>
      </c>
      <c r="AY142">
        <f>('Passif '!AC141+'Passif '!AL141)</f>
        <v>230711568</v>
      </c>
      <c r="AZ142">
        <f t="shared" si="59"/>
        <v>-0.31338848621653642</v>
      </c>
      <c r="BA142">
        <f>'Passif '!AV141</f>
        <v>238503685</v>
      </c>
      <c r="BB142">
        <f>'Passif '!AW141</f>
        <v>261636662</v>
      </c>
      <c r="BC142">
        <f>'Passif '!AX141</f>
        <v>179589401</v>
      </c>
      <c r="BD142">
        <f>'Passif '!AY141</f>
        <v>176834430</v>
      </c>
      <c r="BE142">
        <f>'Passif '!AZ141</f>
        <v>216160038</v>
      </c>
      <c r="BF142">
        <f>'Passif '!BA141</f>
        <v>243683054</v>
      </c>
      <c r="BG142">
        <f>'Passif '!BB141</f>
        <v>275379998</v>
      </c>
      <c r="BH142">
        <f>'Passif '!BC141</f>
        <v>297831612</v>
      </c>
      <c r="BI142">
        <f>'Passif '!BD141</f>
        <v>325514882</v>
      </c>
      <c r="BJ142">
        <f>(AQ142/Actif!C141)</f>
        <v>0.18341936104397819</v>
      </c>
      <c r="BK142">
        <f>(AR142/Actif!D141)</f>
        <v>0.18430078632364444</v>
      </c>
      <c r="BL142">
        <f>(AS142/Actif!E141)</f>
        <v>0.31338860937336077</v>
      </c>
      <c r="BM142">
        <f>(AT142/Actif!F141)</f>
        <v>0.31396943741867295</v>
      </c>
      <c r="BN142">
        <f>(AU142/Actif!G141)</f>
        <v>0.30621057625273634</v>
      </c>
      <c r="BO142">
        <f>(AV142/Actif!H141)</f>
        <v>0.30679120983856356</v>
      </c>
      <c r="BP142">
        <f>(AW142/Actif!I141)</f>
        <v>0.29981888001062545</v>
      </c>
      <c r="BQ142">
        <f>(AX142/Actif!J141)</f>
        <v>0.21895471406541719</v>
      </c>
      <c r="BR142">
        <f>(AY142/Actif!K141)</f>
        <v>0.21602671037182572</v>
      </c>
      <c r="BS142">
        <f t="shared" si="60"/>
        <v>5.8063358582721714E-4</v>
      </c>
      <c r="BT142">
        <f t="shared" si="61"/>
        <v>-0.29585104317199629</v>
      </c>
      <c r="BV142">
        <f>('Compte de résultat '!V141/Actif!C141)</f>
        <v>5.1820045228559396E-3</v>
      </c>
      <c r="BW142">
        <f>('Compte de résultat '!W141/Actif!D141)</f>
        <v>3.1346621925129091E-3</v>
      </c>
      <c r="BX142">
        <f>('Compte de résultat '!X141/Actif!E141)</f>
        <v>7.0659588268854913E-3</v>
      </c>
      <c r="BY142">
        <f>('Compte de résultat '!Y141/Actif!F141)</f>
        <v>7.156470904739482E-3</v>
      </c>
      <c r="BZ142">
        <f>('Compte de résultat '!Z141/Actif!G141)</f>
        <v>8.8604156843797906E-3</v>
      </c>
      <c r="CA142">
        <f>('Compte de résultat '!AA141/Actif!H141)</f>
        <v>1.0504420880546927E-2</v>
      </c>
      <c r="CB142">
        <f>('Compte de résultat '!AB141/Actif!I141)</f>
        <v>6.6469402492830608E-3</v>
      </c>
      <c r="CC142">
        <f>('Compte de résultat '!AC141/Actif!J141)</f>
        <v>9.7085517104912866E-3</v>
      </c>
      <c r="CD142">
        <f t="shared" si="62"/>
        <v>7.1112148658124871E-3</v>
      </c>
      <c r="CE142">
        <f t="shared" si="63"/>
        <v>7.694281805334921E-3</v>
      </c>
      <c r="CF142">
        <f t="shared" si="64"/>
        <v>8.9533042801070908E-3</v>
      </c>
      <c r="CG142">
        <f>(Actif!U141/Actif!C141)</f>
        <v>5.4554122120528035E-2</v>
      </c>
      <c r="CH142">
        <f>(Actif!V141/Actif!D141)</f>
        <v>5.5394958572990691E-2</v>
      </c>
      <c r="CI142">
        <f>(Actif!W141/Actif!E141)</f>
        <v>5.3291286921165866E-2</v>
      </c>
      <c r="CJ142">
        <f>(Actif!X141/Actif!F141)</f>
        <v>5.4223726437402406E-2</v>
      </c>
      <c r="CK142">
        <f>(Actif!Y141/Actif!G141)</f>
        <v>5.3311607082404219E-2</v>
      </c>
      <c r="CL142">
        <f>(Actif!Z141/Actif!H141)</f>
        <v>5.4470605299056229E-2</v>
      </c>
      <c r="CM142">
        <f>(Actif!AA141/Actif!I141)</f>
        <v>5.3347555790278646E-2</v>
      </c>
      <c r="CN142">
        <f>(Actif!AB141/Actif!J141)</f>
        <v>5.8361995806495509E-2</v>
      </c>
      <c r="CO142">
        <f>(Actif!AC141/Actif!K141)</f>
        <v>5.8163361499812612E-2</v>
      </c>
      <c r="CP142">
        <f t="shared" si="65"/>
        <v>2.2129665955242111E-2</v>
      </c>
      <c r="CQ142">
        <f t="shared" si="66"/>
        <v>6.7793559122067693E-2</v>
      </c>
      <c r="CR142">
        <f>'Compte de résultat '!D141/Actif!C141</f>
        <v>0.20453706392945478</v>
      </c>
      <c r="CS142">
        <f>'Compte de résultat '!E141/Actif!D141</f>
        <v>0.201377467638747</v>
      </c>
      <c r="CT142">
        <f>'Compte de résultat '!F141/Actif!E141</f>
        <v>0.17088419323169754</v>
      </c>
      <c r="CU142">
        <f>'Compte de résultat '!G141/Actif!F141</f>
        <v>0.18229444637112432</v>
      </c>
      <c r="CV142">
        <f>'Compte de résultat '!H141/Actif!G141</f>
        <v>0.19689324722214288</v>
      </c>
      <c r="CW142">
        <f>'Compte de résultat '!I141/Actif!H141</f>
        <v>0.21532586117494315</v>
      </c>
      <c r="CX142">
        <f>'Compte de résultat '!J141/Actif!I141</f>
        <v>0.20176414360367884</v>
      </c>
      <c r="CY142">
        <f>'Compte de résultat '!K141/Actif!J141</f>
        <v>0.23725977634387271</v>
      </c>
      <c r="CZ142">
        <f t="shared" si="67"/>
        <v>0.17658931980141093</v>
      </c>
      <c r="DA142">
        <f t="shared" si="68"/>
        <v>0.18335729560832159</v>
      </c>
      <c r="DB142">
        <f t="shared" si="69"/>
        <v>0.21811659370749825</v>
      </c>
      <c r="DD142">
        <f>LN(1+'Compte de résultat '!C141)</f>
        <v>19.251403478481315</v>
      </c>
      <c r="DE142">
        <f>LN(1+'Compte de résultat '!D141)</f>
        <v>19.313395440331863</v>
      </c>
      <c r="DF142">
        <f>LN(1+'Compte de résultat '!E141)</f>
        <v>19.293384466339848</v>
      </c>
      <c r="DG142">
        <f>LN(1+'Compte de résultat '!F141)</f>
        <v>19.166190158380434</v>
      </c>
      <c r="DH142">
        <f>LN(1+'Compte de résultat '!G141)</f>
        <v>19.054591811396353</v>
      </c>
      <c r="DI142">
        <f>LN(1+'Compte de résultat '!H141)</f>
        <v>19.179093262704363</v>
      </c>
      <c r="DJ142">
        <f>LN(1+'Compte de résultat '!I141)</f>
        <v>19.278650594111941</v>
      </c>
      <c r="DK142">
        <f>LN(1+'Compte de résultat '!J141)</f>
        <v>19.24894882257847</v>
      </c>
      <c r="DL142">
        <f>LN(1+'Compte de résultat '!K141)</f>
        <v>19.299841154520994</v>
      </c>
      <c r="DM142">
        <f t="shared" si="70"/>
        <v>19.110390984888394</v>
      </c>
      <c r="DN142">
        <f t="shared" si="71"/>
        <v>19.133291744160385</v>
      </c>
      <c r="DO142">
        <f t="shared" si="72"/>
        <v>19.275813523737131</v>
      </c>
      <c r="DQ142">
        <f>'Compte de résultat '!AM141/'Compte de résultat '!U141</f>
        <v>3.5975376844345188</v>
      </c>
      <c r="DR142">
        <f>'Compte de résultat '!AN141/'Compte de résultat '!V141</f>
        <v>3.2389022671441348</v>
      </c>
      <c r="DS142">
        <f>'Compte de résultat '!AO141/'Compte de résultat '!W141</f>
        <v>8.083691826359015</v>
      </c>
      <c r="DT142">
        <f>'Compte de résultat '!AP141/'Compte de résultat '!X141</f>
        <v>2.8100911050351214</v>
      </c>
      <c r="DU142">
        <f>'Compte de résultat '!AQ141/'Compte de résultat '!Y141</f>
        <v>3.0093691008995584</v>
      </c>
      <c r="DV142">
        <f>'Compte de résultat '!AR141/'Compte de résultat '!Z141</f>
        <v>2.273979210214653</v>
      </c>
      <c r="DW142">
        <f>'Compte de résultat '!AS141/'Compte de résultat '!AA141</f>
        <v>1.9648995051987292</v>
      </c>
      <c r="DX142">
        <f>'Compte de résultat '!AT141/'Compte de résultat '!AB141</f>
        <v>1.6469498191542074</v>
      </c>
      <c r="DY142">
        <f>'Compte de résultat '!AU141/'Compte de résultat '!AC141</f>
        <v>1.5980973728117331</v>
      </c>
      <c r="DZ142">
        <f t="shared" ref="DZ142:DZ143" si="74">DV142-DT142</f>
        <v>-0.53611189482046839</v>
      </c>
    </row>
    <row r="143" spans="2:130" x14ac:dyDescent="0.25">
      <c r="B143" t="str">
        <f>Actif!B142</f>
        <v>WILSON IMPORTS LIMITED</v>
      </c>
      <c r="C143">
        <f>('Passif '!U142+'Passif '!AD142+'Passif '!AV142)/Actif!C142</f>
        <v>0.18593117376595941</v>
      </c>
      <c r="D143">
        <f>('Passif '!V142+'Passif '!AE142+'Passif '!AW142)/Actif!D142</f>
        <v>0.18006509629343465</v>
      </c>
      <c r="E143">
        <f>('Passif '!W142+'Passif '!AF142+'Passif '!AX142)/Actif!E142</f>
        <v>0.12331340379672513</v>
      </c>
      <c r="F143">
        <f>('Passif '!X142+'Passif '!AG142+'Passif '!AY142)/Actif!F142</f>
        <v>2.6067253613355903E-2</v>
      </c>
      <c r="G143">
        <f>('Passif '!Y142+'Passif '!AH142+'Passif '!AZ142)/Actif!G142</f>
        <v>0.2206662357982912</v>
      </c>
      <c r="H143">
        <f>('Passif '!Z142+'Passif '!AI142+'Passif '!BA142)/Actif!H142</f>
        <v>0.11927164936743959</v>
      </c>
      <c r="I143">
        <f>('Passif '!AA142+'Passif '!AJ142+'Passif '!BB142)/Actif!I142</f>
        <v>0.20957397926199176</v>
      </c>
      <c r="J143">
        <f>('Passif '!AB142+'Passif '!AK142+'Passif '!BC142)/Actif!J142</f>
        <v>7.5728132746893662E-2</v>
      </c>
      <c r="K143">
        <f>('Passif '!AC142+'Passif '!AL142+'Passif '!BD142)/Actif!K142</f>
        <v>6.3984847094167532E-2</v>
      </c>
      <c r="L143">
        <f t="shared" si="56"/>
        <v>-3.2776278205312863E-2</v>
      </c>
      <c r="M143">
        <f>('Passif '!C142+'Passif '!L142)/Actif!C142</f>
        <v>0.25702694205618215</v>
      </c>
      <c r="N143">
        <f>('Passif '!D142+'Passif '!M142)/Actif!D142</f>
        <v>0.23668571853763706</v>
      </c>
      <c r="O143">
        <f>('Passif '!E142+'Passif '!N142)/Actif!E142</f>
        <v>0.18394537055089216</v>
      </c>
      <c r="P143">
        <f>('Passif '!F142+'Passif '!O142)/Actif!F142</f>
        <v>0.20348452989648338</v>
      </c>
      <c r="Q143">
        <f>('Passif '!G142+'Passif '!P142)/Actif!G142</f>
        <v>0.32709308474614496</v>
      </c>
      <c r="R143">
        <f>('Passif '!H142+'Passif '!Q142)/Actif!H142</f>
        <v>0.32616396042613893</v>
      </c>
      <c r="S143">
        <f>('Passif '!I142+'Passif '!R142)/Actif!I142</f>
        <v>0.23987704297740176</v>
      </c>
      <c r="T143">
        <f>('Passif '!J142+'Passif '!S142)/Actif!J142</f>
        <v>0.26116503133629693</v>
      </c>
      <c r="U143">
        <f>('Passif '!K142+'Passif '!T142)/Actif!K142</f>
        <v>0.31013280340453486</v>
      </c>
      <c r="V143">
        <f t="shared" si="57"/>
        <v>0.14221858987524677</v>
      </c>
      <c r="W143">
        <v>2.4893675855073769E-2</v>
      </c>
      <c r="X143">
        <f>('Passif '!U142+'Passif '!AD142)/('Passif '!C142+'Passif '!L142)</f>
        <v>0.40175437050119034</v>
      </c>
      <c r="Y143">
        <f>('Passif '!V142+'Passif '!AE142)/('Passif '!D142+'Passif '!M142)</f>
        <v>0.68640470029192646</v>
      </c>
      <c r="Z143">
        <f>('Passif '!W142+'Passif '!AF142)/('Passif '!E142+'Passif '!N142)</f>
        <v>0.41086357388984351</v>
      </c>
      <c r="AA143">
        <f>('Passif '!X142+'Passif '!AG142)/('Passif '!F142+'Passif '!O142)</f>
        <v>0</v>
      </c>
      <c r="AB143">
        <f>('Passif '!Y142+'Passif '!AH142)/('Passif '!G142+'Passif '!P142)</f>
        <v>0</v>
      </c>
      <c r="AC143">
        <f>('Passif '!Z142+'Passif '!AI142)/('Passif '!H142+'Passif '!Q142)</f>
        <v>0</v>
      </c>
      <c r="AD143">
        <f>('Passif '!AA142+'Passif '!AJ142)/('Passif '!I142+'Passif '!R142)</f>
        <v>8.2387464024279627E-2</v>
      </c>
      <c r="AE143">
        <f>('Passif '!AB142+'Passif '!AK142)/('Passif '!J142+'Passif '!S142)</f>
        <v>0</v>
      </c>
      <c r="AF143">
        <f>('Passif '!AC142+'Passif '!AL142)/('Passif '!K142+'Passif '!T142)</f>
        <v>0.16103773983212621</v>
      </c>
      <c r="AG143">
        <f>('Passif '!C142+'Passif '!L142)</f>
        <v>2495938</v>
      </c>
      <c r="AH143">
        <f>('Passif '!D142+'Passif '!M142)</f>
        <v>3149081</v>
      </c>
      <c r="AI143">
        <f>('Passif '!E142+'Passif '!N142)</f>
        <v>2931411</v>
      </c>
      <c r="AJ143">
        <f>('Passif '!F142+'Passif '!O142)</f>
        <v>1602670</v>
      </c>
      <c r="AK143">
        <f>('Passif '!G142+'Passif '!P142)</f>
        <v>2494562</v>
      </c>
      <c r="AL143">
        <f>('Passif '!H142+'Passif '!Q142)</f>
        <v>3124275</v>
      </c>
      <c r="AM143">
        <f>('Passif '!I142+'Passif '!R142)</f>
        <v>3263312</v>
      </c>
      <c r="AN143">
        <f>('Passif '!J142+'Passif '!S142)</f>
        <v>3860682</v>
      </c>
      <c r="AO143">
        <f>('Passif '!K142+'Passif '!T142)</f>
        <v>4879142</v>
      </c>
      <c r="AP143">
        <f t="shared" si="58"/>
        <v>0.56168775155836159</v>
      </c>
      <c r="AQ143">
        <f>('Passif '!U142+'Passif '!AD142)</f>
        <v>1002754</v>
      </c>
      <c r="AR143">
        <f>('Passif '!V142+'Passif '!AE142)</f>
        <v>2161544</v>
      </c>
      <c r="AS143">
        <f>('Passif '!W142+'Passif '!AF142)</f>
        <v>1204410</v>
      </c>
      <c r="AT143">
        <f>('Passif '!X142+'Passif '!AG142)</f>
        <v>0</v>
      </c>
      <c r="AU143">
        <f>('Passif '!Y142+'Passif '!AH142)</f>
        <v>0</v>
      </c>
      <c r="AV143">
        <f>('Passif '!Z142+'Passif '!AI142)</f>
        <v>0</v>
      </c>
      <c r="AW143">
        <f>('Passif '!AA142+'Passif '!AJ142)</f>
        <v>268856</v>
      </c>
      <c r="AX143">
        <f>('Passif '!AB142+'Passif '!AK142)</f>
        <v>0</v>
      </c>
      <c r="AY143">
        <f>('Passif '!AC142+'Passif '!AL142)</f>
        <v>785726</v>
      </c>
      <c r="AZ143" t="e">
        <f t="shared" si="59"/>
        <v>#DIV/0!</v>
      </c>
      <c r="BA143">
        <f>'Passif '!AV142</f>
        <v>802787</v>
      </c>
      <c r="BB143">
        <f>'Passif '!AW142</f>
        <v>234205</v>
      </c>
      <c r="BC143">
        <f>'Passif '!AX142</f>
        <v>760751</v>
      </c>
      <c r="BD143">
        <f>'Passif '!AY142</f>
        <v>205309</v>
      </c>
      <c r="BE143">
        <f>'Passif '!AZ142</f>
        <v>1682902</v>
      </c>
      <c r="BF143">
        <f>'Passif '!BA142</f>
        <v>1142485</v>
      </c>
      <c r="BG143">
        <f>'Passif '!BB142</f>
        <v>2582210</v>
      </c>
      <c r="BH143">
        <f>'Passif '!BC142</f>
        <v>1119454</v>
      </c>
      <c r="BI143">
        <f>'Passif '!BD142</f>
        <v>220911</v>
      </c>
      <c r="BJ143">
        <f>(AQ143/Actif!C142)</f>
        <v>0.1032616973076274</v>
      </c>
      <c r="BK143">
        <f>(AR143/Actif!D142)</f>
        <v>0.16246218969620602</v>
      </c>
      <c r="BL143">
        <f>(AS143/Actif!E142)</f>
        <v>7.5576452345031131E-2</v>
      </c>
      <c r="BM143">
        <f>(AT143/Actif!F142)</f>
        <v>0</v>
      </c>
      <c r="BN143">
        <f>(AU143/Actif!G142)</f>
        <v>0</v>
      </c>
      <c r="BO143">
        <f>(AV143/Actif!H142)</f>
        <v>0</v>
      </c>
      <c r="BP143">
        <f>(AW143/Actif!I142)</f>
        <v>1.9762861248551266E-2</v>
      </c>
      <c r="BQ143">
        <f>(AX143/Actif!J142)</f>
        <v>0</v>
      </c>
      <c r="BR143">
        <f>(AY143/Actif!K142)</f>
        <v>4.9943085708067436E-2</v>
      </c>
      <c r="BS143">
        <f t="shared" si="60"/>
        <v>0</v>
      </c>
      <c r="BT143" t="e">
        <f t="shared" si="61"/>
        <v>#DIV/0!</v>
      </c>
      <c r="BV143">
        <f>('Compte de résultat '!V142/Actif!C142)</f>
        <v>0.2285827443930229</v>
      </c>
      <c r="BW143">
        <f>('Compte de résultat '!W142/Actif!D142)</f>
        <v>0.10975365851917018</v>
      </c>
      <c r="BX143">
        <f>('Compte de résultat '!X142/Actif!E142)</f>
        <v>8.5449501399727772E-3</v>
      </c>
      <c r="BY143">
        <f>('Compte de résultat '!Y142/Actif!F142)</f>
        <v>0.27276286936460015</v>
      </c>
      <c r="BZ143">
        <f>('Compte de résultat '!Z142/Actif!G142)</f>
        <v>0.23361064420591524</v>
      </c>
      <c r="CA143">
        <f>('Compte de résultat '!AA142/Actif!H142)</f>
        <v>0.14308265461566985</v>
      </c>
      <c r="CB143">
        <f>('Compte de résultat '!AB142/Actif!I142)</f>
        <v>0.22602827985057156</v>
      </c>
      <c r="CC143">
        <f>('Compte de résultat '!AC142/Actif!J142)</f>
        <v>0.28191715116849353</v>
      </c>
      <c r="CD143">
        <f t="shared" si="62"/>
        <v>0.14065390975228645</v>
      </c>
      <c r="CE143">
        <f t="shared" si="63"/>
        <v>0.17163948790349604</v>
      </c>
      <c r="CF143">
        <f t="shared" si="64"/>
        <v>0.21700936187824502</v>
      </c>
      <c r="CG143">
        <f>(Actif!U142/Actif!C142)</f>
        <v>8.8681646615630036E-3</v>
      </c>
      <c r="CH143">
        <f>(Actif!V142/Actif!D142)</f>
        <v>1.6369526877493677E-2</v>
      </c>
      <c r="CI143">
        <f>(Actif!W142/Actif!E142)</f>
        <v>8.625081598234172E-3</v>
      </c>
      <c r="CJ143">
        <f>(Actif!X142/Actif!F142)</f>
        <v>1.6757601800986704E-2</v>
      </c>
      <c r="CK143">
        <f>(Actif!Y142/Actif!G142)</f>
        <v>1.3561339541719165E-2</v>
      </c>
      <c r="CL143">
        <f>(Actif!Z142/Actif!H142)</f>
        <v>1.087625568335566E-2</v>
      </c>
      <c r="CM143">
        <f>(Actif!AA142/Actif!I142)</f>
        <v>9.5740233663329372E-3</v>
      </c>
      <c r="CN143">
        <f>(Actif!AB142/Actif!J142)</f>
        <v>1.0275096197960052E-2</v>
      </c>
      <c r="CO143">
        <f>(Actif!AC142/Actif!K142)</f>
        <v>9.0322358379774561E-3</v>
      </c>
      <c r="CP143">
        <f t="shared" si="65"/>
        <v>0.26100322176457724</v>
      </c>
      <c r="CQ143">
        <f t="shared" si="66"/>
        <v>-0.1695454666627759</v>
      </c>
      <c r="CR143">
        <f>'Compte de résultat '!D142/Actif!C142</f>
        <v>4.1172540520078513</v>
      </c>
      <c r="CS143">
        <f>'Compte de résultat '!E142/Actif!D142</f>
        <v>2.2565468900379222</v>
      </c>
      <c r="CT143">
        <f>'Compte de résultat '!F142/Actif!E142</f>
        <v>1.434429532100681</v>
      </c>
      <c r="CU143">
        <f>'Compte de résultat '!G142/Actif!F142</f>
        <v>3.5088051525832431</v>
      </c>
      <c r="CV143">
        <f>'Compte de résultat '!H142/Actif!G142</f>
        <v>3.8809741191816545</v>
      </c>
      <c r="CW143">
        <f>'Compte de résultat '!I142/Actif!H142</f>
        <v>4.0620755230691623</v>
      </c>
      <c r="CX143">
        <f>'Compte de résultat '!J142/Actif!I142</f>
        <v>3.6129350828937419</v>
      </c>
      <c r="CY143">
        <f>'Compte de résultat '!K142/Actif!J142</f>
        <v>4.0336775051753628</v>
      </c>
      <c r="CZ143">
        <f t="shared" si="67"/>
        <v>2.4716173423419621</v>
      </c>
      <c r="DA143">
        <f t="shared" si="68"/>
        <v>2.9414029346218595</v>
      </c>
      <c r="DB143">
        <f t="shared" si="69"/>
        <v>3.902896037046089</v>
      </c>
      <c r="DD143">
        <f>LN(1+'Compte de résultat '!C142)</f>
        <v>17.206909996161713</v>
      </c>
      <c r="DE143">
        <f>LN(1+'Compte de résultat '!D142)</f>
        <v>17.503936009034422</v>
      </c>
      <c r="DF143">
        <f>LN(1+'Compte de résultat '!E142)</f>
        <v>17.21747907555801</v>
      </c>
      <c r="DG143">
        <f>LN(1+'Compte de résultat '!F142)</f>
        <v>16.944878174989711</v>
      </c>
      <c r="DH143">
        <f>LN(1+'Compte de résultat '!G142)</f>
        <v>17.134622446887501</v>
      </c>
      <c r="DI143">
        <f>LN(1+'Compte de résultat '!H142)</f>
        <v>17.203220423971267</v>
      </c>
      <c r="DJ143">
        <f>LN(1+'Compte de résultat '!I142)</f>
        <v>17.476761973462398</v>
      </c>
      <c r="DK143">
        <f>LN(1+'Compte de résultat '!J142)</f>
        <v>17.710402501086428</v>
      </c>
      <c r="DL143">
        <f>LN(1+'Compte de résultat '!K142)</f>
        <v>17.903635686207291</v>
      </c>
      <c r="DM143">
        <f t="shared" si="70"/>
        <v>17.039750310938608</v>
      </c>
      <c r="DN143">
        <f t="shared" si="71"/>
        <v>17.094240348616161</v>
      </c>
      <c r="DO143">
        <f t="shared" si="72"/>
        <v>17.696933386918705</v>
      </c>
      <c r="DQ143">
        <f>'Compte de résultat '!AM142/'Compte de résultat '!U142</f>
        <v>0.31161978626396158</v>
      </c>
      <c r="DR143">
        <f>'Compte de résultat '!AN142/'Compte de résultat '!V142</f>
        <v>0.30510757653435883</v>
      </c>
      <c r="DS143">
        <f>'Compte de résultat '!AO142/'Compte de résultat '!W142</f>
        <v>0.39328969732828767</v>
      </c>
      <c r="DT143">
        <f>'Compte de résultat '!AP142/'Compte de résultat '!X142</f>
        <v>3.238450523223793</v>
      </c>
      <c r="DU143">
        <f>'Compte de résultat '!AQ142/'Compte de résultat '!Y142</f>
        <v>0.16221876214614708</v>
      </c>
      <c r="DV143">
        <f>'Compte de résultat '!AR142/'Compte de résultat '!Z142</f>
        <v>0.20565024455243594</v>
      </c>
      <c r="DW143">
        <f>'Compte de résultat '!AS142/'Compte de résultat '!AA142</f>
        <v>0.34001767151842999</v>
      </c>
      <c r="DX143">
        <f>'Compte de résultat '!AT142/'Compte de résultat '!AB142</f>
        <v>0.20147796099530654</v>
      </c>
      <c r="DY143">
        <f>'Compte de résultat '!AU142/'Compte de résultat '!AC142</f>
        <v>0.17392550026383033</v>
      </c>
      <c r="DZ143">
        <f t="shared" si="74"/>
        <v>-3.032800278671357</v>
      </c>
    </row>
    <row r="144" spans="2:130" x14ac:dyDescent="0.25">
      <c r="B144" t="str">
        <f>Actif!B143</f>
        <v>YEO VALLEY FARMS (PRODUCTION) LIMITED</v>
      </c>
      <c r="C144">
        <f>('Passif '!U143+'Passif '!AD143+'Passif '!AV143)/Actif!C143</f>
        <v>0.47798104292967952</v>
      </c>
      <c r="D144">
        <f>('Passif '!V143+'Passif '!AE143+'Passif '!AW143)/Actif!D143</f>
        <v>0.50558907253321017</v>
      </c>
      <c r="E144">
        <f>('Passif '!W143+'Passif '!AF143+'Passif '!AX143)/Actif!E143</f>
        <v>0.48233563842408039</v>
      </c>
      <c r="F144">
        <f>('Passif '!X143+'Passif '!AG143+'Passif '!AY143)/Actif!F143</f>
        <v>0.5126494375490912</v>
      </c>
      <c r="G144">
        <f>('Passif '!Y143+'Passif '!AH143+'Passif '!AZ143)/Actif!G143</f>
        <v>0.51036390806581999</v>
      </c>
      <c r="H144">
        <f>('Passif '!Z143+'Passif '!AI143+'Passif '!BA143)/Actif!H143</f>
        <v>0.45528063915205991</v>
      </c>
      <c r="I144">
        <f>('Passif '!AA143+'Passif '!AJ143+'Passif '!BB143)/Actif!I143</f>
        <v>0.51592421271806321</v>
      </c>
      <c r="J144">
        <f>('Passif '!AB143+'Passif '!AK143+'Passif '!BC143)/Actif!J143</f>
        <v>0.46818455598768499</v>
      </c>
      <c r="K144">
        <f>('Passif '!AC143+'Passif '!AL143+'Passif '!BD143)/Actif!K143</f>
        <v>0.41130963432125139</v>
      </c>
      <c r="L144">
        <f t="shared" ref="L144:L145" si="75">(H144-E144)/E144</f>
        <v>-5.6091644731905789E-2</v>
      </c>
      <c r="M144">
        <f>('Passif '!C143+'Passif '!L143)/Actif!C143</f>
        <v>0.26823892533295324</v>
      </c>
      <c r="N144">
        <f>('Passif '!D143+'Passif '!M143)/Actif!D143</f>
        <v>0.2234220602369994</v>
      </c>
      <c r="O144">
        <f>('Passif '!E143+'Passif '!N143)/Actif!E143</f>
        <v>0.22182563303460154</v>
      </c>
      <c r="P144">
        <f>('Passif '!F143+'Passif '!O143)/Actif!F143</f>
        <v>0.14406243204753214</v>
      </c>
      <c r="Q144">
        <f>('Passif '!G143+'Passif '!P143)/Actif!G143</f>
        <v>0.1863165248825982</v>
      </c>
      <c r="R144">
        <f>('Passif '!H143+'Passif '!Q143)/Actif!H143</f>
        <v>0.20265717142939046</v>
      </c>
      <c r="S144">
        <f>('Passif '!I143+'Passif '!R143)/Actif!I143</f>
        <v>0.17498307296688706</v>
      </c>
      <c r="T144">
        <f>('Passif '!J143+'Passif '!S143)/Actif!J143</f>
        <v>0.1829488480446112</v>
      </c>
      <c r="U144">
        <f>('Passif '!K143+'Passif '!T143)/Actif!K143</f>
        <v>0.20770205336465983</v>
      </c>
      <c r="V144">
        <f t="shared" ref="V144:V145" si="76">(R144-O144)</f>
        <v>-1.9168461605211073E-2</v>
      </c>
      <c r="W144">
        <v>1.02489367585507</v>
      </c>
      <c r="X144">
        <f>('Passif '!U143+'Passif '!AD143)/('Passif '!C143+'Passif '!L143)</f>
        <v>1.7342645824929572</v>
      </c>
      <c r="Y144">
        <f>('Passif '!V143+'Passif '!AE143)/('Passif '!D143+'Passif '!M143)</f>
        <v>2.1497167678499327</v>
      </c>
      <c r="Z144">
        <f>('Passif '!W143+'Passif '!AF143)/('Passif '!E143+'Passif '!N143)</f>
        <v>2.1517846765881177</v>
      </c>
      <c r="AA144">
        <f>('Passif '!X143+'Passif '!AG143)/('Passif '!F143+'Passif '!O143)</f>
        <v>3.4783232791862186</v>
      </c>
      <c r="AB144">
        <f>('Passif '!Y143+'Passif '!AH143)/('Passif '!G143+'Passif '!P143)</f>
        <v>2.4771365044565838</v>
      </c>
      <c r="AC144">
        <f>('Passif '!Z143+'Passif '!AI143)/('Passif '!H143+'Passif '!Q143)</f>
        <v>1.9540973390964789</v>
      </c>
      <c r="AD144">
        <f>('Passif '!AA143+'Passif '!AJ143)/('Passif '!I143+'Passif '!R143)</f>
        <v>2.7792933069938708</v>
      </c>
      <c r="AE144">
        <f>('Passif '!AB143+'Passif '!AK143)/('Passif '!J143+'Passif '!S143)</f>
        <v>2.4305921040656933</v>
      </c>
      <c r="AF144">
        <f>('Passif '!AC143+'Passif '!AL143)/('Passif '!K143+'Passif '!T143)</f>
        <v>1.9528722674450574</v>
      </c>
      <c r="AG144">
        <f>('Passif '!C143+'Passif '!L143)</f>
        <v>26915031</v>
      </c>
      <c r="AH144">
        <f>('Passif '!D143+'Passif '!M143)</f>
        <v>23211348</v>
      </c>
      <c r="AI144">
        <f>('Passif '!E143+'Passif '!N143)</f>
        <v>25941703</v>
      </c>
      <c r="AJ144">
        <f>('Passif '!F143+'Passif '!O143)</f>
        <v>15058297</v>
      </c>
      <c r="AK144">
        <f>('Passif '!G143+'Passif '!P143)</f>
        <v>16437141</v>
      </c>
      <c r="AL144">
        <f>('Passif '!H143+'Passif '!Q143)</f>
        <v>19950216</v>
      </c>
      <c r="AM144">
        <f>('Passif '!I143+'Passif '!R143)</f>
        <v>18083892</v>
      </c>
      <c r="AN144">
        <f>('Passif '!J143+'Passif '!S143)</f>
        <v>22800367</v>
      </c>
      <c r="AO144">
        <f>('Passif '!K143+'Passif '!T143)</f>
        <v>24151024</v>
      </c>
      <c r="AP144">
        <f t="shared" ref="AP144:AP145" si="77">(AO144-AL144)/AL144</f>
        <v>0.21056453724611301</v>
      </c>
      <c r="AQ144">
        <f>('Passif '!U143+'Passif '!AD143)</f>
        <v>46677785</v>
      </c>
      <c r="AR144">
        <f>('Passif '!V143+'Passif '!AE143)</f>
        <v>49897824</v>
      </c>
      <c r="AS144">
        <f>('Passif '!W143+'Passif '!AF143)</f>
        <v>55820959</v>
      </c>
      <c r="AT144">
        <f>('Passif '!X143+'Passif '!AG143)</f>
        <v>52377625</v>
      </c>
      <c r="AU144">
        <f>('Passif '!Y143+'Passif '!AH143)</f>
        <v>40717042</v>
      </c>
      <c r="AV144">
        <f>('Passif '!Z143+'Passif '!AI143)</f>
        <v>38984664</v>
      </c>
      <c r="AW144">
        <f>('Passif '!AA143+'Passif '!AJ143)</f>
        <v>50260440</v>
      </c>
      <c r="AX144">
        <f>('Passif '!AB143+'Passif '!AK143)</f>
        <v>55418392</v>
      </c>
      <c r="AY144">
        <f>('Passif '!AC143+'Passif '!AL143)</f>
        <v>47163865</v>
      </c>
      <c r="AZ144">
        <f t="shared" ref="AZ144:AZ145" si="78">(AY144-AV144)/AV144</f>
        <v>0.20980560458338182</v>
      </c>
      <c r="BA144">
        <f>'Passif '!AV143</f>
        <v>1282721</v>
      </c>
      <c r="BB144">
        <f>'Passif '!AW143</f>
        <v>2627893</v>
      </c>
      <c r="BC144">
        <f>'Passif '!AX143</f>
        <v>586444</v>
      </c>
      <c r="BD144">
        <f>'Passif '!AY143</f>
        <v>1207667</v>
      </c>
      <c r="BE144">
        <f>'Passif '!AZ143</f>
        <v>4308076</v>
      </c>
      <c r="BF144">
        <f>'Passif '!BA143</f>
        <v>5834609</v>
      </c>
      <c r="BG144">
        <f>'Passif '!BB143</f>
        <v>3058533</v>
      </c>
      <c r="BH144">
        <f>'Passif '!BC143</f>
        <v>2930047</v>
      </c>
      <c r="BI144">
        <f>'Passif '!BD143</f>
        <v>662089</v>
      </c>
      <c r="BJ144">
        <f>(AQ144/Actif!C143)</f>
        <v>0.46519726785091364</v>
      </c>
      <c r="BK144">
        <f>(AR144/Actif!D143)</f>
        <v>0.48029414919905533</v>
      </c>
      <c r="BL144">
        <f>(AS144/Actif!E143)</f>
        <v>0.47732099803831451</v>
      </c>
      <c r="BM144">
        <f>(AT144/Actif!F143)</f>
        <v>0.5010957110471137</v>
      </c>
      <c r="BN144">
        <f>(AU144/Actif!G143)</f>
        <v>0.46153146517017746</v>
      </c>
      <c r="BO144">
        <f>(AV144/Actif!H143)</f>
        <v>0.39601183943899088</v>
      </c>
      <c r="BP144">
        <f>(AW144/Actif!I143)</f>
        <v>0.48632928353408933</v>
      </c>
      <c r="BQ144">
        <f>(AX144/Actif!J143)</f>
        <v>0.44467402550514634</v>
      </c>
      <c r="BR144">
        <f>(AY144/Actif!K143)</f>
        <v>0.40561557990723757</v>
      </c>
      <c r="BS144">
        <f t="shared" ref="BS144:BS145" si="79">(BO144-BN144)</f>
        <v>-6.5519625731186582E-2</v>
      </c>
      <c r="BT144">
        <f t="shared" ref="BT144:BT145" si="80">(BR144-BO144)/BO144</f>
        <v>2.4251144818932192E-2</v>
      </c>
      <c r="BV144">
        <f>('Compte de résultat '!V143/Actif!C143)</f>
        <v>0.20841312306827584</v>
      </c>
      <c r="BW144">
        <f>('Compte de résultat '!W143/Actif!D143)</f>
        <v>0.14693585680680846</v>
      </c>
      <c r="BX144">
        <f>('Compte de résultat '!X143/Actif!E143)</f>
        <v>3.9794154537773949E-2</v>
      </c>
      <c r="BY144">
        <f>('Compte de résultat '!Y143/Actif!F143)</f>
        <v>8.3965167810719665E-2</v>
      </c>
      <c r="BZ144">
        <f>('Compte de résultat '!Z143/Actif!G143)</f>
        <v>0.11886993201607837</v>
      </c>
      <c r="CA144">
        <f>('Compte de résultat '!AA143/Actif!H143)</f>
        <v>6.5436063025108765E-2</v>
      </c>
      <c r="CB144">
        <f>('Compte de résultat '!AB143/Actif!I143)</f>
        <v>9.4537840373573476E-2</v>
      </c>
      <c r="CC144">
        <f>('Compte de résultat '!AC143/Actif!J143)</f>
        <v>9.0435552069954656E-2</v>
      </c>
      <c r="CD144">
        <f t="shared" ref="CD144:CD145" si="81">AVERAGE(BX144:BY144)</f>
        <v>6.1879661174246807E-2</v>
      </c>
      <c r="CE144">
        <f t="shared" ref="CE144:CE145" si="82">AVERAGE(BX144:BZ144)</f>
        <v>8.0876418121524005E-2</v>
      </c>
      <c r="CF144">
        <f t="shared" ref="CF144:CF145" si="83">AVERAGE(CA144:CC144)</f>
        <v>8.3469818489545641E-2</v>
      </c>
      <c r="CG144">
        <f>(Actif!U143/Actif!C143)</f>
        <v>0.31602380854665335</v>
      </c>
      <c r="CH144">
        <f>(Actif!V143/Actif!D143)</f>
        <v>0.39392022158793039</v>
      </c>
      <c r="CI144">
        <f>(Actif!W143/Actif!E143)</f>
        <v>0.4285319342783887</v>
      </c>
      <c r="CJ144">
        <f>(Actif!X143/Actif!F143)</f>
        <v>0.38328179170485205</v>
      </c>
      <c r="CK144">
        <f>(Actif!Y143/Actif!G143)</f>
        <v>0.39811423722275707</v>
      </c>
      <c r="CL144">
        <f>(Actif!Z143/Actif!H143)</f>
        <v>0.36235197526841323</v>
      </c>
      <c r="CM144">
        <f>(Actif!AA143/Actif!I143)</f>
        <v>0.38255831192848466</v>
      </c>
      <c r="CN144">
        <f>(Actif!AB143/Actif!J143)</f>
        <v>0.35119357959376463</v>
      </c>
      <c r="CO144">
        <f>(Actif!AC143/Actif!K143)</f>
        <v>0.33322267540344003</v>
      </c>
      <c r="CP144">
        <f t="shared" ref="CP144:CP145" si="84">(CL144-CI144)/CI144</f>
        <v>-0.15443413597966016</v>
      </c>
      <c r="CQ144">
        <f t="shared" ref="CQ144:CQ145" si="85">(CO144-CL144)/CL144</f>
        <v>-8.0389515866156364E-2</v>
      </c>
      <c r="CR144">
        <f>'Compte de résultat '!D143/Actif!C143</f>
        <v>1.9661090798238456</v>
      </c>
      <c r="CS144">
        <f>'Compte de résultat '!E143/Actif!D143</f>
        <v>2.2865742642455897</v>
      </c>
      <c r="CT144">
        <f>'Compte de résultat '!F143/Actif!E143</f>
        <v>1.8832414057274047</v>
      </c>
      <c r="CU144">
        <f>'Compte de résultat '!G143/Actif!F143</f>
        <v>1.9496030320209992</v>
      </c>
      <c r="CV144">
        <f>'Compte de résultat '!H143/Actif!G143</f>
        <v>2.3712214339357613</v>
      </c>
      <c r="CW144">
        <f>'Compte de résultat '!I143/Actif!H143</f>
        <v>2.3523652802025552</v>
      </c>
      <c r="CX144">
        <f>'Compte de résultat '!J143/Actif!I143</f>
        <v>2.7682557425589995</v>
      </c>
      <c r="CY144">
        <f>'Compte de résultat '!K143/Actif!J143</f>
        <v>2.4521222426872891</v>
      </c>
      <c r="CZ144">
        <f t="shared" ref="CZ144:CZ145" si="86">AVERAGE(CT144:CU144)</f>
        <v>1.9164222188742019</v>
      </c>
      <c r="DA144">
        <f t="shared" ref="DA144:DA145" si="87">AVERAGE(CT144:CV144)</f>
        <v>2.0680219572280549</v>
      </c>
      <c r="DB144">
        <f t="shared" ref="DB144:DB145" si="88">AVERAGE(CW144:CY144)</f>
        <v>2.5242477551496143</v>
      </c>
      <c r="DD144">
        <f>LN(1+'Compte de résultat '!C143)</f>
        <v>18.999951876629741</v>
      </c>
      <c r="DE144">
        <f>LN(1+'Compte de résultat '!D143)</f>
        <v>19.100129153326559</v>
      </c>
      <c r="DF144">
        <f>LN(1+'Compte de résultat '!E143)</f>
        <v>19.285899251737973</v>
      </c>
      <c r="DG144">
        <f>LN(1+'Compte de résultat '!F143)</f>
        <v>19.210220477430369</v>
      </c>
      <c r="DH144">
        <f>LN(1+'Compte de résultat '!G143)</f>
        <v>19.13257399384765</v>
      </c>
      <c r="DI144">
        <f>LN(1+'Compte de résultat '!H143)</f>
        <v>19.158767532415084</v>
      </c>
      <c r="DJ144">
        <f>LN(1+'Compte de résultat '!I143)</f>
        <v>19.260411395095023</v>
      </c>
      <c r="DK144">
        <f>LN(1+'Compte de résultat '!J143)</f>
        <v>19.471815620415011</v>
      </c>
      <c r="DL144">
        <f>LN(1+'Compte de résultat '!K143)</f>
        <v>19.537789748762219</v>
      </c>
      <c r="DM144">
        <f t="shared" ref="DM144:DM145" si="89">AVERAGE(DG144:DH144)</f>
        <v>19.171397235639009</v>
      </c>
      <c r="DN144">
        <f t="shared" ref="DN144:DN145" si="90">AVERAGE(DG144:DI144)</f>
        <v>19.167187334564368</v>
      </c>
      <c r="DO144">
        <f t="shared" ref="DO144:DO145" si="91">AVERAGE(DJ144:DL144)</f>
        <v>19.423338921424087</v>
      </c>
      <c r="DQ144">
        <f>'Compte de résultat '!AM143/'Compte de résultat '!U143</f>
        <v>4.0321193823411421E-2</v>
      </c>
      <c r="DR144">
        <f>'Compte de résultat '!AN143/'Compte de résultat '!V143</f>
        <v>3.3319379705284841E-2</v>
      </c>
      <c r="DS144">
        <f>'Compte de résultat '!AO143/'Compte de résultat '!W143</f>
        <v>7.1923722383729877E-2</v>
      </c>
      <c r="DT144">
        <f>'Compte de résultat '!AP143/'Compte de résultat '!X143</f>
        <v>0.31993441033550779</v>
      </c>
      <c r="DU144">
        <f>'Compte de résultat '!AQ143/'Compte de résultat '!Y143</f>
        <v>0.10026104763837398</v>
      </c>
      <c r="DV144">
        <f>'Compte de résultat '!AR143/'Compte de résultat '!Z143</f>
        <v>3.7279671437541809E-2</v>
      </c>
      <c r="DW144">
        <f>'Compte de résultat '!AS143/'Compte de résultat '!AA143</f>
        <v>9.9020543226404564E-2</v>
      </c>
      <c r="DX144">
        <f>'Compte de résultat '!AT143/'Compte de résultat '!AB143</f>
        <v>7.4846494278444045E-2</v>
      </c>
      <c r="DY144">
        <f>'Compte de résultat '!AU143/'Compte de résultat '!AC143</f>
        <v>7.6803311095164167E-2</v>
      </c>
      <c r="DZ144">
        <f t="shared" ref="DZ144:DZ145" si="92">DV144-DT144</f>
        <v>-0.282654738897966</v>
      </c>
    </row>
    <row r="145" spans="2:130" x14ac:dyDescent="0.25">
      <c r="B145" t="str">
        <f>Actif!B144</f>
        <v>YUSEN LOGISTICS (UK) LIMITED</v>
      </c>
      <c r="C145">
        <f>('Passif '!U144+'Passif '!AD144+'Passif '!AV144)/Actif!C144</f>
        <v>0.28139879454372924</v>
      </c>
      <c r="D145">
        <f>('Passif '!V144+'Passif '!AE144+'Passif '!AW144)/Actif!D144</f>
        <v>0.46636767557556313</v>
      </c>
      <c r="E145">
        <f>('Passif '!W144+'Passif '!AF144+'Passif '!AX144)/Actif!E144</f>
        <v>0.37125299293124076</v>
      </c>
      <c r="F145">
        <f>('Passif '!X144+'Passif '!AG144+'Passif '!AY144)/Actif!F144</f>
        <v>0.5010425624379774</v>
      </c>
      <c r="G145">
        <f>('Passif '!Y144+'Passif '!AH144+'Passif '!AZ144)/Actif!G144</f>
        <v>0.49745501719476326</v>
      </c>
      <c r="H145">
        <f>('Passif '!Z144+'Passif '!AI144+'Passif '!BA144)/Actif!H144</f>
        <v>0.44317156729874296</v>
      </c>
      <c r="I145">
        <f>('Passif '!AA144+'Passif '!AJ144+'Passif '!BB144)/Actif!I144</f>
        <v>0.4277797314885769</v>
      </c>
      <c r="J145">
        <f>('Passif '!AB144+'Passif '!AK144+'Passif '!BC144)/Actif!J144</f>
        <v>0.40558305052029958</v>
      </c>
      <c r="K145">
        <f>('Passif '!AC144+'Passif '!AL144+'Passif '!BD144)/Actif!K144</f>
        <v>0.34096296942995252</v>
      </c>
      <c r="L145">
        <f t="shared" si="75"/>
        <v>0.1937185039228011</v>
      </c>
      <c r="M145">
        <f>('Passif '!C144+'Passif '!L144)/Actif!C144</f>
        <v>0.29211308364573629</v>
      </c>
      <c r="N145">
        <f>('Passif '!D144+'Passif '!M144)/Actif!D144</f>
        <v>0.15553262596469331</v>
      </c>
      <c r="O145">
        <f>('Passif '!E144+'Passif '!N144)/Actif!E144</f>
        <v>0.22898662719236021</v>
      </c>
      <c r="P145">
        <f>('Passif '!F144+'Passif '!O144)/Actif!F144</f>
        <v>0.21014499674228498</v>
      </c>
      <c r="Q145">
        <f>('Passif '!G144+'Passif '!P144)/Actif!G144</f>
        <v>0.17661282799892816</v>
      </c>
      <c r="R145">
        <f>('Passif '!H144+'Passif '!Q144)/Actif!H144</f>
        <v>0.14580104077102823</v>
      </c>
      <c r="S145">
        <f>('Passif '!I144+'Passif '!R144)/Actif!I144</f>
        <v>0.20583069835618625</v>
      </c>
      <c r="T145">
        <f>('Passif '!J144+'Passif '!S144)/Actif!J144</f>
        <v>0.18175434613971991</v>
      </c>
      <c r="U145">
        <f>('Passif '!K144+'Passif '!T144)/Actif!K144</f>
        <v>0.18773889537367991</v>
      </c>
      <c r="V145">
        <f t="shared" si="76"/>
        <v>-8.3185586421331975E-2</v>
      </c>
      <c r="W145">
        <v>2.0248936758550702</v>
      </c>
      <c r="X145">
        <f>('Passif '!U144+'Passif '!AD144)/('Passif '!C144+'Passif '!L144)</f>
        <v>0.56735315906702877</v>
      </c>
      <c r="Y145">
        <f>('Passif '!V144+'Passif '!AE144)/('Passif '!D144+'Passif '!M144)</f>
        <v>1.4273246682848764</v>
      </c>
      <c r="Z145">
        <f>('Passif '!W144+'Passif '!AF144)/('Passif '!E144+'Passif '!N144)</f>
        <v>0.80620442062862674</v>
      </c>
      <c r="AA145">
        <f>('Passif '!X144+'Passif '!AG144)/('Passif '!F144+'Passif '!O144)</f>
        <v>0.86168268382903956</v>
      </c>
      <c r="AB145">
        <f>('Passif '!Y144+'Passif '!AH144)/('Passif '!G144+'Passif '!P144)</f>
        <v>1.9015885097781497</v>
      </c>
      <c r="AC145">
        <f>('Passif '!Z144+'Passif '!AI144)/('Passif '!H144+'Passif '!Q144)</f>
        <v>2.0363284504213706</v>
      </c>
      <c r="AD145">
        <f>('Passif '!AA144+'Passif '!AJ144)/('Passif '!I144+'Passif '!R144)</f>
        <v>1.0411452456229529</v>
      </c>
      <c r="AE145">
        <f>('Passif '!AB144+'Passif '!AK144)/('Passif '!J144+'Passif '!S144)</f>
        <v>1.1520678577785759</v>
      </c>
      <c r="AF145">
        <f>('Passif '!AC144+'Passif '!AL144)/('Passif '!K144+'Passif '!T144)</f>
        <v>0.60675451281534853</v>
      </c>
      <c r="AG145">
        <f>('Passif '!C144+'Passif '!L144)</f>
        <v>19709031</v>
      </c>
      <c r="AH145">
        <f>('Passif '!D144+'Passif '!M144)</f>
        <v>28808379</v>
      </c>
      <c r="AI145">
        <f>('Passif '!E144+'Passif '!N144)</f>
        <v>37254792</v>
      </c>
      <c r="AJ145">
        <f>('Passif '!F144+'Passif '!O144)</f>
        <v>23565972</v>
      </c>
      <c r="AK145">
        <f>('Passif '!G144+'Passif '!P144)</f>
        <v>14858895</v>
      </c>
      <c r="AL145">
        <f>('Passif '!H144+'Passif '!Q144)</f>
        <v>12253344</v>
      </c>
      <c r="AM145">
        <f>('Passif '!I144+'Passif '!R144)</f>
        <v>18964840</v>
      </c>
      <c r="AN145">
        <f>('Passif '!J144+'Passif '!S144)</f>
        <v>18645939</v>
      </c>
      <c r="AO145">
        <f>('Passif '!K144+'Passif '!T144)</f>
        <v>19979324</v>
      </c>
      <c r="AP145">
        <f t="shared" si="77"/>
        <v>0.63052012577138128</v>
      </c>
      <c r="AQ145">
        <f>('Passif '!U144+'Passif '!AD144)</f>
        <v>11181981</v>
      </c>
      <c r="AR145">
        <f>('Passif '!V144+'Passif '!AE144)</f>
        <v>41118910</v>
      </c>
      <c r="AS145">
        <f>('Passif '!W144+'Passif '!AF144)</f>
        <v>30034978</v>
      </c>
      <c r="AT145">
        <f>('Passif '!X144+'Passif '!AG144)</f>
        <v>20306390</v>
      </c>
      <c r="AU145">
        <f>('Passif '!Y144+'Passif '!AH144)</f>
        <v>28255504</v>
      </c>
      <c r="AV145">
        <f>('Passif '!Z144+'Passif '!AI144)</f>
        <v>24951833</v>
      </c>
      <c r="AW145">
        <f>('Passif '!AA144+'Passif '!AJ144)</f>
        <v>19745153</v>
      </c>
      <c r="AX145">
        <f>('Passif '!AB144+'Passif '!AK144)</f>
        <v>21481387</v>
      </c>
      <c r="AY145">
        <f>('Passif '!AC144+'Passif '!AL144)</f>
        <v>12122545</v>
      </c>
      <c r="AZ145">
        <f t="shared" si="78"/>
        <v>-0.51416214592330756</v>
      </c>
      <c r="BA145">
        <f>'Passif '!AV144</f>
        <v>7804151</v>
      </c>
      <c r="BB145">
        <f>'Passif '!AW144</f>
        <v>45263588</v>
      </c>
      <c r="BC145">
        <f>'Passif '!AX144</f>
        <v>30365724</v>
      </c>
      <c r="BD145">
        <f>'Passif '!AY144</f>
        <v>35881267</v>
      </c>
      <c r="BE145">
        <f>'Passif '!AZ144</f>
        <v>13596676</v>
      </c>
      <c r="BF145">
        <f>'Passif '!BA144</f>
        <v>12292988</v>
      </c>
      <c r="BG145">
        <f>'Passif '!BB144</f>
        <v>19669639</v>
      </c>
      <c r="BH145">
        <f>'Passif '!BC144</f>
        <v>20126844</v>
      </c>
      <c r="BI145">
        <f>'Passif '!BD144</f>
        <v>24163008</v>
      </c>
      <c r="BJ145">
        <f>(AQ145/Actif!C144)</f>
        <v>0.16573128081121968</v>
      </c>
      <c r="BK145">
        <f>(AR145/Actif!D144)</f>
        <v>0.22199555376253161</v>
      </c>
      <c r="BL145">
        <f>(AS145/Actif!E144)</f>
        <v>0.18461003110732011</v>
      </c>
      <c r="BM145">
        <f>(AT145/Actif!F144)</f>
        <v>0.1810783047861369</v>
      </c>
      <c r="BN145">
        <f>(AU145/Actif!G144)</f>
        <v>0.3358449244021865</v>
      </c>
      <c r="BO145">
        <f>(AV145/Actif!H144)</f>
        <v>0.29689880742309099</v>
      </c>
      <c r="BP145">
        <f>(AW145/Actif!I144)</f>
        <v>0.21429965299679543</v>
      </c>
      <c r="BQ145">
        <f>(AX145/Actif!J144)</f>
        <v>0.20939334019913289</v>
      </c>
      <c r="BR145">
        <f>(AY145/Actif!K144)</f>
        <v>0.11391142199894884</v>
      </c>
      <c r="BS145">
        <f t="shared" si="79"/>
        <v>-3.8946116979095502E-2</v>
      </c>
      <c r="BT145">
        <f t="shared" si="80"/>
        <v>-0.61632913588426397</v>
      </c>
      <c r="BV145">
        <f>('Compte de résultat '!V144/Actif!C144)</f>
        <v>0.28339476161392602</v>
      </c>
      <c r="BW145">
        <f>('Compte de résultat '!W144/Actif!D144)</f>
        <v>8.2051737078923756E-2</v>
      </c>
      <c r="BX145">
        <f>('Compte de résultat '!X144/Actif!E144)</f>
        <v>2.6691292501166392E-2</v>
      </c>
      <c r="BY145">
        <f>('Compte de résultat '!Y144/Actif!F144)</f>
        <v>2.4225093862454201E-2</v>
      </c>
      <c r="BZ145">
        <f>('Compte de résultat '!Z144/Actif!G144)</f>
        <v>1.6021020724049486E-3</v>
      </c>
      <c r="CA145">
        <f>('Compte de résultat '!AA144/Actif!H144)</f>
        <v>8.3150023190912498E-2</v>
      </c>
      <c r="CB145">
        <f>('Compte de résultat '!AB144/Actif!I144)</f>
        <v>7.6825835718214761E-2</v>
      </c>
      <c r="CC145">
        <f>('Compte de résultat '!AC144/Actif!J144)</f>
        <v>7.5020370424289398E-2</v>
      </c>
      <c r="CD145">
        <f t="shared" si="81"/>
        <v>2.5458193181810296E-2</v>
      </c>
      <c r="CE145">
        <f t="shared" si="82"/>
        <v>1.7506162812008515E-2</v>
      </c>
      <c r="CF145">
        <f t="shared" si="83"/>
        <v>7.833207644447221E-2</v>
      </c>
      <c r="CG145">
        <f>(Actif!U144/Actif!C144)</f>
        <v>0.27670068565616596</v>
      </c>
      <c r="CH145">
        <f>(Actif!V144/Actif!D144)</f>
        <v>0.34426893055584989</v>
      </c>
      <c r="CI145">
        <f>(Actif!W144/Actif!E144)</f>
        <v>0.30355569199149357</v>
      </c>
      <c r="CJ145">
        <f>(Actif!X144/Actif!F144)</f>
        <v>0.33295539112933986</v>
      </c>
      <c r="CK145">
        <f>(Actif!Y144/Actif!G144)</f>
        <v>0.380799702450627</v>
      </c>
      <c r="CL145">
        <f>(Actif!Z144/Actif!H144)</f>
        <v>0.3611197272206102</v>
      </c>
      <c r="CM145">
        <f>(Actif!AA144/Actif!I144)</f>
        <v>0.35291209862105399</v>
      </c>
      <c r="CN145">
        <f>(Actif!AB144/Actif!J144)</f>
        <v>0.33758489715673606</v>
      </c>
      <c r="CO145">
        <f>(Actif!AC144/Actif!K144)</f>
        <v>0.3102251446082398</v>
      </c>
      <c r="CP145">
        <f t="shared" si="84"/>
        <v>0.18963253448309486</v>
      </c>
      <c r="CQ145">
        <f t="shared" si="85"/>
        <v>-0.14093548143737547</v>
      </c>
      <c r="CR145">
        <f>'Compte de résultat '!D144/Actif!C144</f>
        <v>7.3369060475450087</v>
      </c>
      <c r="CS145">
        <f>'Compte de résultat '!E144/Actif!D144</f>
        <v>2.490122552946358</v>
      </c>
      <c r="CT145">
        <f>'Compte de résultat '!F144/Actif!E144</f>
        <v>2.1195932624068878</v>
      </c>
      <c r="CU145">
        <f>'Compte de résultat '!G144/Actif!F144</f>
        <v>1.9735179893506849</v>
      </c>
      <c r="CV145">
        <f>'Compte de résultat '!H144/Actif!G144</f>
        <v>2.4762045367626375</v>
      </c>
      <c r="CW145">
        <f>'Compte de résultat '!I144/Actif!H144</f>
        <v>3.0452161395424215</v>
      </c>
      <c r="CX145">
        <f>'Compte de résultat '!J144/Actif!I144</f>
        <v>2.8047200454222745</v>
      </c>
      <c r="CY145">
        <f>'Compte de résultat '!K144/Actif!J144</f>
        <v>2.7604693979744335</v>
      </c>
      <c r="CZ145">
        <f t="shared" si="86"/>
        <v>2.0465556258787863</v>
      </c>
      <c r="DA145">
        <f t="shared" si="87"/>
        <v>2.1897719295067368</v>
      </c>
      <c r="DB145">
        <f t="shared" si="88"/>
        <v>2.8701351943130433</v>
      </c>
      <c r="DD145">
        <f>LN(1+'Compte de résultat '!C144)</f>
        <v>19.25963685996004</v>
      </c>
      <c r="DE145">
        <f>LN(1+'Compte de résultat '!D144)</f>
        <v>20.020119030358309</v>
      </c>
      <c r="DF145">
        <f>LN(1+'Compte de résultat '!E144)</f>
        <v>19.949408525869178</v>
      </c>
      <c r="DG145">
        <f>LN(1+'Compte de résultat '!F144)</f>
        <v>19.658607028305681</v>
      </c>
      <c r="DH145">
        <f>LN(1+'Compte de résultat '!G144)</f>
        <v>19.215089627000548</v>
      </c>
      <c r="DI145">
        <f>LN(1+'Compte de résultat '!H144)</f>
        <v>19.154631552463901</v>
      </c>
      <c r="DJ145">
        <f>LN(1+'Compte de résultat '!I144)</f>
        <v>19.360393642718012</v>
      </c>
      <c r="DK145">
        <f>LN(1+'Compte de résultat '!J144)</f>
        <v>19.37010232952413</v>
      </c>
      <c r="DL145">
        <f>LN(1+'Compte de résultat '!K144)</f>
        <v>19.461638923002496</v>
      </c>
      <c r="DM145">
        <f t="shared" si="89"/>
        <v>19.436848327653117</v>
      </c>
      <c r="DN145">
        <f t="shared" si="90"/>
        <v>19.342776069256711</v>
      </c>
      <c r="DO145">
        <f t="shared" si="91"/>
        <v>19.397378298414878</v>
      </c>
      <c r="DQ145">
        <f>'Compte de résultat '!AM144/'Compte de résultat '!U144</f>
        <v>0.1075975425974901</v>
      </c>
      <c r="DR145">
        <f>'Compte de résultat '!AN144/'Compte de résultat '!V144</f>
        <v>0.21799306420269737</v>
      </c>
      <c r="DS145">
        <f>'Compte de résultat '!AO144/'Compte de résultat '!W144</f>
        <v>0.25899876121475046</v>
      </c>
      <c r="DT145">
        <f>'Compte de résultat '!AP144/'Compte de résultat '!X144</f>
        <v>0.54193557746910892</v>
      </c>
      <c r="DU145">
        <f>'Compte de résultat '!AQ144/'Compte de résultat '!Y144</f>
        <v>0.64997912861411788</v>
      </c>
      <c r="DV145">
        <f>'Compte de résultat '!AR144/'Compte de résultat '!Z144</f>
        <v>4.8487413661352186</v>
      </c>
      <c r="DW145">
        <f>'Compte de résultat '!AS144/'Compte de résultat '!AA144</f>
        <v>9.1252130778574178E-2</v>
      </c>
      <c r="DX145">
        <f>'Compte de résultat '!AT144/'Compte de résultat '!AB144</f>
        <v>4.4210825810759018E-2</v>
      </c>
      <c r="DY145">
        <f>'Compte de résultat '!AU144/'Compte de résultat '!AC144</f>
        <v>4.7521900626552628E-2</v>
      </c>
      <c r="DZ145">
        <f t="shared" si="92"/>
        <v>4.30680578866611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workbookViewId="0">
      <selection activeCell="C3" sqref="C3"/>
    </sheetView>
  </sheetViews>
  <sheetFormatPr baseColWidth="10" defaultRowHeight="15" x14ac:dyDescent="0.25"/>
  <cols>
    <col min="1" max="1" width="37.5703125" customWidth="1"/>
    <col min="2" max="2" width="22.85546875" customWidth="1"/>
    <col min="3" max="3" width="32.140625" customWidth="1"/>
    <col min="4" max="4" width="31.7109375" customWidth="1"/>
    <col min="5" max="6" width="33.140625" customWidth="1"/>
    <col min="7" max="8" width="30.42578125" customWidth="1"/>
    <col min="9" max="10" width="32.7109375" customWidth="1"/>
  </cols>
  <sheetData>
    <row r="1" spans="1:10" x14ac:dyDescent="0.25">
      <c r="A1">
        <f>ROWS(A3:A144)</f>
        <v>142</v>
      </c>
    </row>
    <row r="2" spans="1:10" x14ac:dyDescent="0.25">
      <c r="B2" s="8" t="s">
        <v>193</v>
      </c>
      <c r="C2" s="8" t="s">
        <v>194</v>
      </c>
      <c r="D2" s="8" t="s">
        <v>195</v>
      </c>
      <c r="E2" s="8" t="s">
        <v>196</v>
      </c>
      <c r="F2" s="8" t="s">
        <v>192</v>
      </c>
      <c r="G2" s="8" t="s">
        <v>197</v>
      </c>
      <c r="H2" s="8" t="s">
        <v>198</v>
      </c>
      <c r="I2" s="8" t="s">
        <v>199</v>
      </c>
      <c r="J2" s="8" t="s">
        <v>200</v>
      </c>
    </row>
    <row r="3" spans="1:10" x14ac:dyDescent="0.25">
      <c r="A3" t="str">
        <f>Actif!B3</f>
        <v>A&amp;Y EQUIPMENT LIMITED</v>
      </c>
      <c r="B3">
        <f>(Actif!H3-Actif!E3)/Actif!E3</f>
        <v>-0.56892197709622183</v>
      </c>
      <c r="C3">
        <f>(Feuil1!BO4-Feuil1!BL4)/Feuil1!BL4</f>
        <v>-0.30701126681668622</v>
      </c>
      <c r="D3">
        <f>Feuil1!BO4-Feuil1!BL4</f>
        <v>-1.3856988874760535E-2</v>
      </c>
      <c r="E3">
        <f>(Feuil1!R4-Feuil1!O4)/Feuil1!O4</f>
        <v>0.58258428711758503</v>
      </c>
      <c r="F3">
        <f>Feuil1!R4-Feuil1!O4</f>
        <v>0.17152123164022065</v>
      </c>
      <c r="G3">
        <f>(Feuil1!H4-Feuil1!E4)/Feuil1!E4</f>
        <v>-0.56560867683714733</v>
      </c>
      <c r="H3">
        <f>(Feuil1!H4-Feuil1!E4)</f>
        <v>-0.33961998576376978</v>
      </c>
      <c r="I3">
        <f>(Feuil1!CL4-Feuil1!CI4)/Feuil1!CI4</f>
        <v>-0.51837432619573331</v>
      </c>
      <c r="J3">
        <f>(Feuil1!CL4-Feuil1!CI4)</f>
        <v>-4.0629481350166839E-3</v>
      </c>
    </row>
    <row r="4" spans="1:10" x14ac:dyDescent="0.25">
      <c r="A4" t="str">
        <f>Actif!B4</f>
        <v>AAF LIMITED</v>
      </c>
      <c r="B4">
        <f>(Actif!H4-Actif!E4)/Actif!E4</f>
        <v>7.4223354054500132E-2</v>
      </c>
      <c r="C4">
        <f>(Feuil1!BO5-Feuil1!BL5)/Feuil1!BL5</f>
        <v>4.349573127536968</v>
      </c>
      <c r="D4">
        <f>Feuil1!BO5-Feuil1!BL5</f>
        <v>3.6665220384779179E-2</v>
      </c>
      <c r="E4">
        <f>(Feuil1!R5-Feuil1!O5)/Feuil1!O5</f>
        <v>-7.4040020283988803E-2</v>
      </c>
      <c r="F4">
        <f>Feuil1!R5-Feuil1!O5</f>
        <v>-2.0311102181500063E-2</v>
      </c>
      <c r="G4">
        <f>(Feuil1!H5-Feuil1!E5)/Feuil1!E5</f>
        <v>0.51986604638629896</v>
      </c>
      <c r="H4">
        <f>(Feuil1!H5-Feuil1!E5)</f>
        <v>0.1387216061439368</v>
      </c>
      <c r="I4">
        <f>(Feuil1!CL5-Feuil1!CI5)/Feuil1!CI5</f>
        <v>0.61613113787048102</v>
      </c>
      <c r="J4">
        <f>(Feuil1!CL5-Feuil1!CI5)</f>
        <v>3.411757001415576E-2</v>
      </c>
    </row>
    <row r="5" spans="1:10" x14ac:dyDescent="0.25">
      <c r="A5" t="str">
        <f>Actif!B5</f>
        <v>ADAMA AGRICULTURAL SOLUTIONS UK LTD</v>
      </c>
      <c r="B5">
        <f>(Actif!H5-Actif!E5)/Actif!E5</f>
        <v>-0.26992903073436353</v>
      </c>
      <c r="C5">
        <f>(Feuil1!BO6-Feuil1!BL6)/Feuil1!BL6</f>
        <v>-0.15845718618466945</v>
      </c>
      <c r="D5">
        <f>Feuil1!BO6-Feuil1!BL6</f>
        <v>-1.6788894779645805E-3</v>
      </c>
      <c r="E5">
        <f>(Feuil1!R6-Feuil1!O6)/Feuil1!O6</f>
        <v>0.81705773332971454</v>
      </c>
      <c r="F5">
        <f>Feuil1!R6-Feuil1!O6</f>
        <v>2.7207468286159629E-2</v>
      </c>
      <c r="G5">
        <f>(Feuil1!H6-Feuil1!E6)/Feuil1!E6</f>
        <v>-0.2649186122763168</v>
      </c>
      <c r="H5">
        <f>(Feuil1!H6-Feuil1!E6)</f>
        <v>-0.17743923870140549</v>
      </c>
      <c r="I5">
        <f>(Feuil1!CL6-Feuil1!CI6)/Feuil1!CI6</f>
        <v>0.35941727596578893</v>
      </c>
      <c r="J5">
        <f>(Feuil1!CL6-Feuil1!CI6)</f>
        <v>8.2234505451451653E-4</v>
      </c>
    </row>
    <row r="6" spans="1:10" x14ac:dyDescent="0.25">
      <c r="A6" t="str">
        <f>Actif!B6</f>
        <v>AIR LIQUIDE UK LIMITED</v>
      </c>
      <c r="B6">
        <f>(Actif!H6-Actif!E6)/Actif!E6</f>
        <v>0.44953665093280859</v>
      </c>
      <c r="C6">
        <f>(Feuil1!BO7-Feuil1!BL7)/Feuil1!BL7</f>
        <v>-0.42672993531824971</v>
      </c>
      <c r="D6">
        <f>Feuil1!BO7-Feuil1!BL7</f>
        <v>-0.14893605188903752</v>
      </c>
      <c r="E6">
        <f>(Feuil1!R7-Feuil1!O7)/Feuil1!O7</f>
        <v>0.58647958271017686</v>
      </c>
      <c r="F6">
        <f>Feuil1!R7-Feuil1!O7</f>
        <v>0.20245551654459965</v>
      </c>
      <c r="G6">
        <f>(Feuil1!H7-Feuil1!E7)/Feuil1!E7</f>
        <v>-0.31864579011963906</v>
      </c>
      <c r="H6">
        <f>(Feuil1!H7-Feuil1!E7)</f>
        <v>-0.18225106778210559</v>
      </c>
      <c r="I6">
        <f>(Feuil1!CL7-Feuil1!CI7)/Feuil1!CI7</f>
        <v>0.16587690468593586</v>
      </c>
      <c r="J6">
        <f>(Feuil1!CL7-Feuil1!CI7)</f>
        <v>2.9619511394790826E-2</v>
      </c>
    </row>
    <row r="7" spans="1:10" x14ac:dyDescent="0.25">
      <c r="A7" t="str">
        <f>Actif!B7</f>
        <v>AMCOR FLEXIBLES UK LIMITED</v>
      </c>
      <c r="B7">
        <f>(Actif!H7-Actif!E7)/Actif!E7</f>
        <v>-0.33820332465585756</v>
      </c>
      <c r="C7">
        <f>(Feuil1!BO8-Feuil1!BL8)/Feuil1!BL8</f>
        <v>2.0383603298561419</v>
      </c>
      <c r="D7">
        <f>Feuil1!BO8-Feuil1!BL8</f>
        <v>0.12096067242304875</v>
      </c>
      <c r="E7">
        <f>(Feuil1!R8-Feuil1!O8)/Feuil1!O8</f>
        <v>-0.24006977183904318</v>
      </c>
      <c r="F7">
        <f>Feuil1!R8-Feuil1!O8</f>
        <v>-9.1100800181441677E-2</v>
      </c>
      <c r="G7">
        <f>(Feuil1!H8-Feuil1!E8)/Feuil1!E8</f>
        <v>0.44924969464928488</v>
      </c>
      <c r="H7">
        <f>(Feuil1!H8-Feuil1!E8)</f>
        <v>0.16630206211432846</v>
      </c>
      <c r="I7">
        <f>(Feuil1!CL8-Feuil1!CI8)/Feuil1!CI8</f>
        <v>0.17704174327105476</v>
      </c>
      <c r="J7">
        <f>(Feuil1!CL8-Feuil1!CI8)</f>
        <v>5.4623752011187077E-2</v>
      </c>
    </row>
    <row r="8" spans="1:10" x14ac:dyDescent="0.25">
      <c r="A8" t="str">
        <f>Actif!B8</f>
        <v>AZELIS UK LIMITED</v>
      </c>
      <c r="B8">
        <f>(Actif!H8-Actif!E8)/Actif!E8</f>
        <v>7.5964927739805246E-2</v>
      </c>
      <c r="C8">
        <f>(Feuil1!BO9-Feuil1!BL9)/Feuil1!BL9</f>
        <v>-1</v>
      </c>
      <c r="D8">
        <f>Feuil1!BO9-Feuil1!BL9</f>
        <v>-0.27464817984744133</v>
      </c>
      <c r="E8">
        <f>(Feuil1!R9-Feuil1!O9)/Feuil1!O9</f>
        <v>1.2074449139662025</v>
      </c>
      <c r="F8">
        <f>Feuil1!R9-Feuil1!O9</f>
        <v>7.8776415122053869E-2</v>
      </c>
      <c r="G8">
        <f>(Feuil1!H9-Feuil1!E9)/Feuil1!E9</f>
        <v>-0.26861631646491407</v>
      </c>
      <c r="H8">
        <f>(Feuil1!H9-Feuil1!E9)</f>
        <v>-0.1423506595964405</v>
      </c>
      <c r="I8">
        <f>(Feuil1!CL9-Feuil1!CI9)/Feuil1!CI9</f>
        <v>1.1484295108305342</v>
      </c>
      <c r="J8">
        <f>(Feuil1!CL9-Feuil1!CI9)</f>
        <v>5.0705135830016691E-3</v>
      </c>
    </row>
    <row r="9" spans="1:10" x14ac:dyDescent="0.25">
      <c r="A9" t="str">
        <f>Actif!B9</f>
        <v>B.MASON &amp; SONS LIMITED</v>
      </c>
      <c r="B9">
        <f>(Actif!H9-Actif!E9)/Actif!E9</f>
        <v>-0.16903060707990492</v>
      </c>
      <c r="C9">
        <f>(Feuil1!BO10-Feuil1!BL10)/Feuil1!BL10</f>
        <v>-0.87227093427703917</v>
      </c>
      <c r="D9">
        <f>Feuil1!BO10-Feuil1!BL10</f>
        <v>-0.24621846542853737</v>
      </c>
      <c r="E9">
        <f>(Feuil1!R10-Feuil1!O10)/Feuil1!O10</f>
        <v>4.8159880288852902E-2</v>
      </c>
      <c r="F9">
        <f>Feuil1!R10-Feuil1!O10</f>
        <v>1.7170475999725154E-2</v>
      </c>
      <c r="G9">
        <f>(Feuil1!H10-Feuil1!E10)/Feuil1!E10</f>
        <v>4.3170123861404938E-2</v>
      </c>
      <c r="H9">
        <f>(Feuil1!H10-Feuil1!E10)</f>
        <v>2.1684180526244101E-2</v>
      </c>
      <c r="I9">
        <f>(Feuil1!CL10-Feuil1!CI10)/Feuil1!CI10</f>
        <v>-0.14333693222338742</v>
      </c>
      <c r="J9">
        <f>(Feuil1!CL10-Feuil1!CI10)</f>
        <v>-5.2631612760111079E-2</v>
      </c>
    </row>
    <row r="10" spans="1:10" x14ac:dyDescent="0.25">
      <c r="A10" t="str">
        <f>Actif!B10</f>
        <v>BASF PERFORMANCE PRODUCTS LIMITED</v>
      </c>
      <c r="B10">
        <f>(Actif!H10-Actif!E10)/Actif!E10</f>
        <v>-0.2415098840737826</v>
      </c>
      <c r="C10">
        <f>(Feuil1!BO11-Feuil1!BL11)/Feuil1!BL11</f>
        <v>0.38170530592008012</v>
      </c>
      <c r="D10">
        <f>Feuil1!BO11-Feuil1!BL11</f>
        <v>0.23019250448756279</v>
      </c>
      <c r="E10">
        <f>(Feuil1!R11-Feuil1!O11)/Feuil1!O11</f>
        <v>-0.74133176748897145</v>
      </c>
      <c r="F10">
        <f>Feuil1!R11-Feuil1!O11</f>
        <v>-7.7889560883815337E-2</v>
      </c>
      <c r="G10">
        <f>(Feuil1!H11-Feuil1!E11)/Feuil1!E11</f>
        <v>0.11108033607616404</v>
      </c>
      <c r="H10">
        <f>(Feuil1!H11-Feuil1!E11)</f>
        <v>9.3058305125295337E-2</v>
      </c>
      <c r="I10">
        <f>(Feuil1!CL11-Feuil1!CI11)/Feuil1!CI11</f>
        <v>-0.23556699990813643</v>
      </c>
      <c r="J10">
        <f>(Feuil1!CL11-Feuil1!CI11)</f>
        <v>-4.5159898239647361E-2</v>
      </c>
    </row>
    <row r="11" spans="1:10" x14ac:dyDescent="0.25">
      <c r="A11" t="str">
        <f>Actif!B11</f>
        <v>BISCHOF &amp; KLEIN (UK) LIMITED</v>
      </c>
      <c r="B11">
        <f>(Actif!H11-Actif!E11)/Actif!E11</f>
        <v>0.16993245892030029</v>
      </c>
      <c r="C11">
        <f>(Feuil1!BO12-Feuil1!BL12)/Feuil1!BL12</f>
        <v>1.8763515598163134</v>
      </c>
      <c r="D11">
        <f>Feuil1!BO12-Feuil1!BL12</f>
        <v>0.13757136337966147</v>
      </c>
      <c r="E11">
        <f>(Feuil1!R12-Feuil1!O12)/Feuil1!O12</f>
        <v>-0.3839457922112785</v>
      </c>
      <c r="F11">
        <f>Feuil1!R12-Feuil1!O12</f>
        <v>-0.15992994231411617</v>
      </c>
      <c r="G11">
        <f>(Feuil1!H12-Feuil1!E12)/Feuil1!E12</f>
        <v>0.38180293977619839</v>
      </c>
      <c r="H11">
        <f>(Feuil1!H12-Feuil1!E12)</f>
        <v>0.15549691573827079</v>
      </c>
      <c r="I11">
        <f>(Feuil1!CL12-Feuil1!CI12)/Feuil1!CI12</f>
        <v>6.4037357723413152E-2</v>
      </c>
      <c r="J11">
        <f>(Feuil1!CL12-Feuil1!CI12)</f>
        <v>2.8075726271345747E-2</v>
      </c>
    </row>
    <row r="12" spans="1:10" x14ac:dyDescent="0.25">
      <c r="A12" t="str">
        <f>Actif!B12</f>
        <v>BODYCOTE HEAT TREATMENTS LIMITED</v>
      </c>
      <c r="B12">
        <f>(Actif!H12-Actif!E12)/Actif!E12</f>
        <v>-0.18095188775023083</v>
      </c>
      <c r="C12">
        <f>(Feuil1!BO13-Feuil1!BL13)/Feuil1!BL13</f>
        <v>0.24338483663068744</v>
      </c>
      <c r="D12">
        <f>Feuil1!BO13-Feuil1!BL13</f>
        <v>0.18409982135528646</v>
      </c>
      <c r="E12">
        <f>(Feuil1!R13-Feuil1!O13)/Feuil1!O13</f>
        <v>-1.4751517617569023</v>
      </c>
      <c r="F12">
        <f>Feuil1!R13-Feuil1!O13</f>
        <v>-0.17313296965462271</v>
      </c>
      <c r="G12">
        <f>(Feuil1!H13-Feuil1!E13)/Feuil1!E13</f>
        <v>0.22843528642463271</v>
      </c>
      <c r="H12">
        <f>(Feuil1!H13-Feuil1!E13)</f>
        <v>0.17566639049533928</v>
      </c>
      <c r="I12">
        <f>(Feuil1!CL13-Feuil1!CI13)/Feuil1!CI13</f>
        <v>-0.14828059373452837</v>
      </c>
      <c r="J12">
        <f>(Feuil1!CL13-Feuil1!CI13)</f>
        <v>-8.4936381070343514E-2</v>
      </c>
    </row>
    <row r="13" spans="1:10" x14ac:dyDescent="0.25">
      <c r="A13" t="str">
        <f>Actif!B13</f>
        <v>BOUGHEY DISTRIBUTION LIMITED</v>
      </c>
      <c r="B13">
        <f>(Actif!H13-Actif!E13)/Actif!E13</f>
        <v>2.9726700473265127E-2</v>
      </c>
      <c r="C13">
        <f>(Feuil1!BO14-Feuil1!BL14)/Feuil1!BL14</f>
        <v>-0.10277686717180337</v>
      </c>
      <c r="D13">
        <f>Feuil1!BO14-Feuil1!BL14</f>
        <v>-1.0069872196639976E-2</v>
      </c>
      <c r="E13">
        <f>(Feuil1!R14-Feuil1!O14)/Feuil1!O14</f>
        <v>-0.29081041488293613</v>
      </c>
      <c r="F13">
        <f>Feuil1!R14-Feuil1!O14</f>
        <v>-8.7226335582705178E-2</v>
      </c>
      <c r="G13">
        <f>(Feuil1!H14-Feuil1!E14)/Feuil1!E14</f>
        <v>-0.36955914140723745</v>
      </c>
      <c r="H13">
        <f>(Feuil1!H14-Feuil1!E14)</f>
        <v>-0.16588529343612668</v>
      </c>
      <c r="I13">
        <f>(Feuil1!CL14-Feuil1!CI14)/Feuil1!CI14</f>
        <v>-0.42087064296625459</v>
      </c>
      <c r="J13">
        <f>(Feuil1!CL14-Feuil1!CI14)</f>
        <v>-0.19290513780005403</v>
      </c>
    </row>
    <row r="14" spans="1:10" x14ac:dyDescent="0.25">
      <c r="A14" t="str">
        <f>Actif!B14</f>
        <v>BRIDGNORTH ALUMINIUM LIMITED</v>
      </c>
      <c r="B14">
        <f>(Actif!H14-Actif!E14)/Actif!E14</f>
        <v>3.0837946882058195E-2</v>
      </c>
      <c r="C14">
        <f>(Feuil1!BO15-Feuil1!BL15)/Feuil1!BL15</f>
        <v>-0.21063824314681379</v>
      </c>
      <c r="D14">
        <f>Feuil1!BO15-Feuil1!BL15</f>
        <v>-3.4957947791512095E-2</v>
      </c>
      <c r="E14">
        <f>(Feuil1!R15-Feuil1!O15)/Feuil1!O15</f>
        <v>0.77087153881038339</v>
      </c>
      <c r="F14">
        <f>Feuil1!R15-Feuil1!O15</f>
        <v>0.27437290934482456</v>
      </c>
      <c r="G14">
        <f>(Feuil1!H15-Feuil1!E15)/Feuil1!E15</f>
        <v>-0.66004591150355585</v>
      </c>
      <c r="H14">
        <f>(Feuil1!H15-Feuil1!E15)</f>
        <v>-0.2829902820529393</v>
      </c>
      <c r="I14">
        <f>(Feuil1!CL15-Feuil1!CI15)/Feuil1!CI15</f>
        <v>-0.44238722193880309</v>
      </c>
      <c r="J14">
        <f>(Feuil1!CL15-Feuil1!CI15)</f>
        <v>-0.20313009017933198</v>
      </c>
    </row>
    <row r="15" spans="1:10" x14ac:dyDescent="0.25">
      <c r="A15" t="str">
        <f>Actif!B15</f>
        <v>BROWNS BUILDERS MERCHANTS LIMITED</v>
      </c>
      <c r="B15">
        <f>(Actif!H15-Actif!E15)/Actif!E15</f>
        <v>-0.2502454463099904</v>
      </c>
      <c r="C15">
        <f>(Feuil1!BO16-Feuil1!BL16)/Feuil1!BL16</f>
        <v>1.2254417038186212</v>
      </c>
      <c r="D15">
        <f>Feuil1!BO16-Feuil1!BL16</f>
        <v>2.3620701249325349E-2</v>
      </c>
      <c r="E15">
        <f>(Feuil1!R16-Feuil1!O16)/Feuil1!O16</f>
        <v>0.23775232519798714</v>
      </c>
      <c r="F15">
        <f>Feuil1!R16-Feuil1!O16</f>
        <v>3.1712533984371322E-2</v>
      </c>
      <c r="G15">
        <f>(Feuil1!H16-Feuil1!E16)/Feuil1!E16</f>
        <v>0.82483933947212962</v>
      </c>
      <c r="H15">
        <f>(Feuil1!H16-Feuil1!E16)</f>
        <v>0.1888799084951395</v>
      </c>
      <c r="I15">
        <f>(Feuil1!CL16-Feuil1!CI16)/Feuil1!CI16</f>
        <v>0.17521821782701255</v>
      </c>
      <c r="J15">
        <f>(Feuil1!CL16-Feuil1!CI16)</f>
        <v>2.2088039263607168E-2</v>
      </c>
    </row>
    <row r="16" spans="1:10" x14ac:dyDescent="0.25">
      <c r="A16" t="str">
        <f>Actif!B16</f>
        <v>CALDER TEXTILES LIMITED</v>
      </c>
      <c r="B16">
        <f>(Actif!H16-Actif!E16)/Actif!E16</f>
        <v>-0.35083597979441494</v>
      </c>
      <c r="C16">
        <f>(Feuil1!BO17-Feuil1!BL17)/Feuil1!BL17</f>
        <v>5.3790569334763255E-2</v>
      </c>
      <c r="D16">
        <f>Feuil1!BO17-Feuil1!BL17</f>
        <v>1.7130623781502902E-3</v>
      </c>
      <c r="E16">
        <f>(Feuil1!R17-Feuil1!O17)/Feuil1!O17</f>
        <v>0.10710233372954064</v>
      </c>
      <c r="F16">
        <f>Feuil1!R17-Feuil1!O17</f>
        <v>4.2010578516830266E-2</v>
      </c>
      <c r="G16">
        <f>(Feuil1!H17-Feuil1!E17)/Feuil1!E17</f>
        <v>-0.25520648169314047</v>
      </c>
      <c r="H16">
        <f>(Feuil1!H17-Feuil1!E17)</f>
        <v>-3.437453352875379E-2</v>
      </c>
      <c r="I16">
        <f>(Feuil1!CL17-Feuil1!CI17)/Feuil1!CI17</f>
        <v>-1.7934496627032216E-2</v>
      </c>
      <c r="J16">
        <f>(Feuil1!CL17-Feuil1!CI17)</f>
        <v>-3.5402021955593943E-3</v>
      </c>
    </row>
    <row r="17" spans="1:10" x14ac:dyDescent="0.25">
      <c r="A17" t="str">
        <f>Actif!B17</f>
        <v>CANFORD AUDIO PLC</v>
      </c>
      <c r="B17">
        <f>(Actif!H17-Actif!E17)/Actif!E17</f>
        <v>-0.29689732589493095</v>
      </c>
      <c r="C17">
        <f>(Feuil1!BO18-Feuil1!BL18)/Feuil1!BL18</f>
        <v>-0.23778825209507243</v>
      </c>
      <c r="D17">
        <f>Feuil1!BO18-Feuil1!BL18</f>
        <v>-3.6131532456811499E-2</v>
      </c>
      <c r="E17">
        <f>(Feuil1!R18-Feuil1!O18)/Feuil1!O18</f>
        <v>0.48948454165336319</v>
      </c>
      <c r="F17">
        <f>Feuil1!R18-Feuil1!O18</f>
        <v>8.45946497829205E-2</v>
      </c>
      <c r="G17">
        <f>(Feuil1!H18-Feuil1!E18)/Feuil1!E18</f>
        <v>-7.2170284829242801E-2</v>
      </c>
      <c r="H17">
        <f>(Feuil1!H18-Feuil1!E18)</f>
        <v>-2.3037144143743582E-2</v>
      </c>
      <c r="I17">
        <f>(Feuil1!CL18-Feuil1!CI18)/Feuil1!CI18</f>
        <v>-0.18290329682892831</v>
      </c>
      <c r="J17">
        <f>(Feuil1!CL18-Feuil1!CI18)</f>
        <v>-3.9339090519955808E-3</v>
      </c>
    </row>
    <row r="18" spans="1:10" x14ac:dyDescent="0.25">
      <c r="A18" t="str">
        <f>Actif!B18</f>
        <v>CARLYLE BUS &amp; COACH LIMITED</v>
      </c>
      <c r="B18">
        <f>(Actif!H18-Actif!E18)/Actif!E18</f>
        <v>-0.1494909986641221</v>
      </c>
      <c r="C18">
        <f>(Feuil1!BO19-Feuil1!BL19)/Feuil1!BL19</f>
        <v>-0.65555998348742117</v>
      </c>
      <c r="D18">
        <f>Feuil1!BO19-Feuil1!BL19</f>
        <v>-3.1461410765379338E-2</v>
      </c>
      <c r="E18">
        <f>(Feuil1!R19-Feuil1!O19)/Feuil1!O19</f>
        <v>-1.1284951875209217E-3</v>
      </c>
      <c r="F18">
        <f>Feuil1!R19-Feuil1!O19</f>
        <v>-1.057657873517609E-4</v>
      </c>
      <c r="G18">
        <f>(Feuil1!H19-Feuil1!E19)/Feuil1!E19</f>
        <v>-7.8623370693557293E-2</v>
      </c>
      <c r="H18">
        <f>(Feuil1!H19-Feuil1!E19)</f>
        <v>-4.4691323207925571E-2</v>
      </c>
      <c r="I18">
        <f>(Feuil1!CL19-Feuil1!CI19)/Feuil1!CI19</f>
        <v>-0.207977282522501</v>
      </c>
      <c r="J18">
        <f>(Feuil1!CL19-Feuil1!CI19)</f>
        <v>-3.2619627910324037E-2</v>
      </c>
    </row>
    <row r="19" spans="1:10" x14ac:dyDescent="0.25">
      <c r="A19" t="str">
        <f>Actif!B19</f>
        <v>CARRS OF TRURO LTD.</v>
      </c>
      <c r="B19">
        <f>(Actif!H19-Actif!E19)/Actif!E19</f>
        <v>-4.308695055193118E-2</v>
      </c>
      <c r="C19">
        <f>(Feuil1!BO20-Feuil1!BL20)/Feuil1!BL20</f>
        <v>0.25433539952626721</v>
      </c>
      <c r="D19">
        <f>Feuil1!BO20-Feuil1!BL20</f>
        <v>4.3655878931197246E-3</v>
      </c>
      <c r="E19">
        <f>(Feuil1!R20-Feuil1!O20)/Feuil1!O20</f>
        <v>-0.1076337750063221</v>
      </c>
      <c r="F19">
        <f>Feuil1!R20-Feuil1!O20</f>
        <v>-2.437022975125866E-2</v>
      </c>
      <c r="G19">
        <f>(Feuil1!H20-Feuil1!E20)/Feuil1!E20</f>
        <v>0.39258576294447306</v>
      </c>
      <c r="H19">
        <f>(Feuil1!H20-Feuil1!E20)</f>
        <v>0.19897300139295737</v>
      </c>
      <c r="I19">
        <f>(Feuil1!CL20-Feuil1!CI20)/Feuil1!CI20</f>
        <v>7.3755288077905254E-2</v>
      </c>
      <c r="J19">
        <f>(Feuil1!CL20-Feuil1!CI20)</f>
        <v>4.4217493625790305E-2</v>
      </c>
    </row>
    <row r="20" spans="1:10" x14ac:dyDescent="0.25">
      <c r="A20" t="str">
        <f>Actif!B20</f>
        <v>CCL LABEL LIMITED</v>
      </c>
      <c r="B20">
        <f>(Actif!H20-Actif!E20)/Actif!E20</f>
        <v>-1.3693618412081402E-3</v>
      </c>
      <c r="C20">
        <f>(Feuil1!BO21-Feuil1!BL21)/Feuil1!BL21</f>
        <v>-1.1843745683666645E-2</v>
      </c>
      <c r="D20">
        <f>Feuil1!BO21-Feuil1!BL21</f>
        <v>-7.5416216142702996E-3</v>
      </c>
      <c r="E20">
        <f>(Feuil1!R21-Feuil1!O21)/Feuil1!O21</f>
        <v>0.46637628290424926</v>
      </c>
      <c r="F20">
        <f>Feuil1!R21-Feuil1!O21</f>
        <v>8.340703290543422E-2</v>
      </c>
      <c r="G20">
        <f>(Feuil1!H21-Feuil1!E21)/Feuil1!E21</f>
        <v>-5.1609100841680883E-2</v>
      </c>
      <c r="H20">
        <f>(Feuil1!H21-Feuil1!E21)</f>
        <v>-3.4453117498252417E-2</v>
      </c>
      <c r="I20">
        <f>(Feuil1!CL21-Feuil1!CI21)/Feuil1!CI21</f>
        <v>4.7017417879651635E-2</v>
      </c>
      <c r="J20">
        <f>(Feuil1!CL21-Feuil1!CI21)</f>
        <v>1.8703257601878742E-2</v>
      </c>
    </row>
    <row r="21" spans="1:10" x14ac:dyDescent="0.25">
      <c r="A21" t="str">
        <f>Actif!B21</f>
        <v>CELSA (WALES) LIMITED</v>
      </c>
      <c r="B21">
        <f>(Actif!H21-Actif!E21)/Actif!E21</f>
        <v>0.5344460043500816</v>
      </c>
      <c r="C21">
        <f>(Feuil1!BO22-Feuil1!BL22)/Feuil1!BL22</f>
        <v>0.370629132671974</v>
      </c>
      <c r="D21">
        <f>Feuil1!BO22-Feuil1!BL22</f>
        <v>0.1111732739007239</v>
      </c>
      <c r="E21">
        <f>(Feuil1!R22-Feuil1!O22)/Feuil1!O22</f>
        <v>-0.43522062258443633</v>
      </c>
      <c r="F21">
        <f>Feuil1!R22-Feuil1!O22</f>
        <v>-0.26862265157763549</v>
      </c>
      <c r="G21">
        <f>(Feuil1!H22-Feuil1!E22)/Feuil1!E22</f>
        <v>0.74913973072179907</v>
      </c>
      <c r="H21">
        <f>(Feuil1!H22-Feuil1!E22)</f>
        <v>0.2787216257715433</v>
      </c>
      <c r="I21">
        <f>(Feuil1!CL22-Feuil1!CI22)/Feuil1!CI22</f>
        <v>-5.7837404302657117E-2</v>
      </c>
      <c r="J21">
        <f>(Feuil1!CL22-Feuil1!CI22)</f>
        <v>-4.4027340165405771E-2</v>
      </c>
    </row>
    <row r="22" spans="1:10" x14ac:dyDescent="0.25">
      <c r="A22" t="str">
        <f>Actif!B22</f>
        <v>CHARLES HURST LIMITED</v>
      </c>
      <c r="B22">
        <f>(Actif!H22-Actif!E22)/Actif!E22</f>
        <v>-0.29452585874543319</v>
      </c>
      <c r="C22">
        <f>(Feuil1!BO23-Feuil1!BL23)/Feuil1!BL23</f>
        <v>1.2509015910864105</v>
      </c>
      <c r="D22">
        <f>Feuil1!BO23-Feuil1!BL23</f>
        <v>2.4678057309318234E-2</v>
      </c>
      <c r="E22">
        <f>(Feuil1!R23-Feuil1!O23)/Feuil1!O23</f>
        <v>0.17356407798197213</v>
      </c>
      <c r="F22">
        <f>Feuil1!R23-Feuil1!O23</f>
        <v>4.6749778008715881E-2</v>
      </c>
      <c r="G22">
        <f>(Feuil1!H23-Feuil1!E23)/Feuil1!E23</f>
        <v>0.82605441504320132</v>
      </c>
      <c r="H22">
        <f>(Feuil1!H23-Feuil1!E23)</f>
        <v>0.10698503038163987</v>
      </c>
      <c r="I22">
        <f>(Feuil1!CL23-Feuil1!CI23)/Feuil1!CI23</f>
        <v>0.15185117401926146</v>
      </c>
      <c r="J22">
        <f>(Feuil1!CL23-Feuil1!CI23)</f>
        <v>5.2282621361606441E-2</v>
      </c>
    </row>
    <row r="23" spans="1:10" x14ac:dyDescent="0.25">
      <c r="A23" t="str">
        <f>Actif!B23</f>
        <v>CICELEY COMMERCIALS LIMITED</v>
      </c>
      <c r="B23">
        <f>(Actif!H23-Actif!E23)/Actif!E23</f>
        <v>-8.9031858095151961E-2</v>
      </c>
      <c r="C23">
        <f>(Feuil1!BO24-Feuil1!BL24)/Feuil1!BL24</f>
        <v>-0.86134074180574105</v>
      </c>
      <c r="D23">
        <f>Feuil1!BO24-Feuil1!BL24</f>
        <v>-1.0994484099274997E-2</v>
      </c>
      <c r="E23">
        <f>(Feuil1!R24-Feuil1!O24)/Feuil1!O24</f>
        <v>7.263432456353293E-3</v>
      </c>
      <c r="F23">
        <f>Feuil1!R24-Feuil1!O24</f>
        <v>1.4756378899125067E-3</v>
      </c>
      <c r="G23">
        <f>(Feuil1!H24-Feuil1!E24)/Feuil1!E24</f>
        <v>-0.49095519200689963</v>
      </c>
      <c r="H23">
        <f>(Feuil1!H24-Feuil1!E24)</f>
        <v>-7.1125590541692207E-2</v>
      </c>
      <c r="I23">
        <f>(Feuil1!CL24-Feuil1!CI24)/Feuil1!CI24</f>
        <v>-0.33412421462643627</v>
      </c>
      <c r="J23">
        <f>(Feuil1!CL24-Feuil1!CI24)</f>
        <v>-2.3978932677046094E-2</v>
      </c>
    </row>
    <row r="24" spans="1:10" x14ac:dyDescent="0.25">
      <c r="A24" t="str">
        <f>Actif!B24</f>
        <v>CLAIRE'S ACCESSORIES UK LTD</v>
      </c>
      <c r="B24">
        <f>(Actif!H24-Actif!E24)/Actif!E24</f>
        <v>-0.15076136383952882</v>
      </c>
      <c r="C24">
        <f>(Feuil1!BO25-Feuil1!BL25)/Feuil1!BL25</f>
        <v>0.14387627227225669</v>
      </c>
      <c r="D24">
        <f>Feuil1!BO25-Feuil1!BL25</f>
        <v>7.7253208432128351E-2</v>
      </c>
      <c r="E24">
        <f>(Feuil1!R25-Feuil1!O25)/Feuil1!O25</f>
        <v>-9.9754411175435084E-2</v>
      </c>
      <c r="F24">
        <f>Feuil1!R25-Feuil1!O25</f>
        <v>-1.8122992132817872E-2</v>
      </c>
      <c r="G24">
        <f>(Feuil1!H25-Feuil1!E25)/Feuil1!E25</f>
        <v>0.12721647153077728</v>
      </c>
      <c r="H24">
        <f>(Feuil1!H25-Feuil1!E25)</f>
        <v>7.6732254880028217E-2</v>
      </c>
      <c r="I24">
        <f>(Feuil1!CL25-Feuil1!CI25)/Feuil1!CI25</f>
        <v>-0.34059585826914368</v>
      </c>
      <c r="J24">
        <f>(Feuil1!CL25-Feuil1!CI25)</f>
        <v>-8.7386491926880333E-2</v>
      </c>
    </row>
    <row r="25" spans="1:10" x14ac:dyDescent="0.25">
      <c r="A25" t="str">
        <f>Actif!B25</f>
        <v>COCA-COLA HBC NORTHERN IRELAND LIMITED</v>
      </c>
      <c r="B25">
        <f>(Actif!H25-Actif!E25)/Actif!E25</f>
        <v>0.11009908531396929</v>
      </c>
      <c r="C25">
        <f>(Feuil1!BO26-Feuil1!BL26)/Feuil1!BL26</f>
        <v>0.62958101297529245</v>
      </c>
      <c r="D25">
        <f>Feuil1!BO26-Feuil1!BL26</f>
        <v>0.22519282511169264</v>
      </c>
      <c r="E25">
        <f>(Feuil1!R26-Feuil1!O26)/Feuil1!O26</f>
        <v>3.3718494255184384</v>
      </c>
      <c r="F25">
        <f>Feuil1!R26-Feuil1!O26</f>
        <v>0.17717735576878005</v>
      </c>
      <c r="G25">
        <f>(Feuil1!H26-Feuil1!E26)/Feuil1!E26</f>
        <v>-0.15354049636440797</v>
      </c>
      <c r="H25">
        <f>(Feuil1!H26-Feuil1!E26)</f>
        <v>-0.11235214327051679</v>
      </c>
      <c r="I25">
        <f>(Feuil1!CL26-Feuil1!CI26)/Feuil1!CI26</f>
        <v>7.3223349661478906E-2</v>
      </c>
      <c r="J25">
        <f>(Feuil1!CL26-Feuil1!CI26)</f>
        <v>5.6132497442164975E-2</v>
      </c>
    </row>
    <row r="26" spans="1:10" x14ac:dyDescent="0.25">
      <c r="A26" t="str">
        <f>Actif!B26</f>
        <v>COMPLETE COFFEE LIMITED</v>
      </c>
      <c r="B26">
        <f>(Actif!H26-Actif!E26)/Actif!E26</f>
        <v>0.42863398634131272</v>
      </c>
      <c r="C26">
        <f>(Feuil1!BO27-Feuil1!BL27)/Feuil1!BL27</f>
        <v>-0.98009143771607332</v>
      </c>
      <c r="D26">
        <f>Feuil1!BO27-Feuil1!BL27</f>
        <v>-1.1389453911766934E-2</v>
      </c>
      <c r="E26">
        <f>(Feuil1!R27-Feuil1!O27)/Feuil1!O27</f>
        <v>-0.35155003040427663</v>
      </c>
      <c r="F26">
        <f>Feuil1!R27-Feuil1!O27</f>
        <v>-8.4329027081977037E-2</v>
      </c>
      <c r="G26">
        <f>(Feuil1!H27-Feuil1!E27)/Feuil1!E27</f>
        <v>0.18466136118502616</v>
      </c>
      <c r="H26">
        <f>(Feuil1!H27-Feuil1!E27)</f>
        <v>0.11825103887186694</v>
      </c>
      <c r="I26">
        <f>(Feuil1!CL27-Feuil1!CI27)/Feuil1!CI27</f>
        <v>-0.63826750572262425</v>
      </c>
      <c r="J26">
        <f>(Feuil1!CL27-Feuil1!CI27)</f>
        <v>-4.762615373410729E-3</v>
      </c>
    </row>
    <row r="27" spans="1:10" x14ac:dyDescent="0.25">
      <c r="A27" t="str">
        <f>Actif!B27</f>
        <v>COTSWOLD OUTDOOR LIMITED</v>
      </c>
      <c r="B27">
        <f>(Actif!H27-Actif!E27)/Actif!E27</f>
        <v>0.98078166440391112</v>
      </c>
      <c r="C27">
        <f>(Feuil1!BO28-Feuil1!BL28)/Feuil1!BL28</f>
        <v>3503.5586993599818</v>
      </c>
      <c r="D27">
        <f>Feuil1!BO28-Feuil1!BL28</f>
        <v>0.37979275225766951</v>
      </c>
      <c r="E27">
        <f>(Feuil1!R28-Feuil1!O28)/Feuil1!O28</f>
        <v>-0.56498915102262282</v>
      </c>
      <c r="F27">
        <f>Feuil1!R28-Feuil1!O28</f>
        <v>-0.20788637569618187</v>
      </c>
      <c r="G27">
        <f>(Feuil1!H28-Feuil1!E28)/Feuil1!E28</f>
        <v>0.72803181213604162</v>
      </c>
      <c r="H27">
        <f>(Feuil1!H28-Feuil1!E28)</f>
        <v>0.19353942792572226</v>
      </c>
      <c r="I27">
        <f>(Feuil1!CL28-Feuil1!CI28)/Feuil1!CI28</f>
        <v>2.8454247268183883E-2</v>
      </c>
      <c r="J27">
        <f>(Feuil1!CL28-Feuil1!CI28)</f>
        <v>1.0457332671447661E-2</v>
      </c>
    </row>
    <row r="28" spans="1:10" x14ac:dyDescent="0.25">
      <c r="A28" t="str">
        <f>Actif!B28</f>
        <v>CRM TRADING LIMITED</v>
      </c>
      <c r="B28">
        <f>(Actif!H28-Actif!E28)/Actif!E28</f>
        <v>-0.22178618168345834</v>
      </c>
      <c r="C28">
        <f>(Feuil1!BO29-Feuil1!BL29)/Feuil1!BL29</f>
        <v>-0.97886578967928017</v>
      </c>
      <c r="D28">
        <f>Feuil1!BO29-Feuil1!BL29</f>
        <v>-6.1081760003776743E-3</v>
      </c>
      <c r="E28">
        <f>(Feuil1!R29-Feuil1!O29)/Feuil1!O29</f>
        <v>0.2906973774547551</v>
      </c>
      <c r="F28">
        <f>Feuil1!R29-Feuil1!O29</f>
        <v>3.007853308875684E-2</v>
      </c>
      <c r="G28">
        <f>(Feuil1!H29-Feuil1!E29)/Feuil1!E29</f>
        <v>0.26357726279494625</v>
      </c>
      <c r="H28">
        <f>(Feuil1!H29-Feuil1!E29)</f>
        <v>0.12169364837323099</v>
      </c>
      <c r="I28">
        <f>(Feuil1!CL29-Feuil1!CI29)/Feuil1!CI29</f>
        <v>-0.66884384472693437</v>
      </c>
      <c r="J28">
        <f>(Feuil1!CL29-Feuil1!CI29)</f>
        <v>-1.2520866384655107E-2</v>
      </c>
    </row>
    <row r="29" spans="1:10" x14ac:dyDescent="0.25">
      <c r="A29" t="str">
        <f>Actif!B29</f>
        <v>CROWN WORLDWIDE LIMITED</v>
      </c>
      <c r="B29">
        <f>(Actif!H29-Actif!E29)/Actif!E29</f>
        <v>1.1563685060317078E-2</v>
      </c>
      <c r="C29">
        <f>(Feuil1!BO30-Feuil1!BL30)/Feuil1!BL30</f>
        <v>-0.21261274133185923</v>
      </c>
      <c r="D29">
        <f>Feuil1!BO30-Feuil1!BL30</f>
        <v>-0.11594129824517152</v>
      </c>
      <c r="E29">
        <f>(Feuil1!R30-Feuil1!O30)/Feuil1!O30</f>
        <v>0.35623909177648133</v>
      </c>
      <c r="F29">
        <f>Feuil1!R30-Feuil1!O30</f>
        <v>7.5512059939826709E-2</v>
      </c>
      <c r="G29">
        <f>(Feuil1!H30-Feuil1!E30)/Feuil1!E30</f>
        <v>-0.13451565484719338</v>
      </c>
      <c r="H29">
        <f>(Feuil1!H30-Feuil1!E30)</f>
        <v>-7.8138045256599398E-2</v>
      </c>
      <c r="I29">
        <f>(Feuil1!CL30-Feuil1!CI30)/Feuil1!CI30</f>
        <v>-4.5358364191560828E-2</v>
      </c>
      <c r="J29">
        <f>(Feuil1!CL30-Feuil1!CI30)</f>
        <v>-2.6149017484502157E-2</v>
      </c>
    </row>
    <row r="30" spans="1:10" x14ac:dyDescent="0.25">
      <c r="A30" t="str">
        <f>Actif!B30</f>
        <v>DAIRYGOLD FOOD INGREDIENTS (UK) LIMITED</v>
      </c>
      <c r="B30">
        <f>(Actif!H30-Actif!E30)/Actif!E30</f>
        <v>4.8203635048775124E-2</v>
      </c>
      <c r="C30">
        <f>(Feuil1!BO31-Feuil1!BL31)/Feuil1!BL31</f>
        <v>0.68123769100531872</v>
      </c>
      <c r="D30">
        <f>Feuil1!BO31-Feuil1!BL31</f>
        <v>0.14953491994845033</v>
      </c>
      <c r="E30">
        <f>(Feuil1!R31-Feuil1!O31)/Feuil1!O31</f>
        <v>9.1532816152634769E-2</v>
      </c>
      <c r="F30">
        <f>Feuil1!R31-Feuil1!O31</f>
        <v>1.2313634053279759E-2</v>
      </c>
      <c r="G30">
        <f>(Feuil1!H31-Feuil1!E31)/Feuil1!E31</f>
        <v>2.6627956778120958E-2</v>
      </c>
      <c r="H30">
        <f>(Feuil1!H31-Feuil1!E31)</f>
        <v>1.7352974372132679E-2</v>
      </c>
      <c r="I30">
        <f>(Feuil1!CL31-Feuil1!CI31)/Feuil1!CI31</f>
        <v>0.20676464592573685</v>
      </c>
      <c r="J30">
        <f>(Feuil1!CL31-Feuil1!CI31)</f>
        <v>1.2329736873002484E-2</v>
      </c>
    </row>
    <row r="31" spans="1:10" x14ac:dyDescent="0.25">
      <c r="A31" t="str">
        <f>Actif!B31</f>
        <v>DANESTEAD SHIPPING (UK) LIMITED</v>
      </c>
      <c r="B31">
        <f>(Actif!H31-Actif!E31)/Actif!E31</f>
        <v>-8.2469561211363868E-2</v>
      </c>
      <c r="C31">
        <f>(Feuil1!BO32-Feuil1!BL32)/Feuil1!BL32</f>
        <v>7.570719602885094E-2</v>
      </c>
      <c r="D31">
        <f>Feuil1!BO32-Feuil1!BL32</f>
        <v>4.7504291509270047E-2</v>
      </c>
      <c r="E31">
        <f>(Feuil1!R32-Feuil1!O32)/Feuil1!O32</f>
        <v>-0.1794525641355508</v>
      </c>
      <c r="F31">
        <f>Feuil1!R32-Feuil1!O32</f>
        <v>-6.1577180176748181E-2</v>
      </c>
      <c r="G31">
        <f>(Feuil1!H32-Feuil1!E32)/Feuil1!E32</f>
        <v>8.6841686384817263E-2</v>
      </c>
      <c r="H31">
        <f>(Feuil1!H32-Feuil1!E32)</f>
        <v>5.6165332839301918E-2</v>
      </c>
      <c r="I31">
        <f>(Feuil1!CL32-Feuil1!CI32)/Feuil1!CI32</f>
        <v>3.0447800703923857E-2</v>
      </c>
      <c r="J31">
        <f>(Feuil1!CL32-Feuil1!CI32)</f>
        <v>2.8872820037790459E-2</v>
      </c>
    </row>
    <row r="32" spans="1:10" x14ac:dyDescent="0.25">
      <c r="A32" t="str">
        <f>Actif!B32</f>
        <v>DEMPSON LIMITED</v>
      </c>
      <c r="B32">
        <f>(Actif!H32-Actif!E32)/Actif!E32</f>
        <v>0.30254081970139696</v>
      </c>
      <c r="C32">
        <f>(Feuil1!BO33-Feuil1!BL33)/Feuil1!BL33</f>
        <v>-0.22926797866840087</v>
      </c>
      <c r="D32">
        <f>Feuil1!BO33-Feuil1!BL33</f>
        <v>-0.13273421065327717</v>
      </c>
      <c r="E32">
        <f>(Feuil1!R33-Feuil1!O33)/Feuil1!O33</f>
        <v>-0.47160519913995391</v>
      </c>
      <c r="F32">
        <f>Feuil1!R33-Feuil1!O33</f>
        <v>-3.1632604420866871E-2</v>
      </c>
      <c r="G32">
        <f>(Feuil1!H33-Feuil1!E33)/Feuil1!E33</f>
        <v>-5.2398744325916E-2</v>
      </c>
      <c r="H32">
        <f>(Feuil1!H33-Feuil1!E33)</f>
        <v>-3.784876053319719E-2</v>
      </c>
      <c r="I32">
        <f>(Feuil1!CL33-Feuil1!CI33)/Feuil1!CI33</f>
        <v>1.096467003088349</v>
      </c>
      <c r="J32">
        <f>(Feuil1!CL33-Feuil1!CI33)</f>
        <v>4.3635079644013988E-2</v>
      </c>
    </row>
    <row r="33" spans="1:10" x14ac:dyDescent="0.25">
      <c r="A33" t="str">
        <f>Actif!B33</f>
        <v>DILLON BASS LIMITED</v>
      </c>
      <c r="B33">
        <f>(Actif!H33-Actif!E33)/Actif!E33</f>
        <v>1.3954324084929814E-2</v>
      </c>
      <c r="C33">
        <f>(Feuil1!BO34-Feuil1!BL34)/Feuil1!BL34</f>
        <v>-0.93404573406700164</v>
      </c>
      <c r="D33">
        <f>Feuil1!BO34-Feuil1!BL34</f>
        <v>-1.3226043700740139E-2</v>
      </c>
      <c r="E33">
        <f>(Feuil1!R34-Feuil1!O34)/Feuil1!O34</f>
        <v>0.12975713486547014</v>
      </c>
      <c r="F33">
        <f>Feuil1!R34-Feuil1!O34</f>
        <v>1.7877042243540798E-3</v>
      </c>
      <c r="G33">
        <f>(Feuil1!H34-Feuil1!E34)/Feuil1!E34</f>
        <v>47.226776693512178</v>
      </c>
      <c r="H33">
        <f>(Feuil1!H34-Feuil1!E34)</f>
        <v>0.66872893865032312</v>
      </c>
      <c r="I33">
        <f>(Feuil1!CL34-Feuil1!CI34)/Feuil1!CI34</f>
        <v>-0.69496090301899982</v>
      </c>
      <c r="J33">
        <f>(Feuil1!CL34-Feuil1!CI34)</f>
        <v>-6.3830878849157604E-3</v>
      </c>
    </row>
    <row r="34" spans="1:10" x14ac:dyDescent="0.25">
      <c r="A34" t="str">
        <f>Actif!B34</f>
        <v>DOF (UK) LIMITED</v>
      </c>
      <c r="B34">
        <f>(Actif!H34-Actif!E34)/Actif!E34</f>
        <v>-2.0094994526322536E-2</v>
      </c>
      <c r="C34">
        <f>(Feuil1!BO35-Feuil1!BL35)/Feuil1!BL35</f>
        <v>0.13958868020099147</v>
      </c>
      <c r="D34">
        <f>Feuil1!BO35-Feuil1!BL35</f>
        <v>7.9455949916016011E-2</v>
      </c>
      <c r="E34">
        <f>(Feuil1!R35-Feuil1!O35)/Feuil1!O35</f>
        <v>-9.8128996951393113E-2</v>
      </c>
      <c r="F34">
        <f>Feuil1!R35-Feuil1!O35</f>
        <v>-2.7702873214962287E-2</v>
      </c>
      <c r="G34">
        <f>(Feuil1!H35-Feuil1!E35)/Feuil1!E35</f>
        <v>0.20376922547963794</v>
      </c>
      <c r="H34">
        <f>(Feuil1!H35-Feuil1!E35)</f>
        <v>0.12408822350156257</v>
      </c>
      <c r="I34">
        <f>(Feuil1!CL35-Feuil1!CI35)/Feuil1!CI35</f>
        <v>8.1048345331759392E-2</v>
      </c>
      <c r="J34">
        <f>(Feuil1!CL35-Feuil1!CI35)</f>
        <v>6.4402168998630716E-2</v>
      </c>
    </row>
    <row r="35" spans="1:10" x14ac:dyDescent="0.25">
      <c r="A35" t="str">
        <f>Actif!B35</f>
        <v>DRAYTON GROUP LIMITED</v>
      </c>
      <c r="B35">
        <f>(Actif!H35-Actif!E35)/Actif!E35</f>
        <v>-0.4577588642677341</v>
      </c>
      <c r="C35">
        <f>(Feuil1!BO36-Feuil1!BL36)/Feuil1!BL36</f>
        <v>0.59795434355978827</v>
      </c>
      <c r="D35">
        <f>Feuil1!BO36-Feuil1!BL36</f>
        <v>2.9831803540463123E-2</v>
      </c>
      <c r="E35">
        <f>(Feuil1!R36-Feuil1!O36)/Feuil1!O36</f>
        <v>0.55034913752942782</v>
      </c>
      <c r="F35">
        <f>Feuil1!R36-Feuil1!O36</f>
        <v>9.5610995665865339E-2</v>
      </c>
      <c r="G35">
        <f>(Feuil1!H36-Feuil1!E36)/Feuil1!E36</f>
        <v>0.11481993788607212</v>
      </c>
      <c r="H35">
        <f>(Feuil1!H36-Feuil1!E36)</f>
        <v>3.1190657714947834E-2</v>
      </c>
      <c r="I35">
        <f>(Feuil1!CL36-Feuil1!CI36)/Feuil1!CI36</f>
        <v>0.15802117480783959</v>
      </c>
      <c r="J35">
        <f>(Feuil1!CL36-Feuil1!CI36)</f>
        <v>3.7197923288641403E-3</v>
      </c>
    </row>
    <row r="36" spans="1:10" x14ac:dyDescent="0.25">
      <c r="A36" t="str">
        <f>Actif!B36</f>
        <v>E.P.BARRUS LIMITED</v>
      </c>
      <c r="B36">
        <f>(Actif!H36-Actif!E36)/Actif!E36</f>
        <v>-0.34396799951822654</v>
      </c>
      <c r="C36">
        <f>(Feuil1!BO37-Feuil1!BL37)/Feuil1!BL37</f>
        <v>0.49515112212829543</v>
      </c>
      <c r="D36">
        <f>Feuil1!BO37-Feuil1!BL37</f>
        <v>8.4656400385688438E-4</v>
      </c>
      <c r="E36">
        <f>(Feuil1!R37-Feuil1!O37)/Feuil1!O37</f>
        <v>0.30120043492779286</v>
      </c>
      <c r="F36">
        <f>Feuil1!R37-Feuil1!O37</f>
        <v>0.10338869626508407</v>
      </c>
      <c r="G36">
        <f>(Feuil1!H37-Feuil1!E37)/Feuil1!E37</f>
        <v>-0.29228540036689582</v>
      </c>
      <c r="H36">
        <f>(Feuil1!H37-Feuil1!E37)</f>
        <v>-0.10797813429669018</v>
      </c>
      <c r="I36">
        <f>(Feuil1!CL37-Feuil1!CI37)/Feuil1!CI37</f>
        <v>0.40603289664336961</v>
      </c>
      <c r="J36">
        <f>(Feuil1!CL37-Feuil1!CI37)</f>
        <v>2.3371227557018724E-2</v>
      </c>
    </row>
    <row r="37" spans="1:10" x14ac:dyDescent="0.25">
      <c r="A37" t="str">
        <f>Actif!B37</f>
        <v>ENTEK INTERNATIONAL LIMITED</v>
      </c>
      <c r="B37">
        <f>(Actif!H37-Actif!E37)/Actif!E37</f>
        <v>0.7190089115152849</v>
      </c>
      <c r="C37">
        <f>(Feuil1!BO38-Feuil1!BL38)/Feuil1!BL38</f>
        <v>3.084692269945609</v>
      </c>
      <c r="D37">
        <f>Feuil1!BO38-Feuil1!BL38</f>
        <v>4.5857534674758831E-2</v>
      </c>
      <c r="E37">
        <f>(Feuil1!R38-Feuil1!O38)/Feuil1!O38</f>
        <v>5.0207501583127534E-2</v>
      </c>
      <c r="F37">
        <f>Feuil1!R38-Feuil1!O38</f>
        <v>3.7298783806120173E-2</v>
      </c>
      <c r="G37">
        <f>(Feuil1!H38-Feuil1!E38)/Feuil1!E38</f>
        <v>0.75688403845132723</v>
      </c>
      <c r="H37">
        <f>(Feuil1!H38-Feuil1!E38)</f>
        <v>3.4114499284670627E-2</v>
      </c>
      <c r="I37">
        <f>(Feuil1!CL38-Feuil1!CI38)/Feuil1!CI38</f>
        <v>0.79512143977391014</v>
      </c>
      <c r="J37">
        <f>(Feuil1!CL38-Feuil1!CI38)</f>
        <v>0.24276540216786419</v>
      </c>
    </row>
    <row r="38" spans="1:10" x14ac:dyDescent="0.25">
      <c r="A38" t="str">
        <f>Actif!B38</f>
        <v>ENZA MOTORS LIMITED</v>
      </c>
      <c r="B38">
        <f>(Actif!H38-Actif!E38)/Actif!E38</f>
        <v>-3.3364895729708278E-2</v>
      </c>
      <c r="C38">
        <f>(Feuil1!BO39-Feuil1!BL39)/Feuil1!BL39</f>
        <v>-1.5762049004044557E-2</v>
      </c>
      <c r="D38">
        <f>Feuil1!BO39-Feuil1!BL39</f>
        <v>-2.6553808275885937E-3</v>
      </c>
      <c r="E38">
        <f>(Feuil1!R39-Feuil1!O39)/Feuil1!O39</f>
        <v>0.53425129138009875</v>
      </c>
      <c r="F38">
        <f>Feuil1!R39-Feuil1!O39</f>
        <v>2.781744473345741E-2</v>
      </c>
      <c r="G38">
        <f>(Feuil1!H39-Feuil1!E39)/Feuil1!E39</f>
        <v>-0.15551770351047955</v>
      </c>
      <c r="H38">
        <f>(Feuil1!H39-Feuil1!E39)</f>
        <v>-3.2375377066020644E-2</v>
      </c>
      <c r="I38">
        <f>(Feuil1!CL39-Feuil1!CI39)/Feuil1!CI39</f>
        <v>8.9913462940062298E-3</v>
      </c>
      <c r="J38">
        <f>(Feuil1!CL39-Feuil1!CI39)</f>
        <v>1.0906826516122042E-3</v>
      </c>
    </row>
    <row r="39" spans="1:10" x14ac:dyDescent="0.25">
      <c r="A39" t="str">
        <f>Actif!B39</f>
        <v>EXPEDITORS INTERNATIONAL (UK) LIMITED</v>
      </c>
      <c r="B39">
        <f>(Actif!H39-Actif!E39)/Actif!E39</f>
        <v>3.1241943367457104E-2</v>
      </c>
      <c r="C39">
        <f>(Feuil1!BO40-Feuil1!BL40)/Feuil1!BL40</f>
        <v>0.11801090867640678</v>
      </c>
      <c r="D39">
        <f>Feuil1!BO40-Feuil1!BL40</f>
        <v>4.5932730958020418E-2</v>
      </c>
      <c r="E39">
        <f>(Feuil1!R40-Feuil1!O40)/Feuil1!O40</f>
        <v>-0.30772232638227293</v>
      </c>
      <c r="F39">
        <f>Feuil1!R40-Feuil1!O40</f>
        <v>-9.8691297893687663E-2</v>
      </c>
      <c r="G39">
        <f>(Feuil1!H40-Feuil1!E40)/Feuil1!E40</f>
        <v>0.1429579710615656</v>
      </c>
      <c r="H39">
        <f>(Feuil1!H40-Feuil1!E40)</f>
        <v>6.293494266472055E-2</v>
      </c>
      <c r="I39">
        <f>(Feuil1!CL40-Feuil1!CI40)/Feuil1!CI40</f>
        <v>-3.985378977039964E-2</v>
      </c>
      <c r="J39">
        <f>(Feuil1!CL40-Feuil1!CI40)</f>
        <v>-2.219943353357956E-2</v>
      </c>
    </row>
    <row r="40" spans="1:10" x14ac:dyDescent="0.25">
      <c r="A40" t="str">
        <f>Actif!B40</f>
        <v>EXPRESS GIFTS LIMITED</v>
      </c>
      <c r="B40">
        <f>(Actif!H40-Actif!E40)/Actif!E40</f>
        <v>6.1407334792979301E-2</v>
      </c>
      <c r="C40">
        <f>(Feuil1!BO41-Feuil1!BL41)/Feuil1!BL41</f>
        <v>96.227293065922055</v>
      </c>
      <c r="D40">
        <f>Feuil1!BO41-Feuil1!BL41</f>
        <v>0.38164608103053432</v>
      </c>
      <c r="E40">
        <f>(Feuil1!R41-Feuil1!O41)/Feuil1!O41</f>
        <v>-0.23222366366185895</v>
      </c>
      <c r="F40">
        <f>Feuil1!R41-Feuil1!O41</f>
        <v>-4.0866175122562326E-2</v>
      </c>
      <c r="G40">
        <f>(Feuil1!H41-Feuil1!E41)/Feuil1!E41</f>
        <v>0.187975000347337</v>
      </c>
      <c r="H40">
        <f>(Feuil1!H41-Feuil1!E41)</f>
        <v>0.12269253759523335</v>
      </c>
      <c r="I40">
        <f>(Feuil1!CL41-Feuil1!CI41)/Feuil1!CI41</f>
        <v>-0.64364680503767346</v>
      </c>
      <c r="J40">
        <f>(Feuil1!CL41-Feuil1!CI41)</f>
        <v>-8.5960733593089395E-2</v>
      </c>
    </row>
    <row r="41" spans="1:10" x14ac:dyDescent="0.25">
      <c r="A41" t="str">
        <f>Actif!B41</f>
        <v>F. VINDIS &amp; SONS (BEDFORD) LIMITED</v>
      </c>
      <c r="B41">
        <f>(Actif!H41-Actif!E41)/Actif!E41</f>
        <v>-0.13682787055375945</v>
      </c>
      <c r="C41">
        <f>(Feuil1!BO42-Feuil1!BL42)/Feuil1!BL42</f>
        <v>-0.15363777738547948</v>
      </c>
      <c r="D41">
        <f>Feuil1!BO42-Feuil1!BL42</f>
        <v>-2.695089950476983E-3</v>
      </c>
      <c r="E41">
        <f>(Feuil1!R42-Feuil1!O42)/Feuil1!O42</f>
        <v>0.21866015257537677</v>
      </c>
      <c r="F41">
        <f>Feuil1!R42-Feuil1!O42</f>
        <v>4.5752057492446541E-2</v>
      </c>
      <c r="G41">
        <f>(Feuil1!H42-Feuil1!E42)/Feuil1!E42</f>
        <v>-0.77572639466868221</v>
      </c>
      <c r="H41">
        <f>(Feuil1!H42-Feuil1!E42)</f>
        <v>-0.13940434548269037</v>
      </c>
      <c r="I41">
        <f>(Feuil1!CL42-Feuil1!CI42)/Feuil1!CI42</f>
        <v>-0.74674729952463859</v>
      </c>
      <c r="J41">
        <f>(Feuil1!CL42-Feuil1!CI42)</f>
        <v>-0.11557723225396371</v>
      </c>
    </row>
    <row r="42" spans="1:10" x14ac:dyDescent="0.25">
      <c r="A42" t="str">
        <f>Actif!B42</f>
        <v>F. VINDIS &amp; SONS (SAWSTON) LIMITED</v>
      </c>
      <c r="B42">
        <f>(Actif!H42-Actif!E42)/Actif!E42</f>
        <v>-0.20122040673754737</v>
      </c>
      <c r="C42">
        <f>(Feuil1!BO43-Feuil1!BL43)/Feuil1!BL43</f>
        <v>-0.47049663546715764</v>
      </c>
      <c r="D42">
        <f>Feuil1!BO43-Feuil1!BL43</f>
        <v>-3.0162937359877559E-2</v>
      </c>
      <c r="E42">
        <f>(Feuil1!R43-Feuil1!O43)/Feuil1!O43</f>
        <v>8.3672550434343032E-2</v>
      </c>
      <c r="F42">
        <f>Feuil1!R43-Feuil1!O43</f>
        <v>2.0278878524047195E-2</v>
      </c>
      <c r="G42">
        <f>(Feuil1!H43-Feuil1!E43)/Feuil1!E43</f>
        <v>-0.7988412961753123</v>
      </c>
      <c r="H42">
        <f>(Feuil1!H43-Feuil1!E43)</f>
        <v>-0.1739691702739869</v>
      </c>
      <c r="I42">
        <f>(Feuil1!CL43-Feuil1!CI43)/Feuil1!CI43</f>
        <v>-0.4672265079550062</v>
      </c>
      <c r="J42">
        <f>(Feuil1!CL43-Feuil1!CI43)</f>
        <v>-0.14629823857106566</v>
      </c>
    </row>
    <row r="43" spans="1:10" x14ac:dyDescent="0.25">
      <c r="A43" t="str">
        <f>Actif!B43</f>
        <v>F.W. EVANS CYCLES (UK) LIMITED</v>
      </c>
      <c r="B43">
        <f>(Actif!H43-Actif!E43)/Actif!E43</f>
        <v>0.23906508705632915</v>
      </c>
      <c r="C43">
        <f>(Feuil1!BO44-Feuil1!BL44)/Feuil1!BL44</f>
        <v>3.6698180963574503</v>
      </c>
      <c r="D43">
        <f>Feuil1!BO44-Feuil1!BL44</f>
        <v>0.26722206630294731</v>
      </c>
      <c r="E43">
        <f>(Feuil1!R44-Feuil1!O44)/Feuil1!O44</f>
        <v>-1.7017928516633279E-2</v>
      </c>
      <c r="F43">
        <f>Feuil1!R44-Feuil1!O44</f>
        <v>-2.1090873753811523E-3</v>
      </c>
      <c r="G43">
        <f>(Feuil1!H44-Feuil1!E44)/Feuil1!E44</f>
        <v>-2.6967490381563333E-2</v>
      </c>
      <c r="H43">
        <f>(Feuil1!H44-Feuil1!E44)</f>
        <v>-9.4563733462083577E-3</v>
      </c>
      <c r="I43">
        <f>(Feuil1!CL44-Feuil1!CI44)/Feuil1!CI44</f>
        <v>-0.36492880447715342</v>
      </c>
      <c r="J43">
        <f>(Feuil1!CL44-Feuil1!CI44)</f>
        <v>-0.13591520542575136</v>
      </c>
    </row>
    <row r="44" spans="1:10" x14ac:dyDescent="0.25">
      <c r="A44" t="str">
        <f>Actif!B44</f>
        <v>F.W.B. PRODUCTS LIMITED</v>
      </c>
      <c r="B44">
        <f>(Actif!H44-Actif!E44)/Actif!E44</f>
        <v>-0.43927503823815994</v>
      </c>
      <c r="C44">
        <f>(Feuil1!BO45-Feuil1!BL45)/Feuil1!BL45</f>
        <v>10.374249640845008</v>
      </c>
      <c r="D44">
        <f>Feuil1!BO45-Feuil1!BL45</f>
        <v>0.21480102977744506</v>
      </c>
      <c r="E44">
        <f>(Feuil1!R45-Feuil1!O45)/Feuil1!O45</f>
        <v>-0.11259112168834715</v>
      </c>
      <c r="F44">
        <f>Feuil1!R45-Feuil1!O45</f>
        <v>-3.5986403433577341E-2</v>
      </c>
      <c r="G44">
        <f>(Feuil1!H45-Feuil1!E45)/Feuil1!E45</f>
        <v>0.12842526589135655</v>
      </c>
      <c r="H44">
        <f>(Feuil1!H45-Feuil1!E45)</f>
        <v>3.9967421885420185E-2</v>
      </c>
      <c r="I44">
        <f>(Feuil1!CL45-Feuil1!CI45)/Feuil1!CI45</f>
        <v>-0.36172242546443656</v>
      </c>
      <c r="J44">
        <f>(Feuil1!CL45-Feuil1!CI45)</f>
        <v>-2.845375556864612E-2</v>
      </c>
    </row>
    <row r="45" spans="1:10" x14ac:dyDescent="0.25">
      <c r="A45" t="str">
        <f>Actif!B45</f>
        <v>FALCON OF HULL &amp; LINCOLNSHIRE LIMITED</v>
      </c>
      <c r="B45">
        <f>(Actif!H45-Actif!E45)/Actif!E45</f>
        <v>-0.22682355118334283</v>
      </c>
      <c r="C45">
        <f>(Feuil1!BO46-Feuil1!BL46)/Feuil1!BL46</f>
        <v>-0.89823003366622634</v>
      </c>
      <c r="D45">
        <f>Feuil1!BO46-Feuil1!BL46</f>
        <v>-2.1148409118555221E-2</v>
      </c>
      <c r="E45">
        <f>(Feuil1!R46-Feuil1!O46)/Feuil1!O46</f>
        <v>-0.21743177343921388</v>
      </c>
      <c r="F45">
        <f>Feuil1!R46-Feuil1!O46</f>
        <v>-5.2511069594814025E-2</v>
      </c>
      <c r="G45">
        <f>(Feuil1!H46-Feuil1!E46)/Feuil1!E46</f>
        <v>1.6987049854399203E-4</v>
      </c>
      <c r="H45">
        <f>(Feuil1!H46-Feuil1!E46)</f>
        <v>1.1559929169779881E-4</v>
      </c>
      <c r="I45">
        <f>(Feuil1!CL46-Feuil1!CI46)/Feuil1!CI46</f>
        <v>0.10279885283852909</v>
      </c>
      <c r="J45">
        <f>(Feuil1!CL46-Feuil1!CI46)</f>
        <v>2.6204733954425415E-3</v>
      </c>
    </row>
    <row r="46" spans="1:10" x14ac:dyDescent="0.25">
      <c r="A46" t="str">
        <f>Actif!B46</f>
        <v>FIBERMARK RED BRIDGE INTERNATIONAL LIMITED</v>
      </c>
      <c r="B46">
        <f>(Actif!H46-Actif!E46)/Actif!E46</f>
        <v>0.54856088523708346</v>
      </c>
      <c r="C46">
        <f>(Feuil1!BO47-Feuil1!BL47)/Feuil1!BL47</f>
        <v>14.905065381239194</v>
      </c>
      <c r="D46">
        <f>Feuil1!BO47-Feuil1!BL47</f>
        <v>3.9166665742125795E-2</v>
      </c>
      <c r="E46">
        <f>(Feuil1!R47-Feuil1!O47)/Feuil1!O47</f>
        <v>-0.58929598891233415</v>
      </c>
      <c r="F46">
        <f>Feuil1!R47-Feuil1!O47</f>
        <v>-0.45615951580277342</v>
      </c>
      <c r="G46">
        <f>(Feuil1!H47-Feuil1!E47)/Feuil1!E47</f>
        <v>70.645022271263372</v>
      </c>
      <c r="H46">
        <f>(Feuil1!H47-Feuil1!E47)</f>
        <v>0.57658798751180385</v>
      </c>
      <c r="I46">
        <f>(Feuil1!CL47-Feuil1!CI47)/Feuil1!CI47</f>
        <v>-0.56565621169296132</v>
      </c>
      <c r="J46">
        <f>(Feuil1!CL47-Feuil1!CI47)</f>
        <v>-6.9670093709743586E-2</v>
      </c>
    </row>
    <row r="47" spans="1:10" x14ac:dyDescent="0.25">
      <c r="A47" t="str">
        <f>Actif!B47</f>
        <v>FIBREFAB LIMITED</v>
      </c>
      <c r="B47">
        <f>(Actif!H47-Actif!E47)/Actif!E47</f>
        <v>0.40708605104895956</v>
      </c>
      <c r="C47">
        <f>(Feuil1!BO48-Feuil1!BL48)/Feuil1!BL48</f>
        <v>21.880725803139391</v>
      </c>
      <c r="D47">
        <f>Feuil1!BO48-Feuil1!BL48</f>
        <v>3.8971652991356444E-2</v>
      </c>
      <c r="E47">
        <f>(Feuil1!R48-Feuil1!O48)/Feuil1!O48</f>
        <v>-0.15284297458808202</v>
      </c>
      <c r="F47">
        <f>Feuil1!R48-Feuil1!O48</f>
        <v>-6.3198445766042666E-2</v>
      </c>
      <c r="G47">
        <f>(Feuil1!H48-Feuil1!E48)/Feuil1!E48</f>
        <v>0.51661379329985546</v>
      </c>
      <c r="H47">
        <f>(Feuil1!H48-Feuil1!E48)</f>
        <v>0.10029932296681851</v>
      </c>
      <c r="I47">
        <f>(Feuil1!CL48-Feuil1!CI48)/Feuil1!CI48</f>
        <v>0.91509523650879598</v>
      </c>
      <c r="J47">
        <f>(Feuil1!CL48-Feuil1!CI48)</f>
        <v>3.3297390913014709E-2</v>
      </c>
    </row>
    <row r="48" spans="1:10" x14ac:dyDescent="0.25">
      <c r="A48" t="str">
        <f>Actif!B48</f>
        <v>FINE TUBES LIMITED</v>
      </c>
      <c r="B48">
        <f>(Actif!H48-Actif!E48)/Actif!E48</f>
        <v>-0.22254548510232461</v>
      </c>
      <c r="C48">
        <f>(Feuil1!BO49-Feuil1!BL49)/Feuil1!BL49</f>
        <v>2.2030162095348347</v>
      </c>
      <c r="D48">
        <f>Feuil1!BO49-Feuil1!BL49</f>
        <v>0.1404007861718195</v>
      </c>
      <c r="E48">
        <f>(Feuil1!R49-Feuil1!O49)/Feuil1!O49</f>
        <v>-0.23306829335779691</v>
      </c>
      <c r="F48">
        <f>Feuil1!R49-Feuil1!O49</f>
        <v>-0.14064287022149274</v>
      </c>
      <c r="G48">
        <f>(Feuil1!H49-Feuil1!E49)/Feuil1!E49</f>
        <v>0.72721279983372333</v>
      </c>
      <c r="H48">
        <f>(Feuil1!H49-Feuil1!E49)</f>
        <v>0.14808072704059441</v>
      </c>
      <c r="I48">
        <f>(Feuil1!CL49-Feuil1!CI49)/Feuil1!CI49</f>
        <v>0.54666650147294837</v>
      </c>
      <c r="J48">
        <f>(Feuil1!CL49-Feuil1!CI49)</f>
        <v>0.10388564155082958</v>
      </c>
    </row>
    <row r="49" spans="1:10" x14ac:dyDescent="0.25">
      <c r="A49" t="str">
        <f>Actif!B49</f>
        <v>FIRST YORK LIMITED</v>
      </c>
      <c r="B49">
        <f>(Actif!H49-Actif!E49)/Actif!E49</f>
        <v>-8.7090594638824001E-2</v>
      </c>
      <c r="C49">
        <f>(Feuil1!BO50-Feuil1!BL50)/Feuil1!BL50</f>
        <v>-0.43044712160453968</v>
      </c>
      <c r="D49">
        <f>Feuil1!BO50-Feuil1!BL50</f>
        <v>-0.16549712838807415</v>
      </c>
      <c r="E49">
        <f>(Feuil1!R50-Feuil1!O50)/Feuil1!O50</f>
        <v>1.8229650790103618</v>
      </c>
      <c r="F49">
        <f>Feuil1!R50-Feuil1!O50</f>
        <v>7.3761585738874591E-2</v>
      </c>
      <c r="G49">
        <f>(Feuil1!H50-Feuil1!E50)/Feuil1!E50</f>
        <v>-8.0944002832888575E-3</v>
      </c>
      <c r="H49">
        <f>(Feuil1!H50-Feuil1!E50)</f>
        <v>-6.8433772662345183E-3</v>
      </c>
      <c r="I49">
        <f>(Feuil1!CL50-Feuil1!CI50)/Feuil1!CI50</f>
        <v>0.10767976354400043</v>
      </c>
      <c r="J49">
        <f>(Feuil1!CL50-Feuil1!CI50)</f>
        <v>7.4648864928299252E-2</v>
      </c>
    </row>
    <row r="50" spans="1:10" x14ac:dyDescent="0.25">
      <c r="A50" t="str">
        <f>Actif!B50</f>
        <v>FLEXIFORM BUSINESS FURNITURE LIMITED</v>
      </c>
      <c r="B50">
        <f>(Actif!H50-Actif!E50)/Actif!E50</f>
        <v>-0.37490500334233484</v>
      </c>
      <c r="C50">
        <f>(Feuil1!BO51-Feuil1!BL51)/Feuil1!BL51</f>
        <v>-0.6088093134112591</v>
      </c>
      <c r="D50">
        <f>Feuil1!BO51-Feuil1!BL51</f>
        <v>-0.10734865002072326</v>
      </c>
      <c r="E50">
        <f>(Feuil1!R51-Feuil1!O51)/Feuil1!O51</f>
        <v>-1.586402042222642E-3</v>
      </c>
      <c r="F50">
        <f>Feuil1!R51-Feuil1!O51</f>
        <v>-1.5375003881706872E-4</v>
      </c>
      <c r="G50">
        <f>(Feuil1!H51-Feuil1!E51)/Feuil1!E51</f>
        <v>-0.18563408779012949</v>
      </c>
      <c r="H50">
        <f>(Feuil1!H51-Feuil1!E51)</f>
        <v>-7.4070516119775553E-2</v>
      </c>
      <c r="I50">
        <f>(Feuil1!CL51-Feuil1!CI51)/Feuil1!CI51</f>
        <v>-0.20391165344294807</v>
      </c>
      <c r="J50">
        <f>(Feuil1!CL51-Feuil1!CI51)</f>
        <v>-5.4761975215455228E-2</v>
      </c>
    </row>
    <row r="51" spans="1:10" x14ac:dyDescent="0.25">
      <c r="A51" t="str">
        <f>Actif!B51</f>
        <v>FORELAND SHIPPING LIMITED</v>
      </c>
      <c r="B51">
        <f>(Actif!H51-Actif!E51)/Actif!E51</f>
        <v>-0.13589652071432726</v>
      </c>
      <c r="C51">
        <f>(Feuil1!BO52-Feuil1!BL52)/Feuil1!BL52</f>
        <v>-0.10444463255179873</v>
      </c>
      <c r="D51">
        <f>Feuil1!BO52-Feuil1!BL52</f>
        <v>-9.1920590219542242E-2</v>
      </c>
      <c r="E51">
        <f>(Feuil1!R52-Feuil1!O52)/Feuil1!O52</f>
        <v>0.61934692617886744</v>
      </c>
      <c r="F51">
        <f>Feuil1!R52-Feuil1!O52</f>
        <v>4.4369186713446127E-2</v>
      </c>
      <c r="G51">
        <f>(Feuil1!H52-Feuil1!E52)/Feuil1!E52</f>
        <v>-5.0274934902914264E-2</v>
      </c>
      <c r="H51">
        <f>(Feuil1!H52-Feuil1!E52)</f>
        <v>-4.5769800292146834E-2</v>
      </c>
      <c r="I51">
        <f>(Feuil1!CL52-Feuil1!CI52)/Feuil1!CI52</f>
        <v>-0.19435663965431757</v>
      </c>
      <c r="J51">
        <f>(Feuil1!CL52-Feuil1!CI52)</f>
        <v>-5.1210918174599052E-2</v>
      </c>
    </row>
    <row r="52" spans="1:10" x14ac:dyDescent="0.25">
      <c r="A52" t="str">
        <f>Actif!B52</f>
        <v>FREIGHTLINER LIMITED</v>
      </c>
      <c r="B52">
        <f>(Actif!H52-Actif!E52)/Actif!E52</f>
        <v>-0.17522932390670964</v>
      </c>
      <c r="C52">
        <f>(Feuil1!BO53-Feuil1!BL53)/Feuil1!BL53</f>
        <v>-5.2620995385878874E-2</v>
      </c>
      <c r="D52">
        <f>Feuil1!BO53-Feuil1!BL53</f>
        <v>-1.92888531366468E-2</v>
      </c>
      <c r="E52">
        <f>(Feuil1!R53-Feuil1!O53)/Feuil1!O53</f>
        <v>-0.1091268027911564</v>
      </c>
      <c r="F52">
        <f>Feuil1!R53-Feuil1!O53</f>
        <v>-4.7060930085458974E-2</v>
      </c>
      <c r="G52">
        <f>(Feuil1!H53-Feuil1!E53)/Feuil1!E53</f>
        <v>0.13020153332126058</v>
      </c>
      <c r="H52">
        <f>(Feuil1!H53-Feuil1!E53)</f>
        <v>5.398500233424508E-2</v>
      </c>
      <c r="I52">
        <f>(Feuil1!CL53-Feuil1!CI53)/Feuil1!CI53</f>
        <v>-8.471604159567471E-2</v>
      </c>
      <c r="J52">
        <f>(Feuil1!CL53-Feuil1!CI53)</f>
        <v>-4.5785373653859096E-2</v>
      </c>
    </row>
    <row r="53" spans="1:10" x14ac:dyDescent="0.25">
      <c r="A53" t="str">
        <f>Actif!B53</f>
        <v>GATWICK AIRPORT LIMITED</v>
      </c>
      <c r="B53">
        <f>(Actif!H53-Actif!E53)/Actif!E53</f>
        <v>-0.11520858963534937</v>
      </c>
      <c r="C53">
        <f>(Feuil1!BO54-Feuil1!BL54)/Feuil1!BL54</f>
        <v>4.1037882989642025</v>
      </c>
      <c r="D53">
        <f>Feuil1!BO54-Feuil1!BL54</f>
        <v>0.5966132313686725</v>
      </c>
      <c r="E53">
        <f>(Feuil1!R54-Feuil1!O54)/Feuil1!O54</f>
        <v>-0.64060842589272371</v>
      </c>
      <c r="F53">
        <f>Feuil1!R54-Feuil1!O54</f>
        <v>-0.35738117256013813</v>
      </c>
      <c r="G53">
        <f>(Feuil1!H54-Feuil1!E54)/Feuil1!E54</f>
        <v>0.92434671901515808</v>
      </c>
      <c r="H53">
        <f>(Feuil1!H54-Feuil1!E54)</f>
        <v>0.35823725548008939</v>
      </c>
      <c r="I53">
        <f>(Feuil1!CL54-Feuil1!CI54)/Feuil1!CI54</f>
        <v>-0.2865896265322922</v>
      </c>
      <c r="J53">
        <f>(Feuil1!CL54-Feuil1!CI54)</f>
        <v>-0.24920098792200229</v>
      </c>
    </row>
    <row r="54" spans="1:10" x14ac:dyDescent="0.25">
      <c r="A54" t="str">
        <f>Actif!B54</f>
        <v>GIANT U.K. LIMITED</v>
      </c>
      <c r="B54">
        <f>(Actif!H54-Actif!E54)/Actif!E54</f>
        <v>0.59299752484644852</v>
      </c>
      <c r="C54">
        <f>(Feuil1!BO55-Feuil1!BL55)/Feuil1!BL55</f>
        <v>-0.26376959733411659</v>
      </c>
      <c r="D54">
        <f>Feuil1!BO55-Feuil1!BL55</f>
        <v>-0.10610390754224802</v>
      </c>
      <c r="E54">
        <f>(Feuil1!R55-Feuil1!O55)/Feuil1!O55</f>
        <v>0.56530759047306145</v>
      </c>
      <c r="F54">
        <f>Feuil1!R55-Feuil1!O55</f>
        <v>0.11540562573378427</v>
      </c>
      <c r="G54">
        <f>(Feuil1!H55-Feuil1!E55)/Feuil1!E55</f>
        <v>-0.10538249719728927</v>
      </c>
      <c r="H54">
        <f>(Feuil1!H55-Feuil1!E55)</f>
        <v>-7.0644197861762459E-2</v>
      </c>
      <c r="I54">
        <f>(Feuil1!CL55-Feuil1!CI55)/Feuil1!CI55</f>
        <v>1.0557175702355568</v>
      </c>
      <c r="J54">
        <f>(Feuil1!CL55-Feuil1!CI55)</f>
        <v>1.9224356320794722E-2</v>
      </c>
    </row>
    <row r="55" spans="1:10" x14ac:dyDescent="0.25">
      <c r="A55" t="str">
        <f>Actif!B55</f>
        <v>GRAFTON MERCHANTING GB LIMITED</v>
      </c>
      <c r="B55">
        <f>(Actif!H55-Actif!E55)/Actif!E55</f>
        <v>3.9712395509644713E-2</v>
      </c>
      <c r="C55">
        <f>(Feuil1!BO56-Feuil1!BL56)/Feuil1!BL56</f>
        <v>-6.0103735463505684E-2</v>
      </c>
      <c r="D55">
        <f>Feuil1!BO56-Feuil1!BL56</f>
        <v>-3.9503221966531554E-2</v>
      </c>
      <c r="E55">
        <f>(Feuil1!R56-Feuil1!O56)/Feuil1!O56</f>
        <v>-8.7411710140717538E-2</v>
      </c>
      <c r="F55">
        <f>Feuil1!R56-Feuil1!O56</f>
        <v>-4.9890647971736479E-3</v>
      </c>
      <c r="G55">
        <f>(Feuil1!H56-Feuil1!E56)/Feuil1!E56</f>
        <v>-0.11054885518710238</v>
      </c>
      <c r="H55">
        <f>(Feuil1!H56-Feuil1!E56)</f>
        <v>-9.6360547933137197E-2</v>
      </c>
      <c r="I55">
        <f>(Feuil1!CL56-Feuil1!CI56)/Feuil1!CI56</f>
        <v>0.18004463490239461</v>
      </c>
      <c r="J55">
        <f>(Feuil1!CL56-Feuil1!CI56)</f>
        <v>3.9114206060769097E-2</v>
      </c>
    </row>
    <row r="56" spans="1:10" x14ac:dyDescent="0.25">
      <c r="A56" t="str">
        <f>Actif!B56</f>
        <v>GRANGE FENCING LIMITED</v>
      </c>
      <c r="B56">
        <f>(Actif!H56-Actif!E56)/Actif!E56</f>
        <v>-0.24114459288737014</v>
      </c>
      <c r="C56">
        <f>(Feuil1!BO57-Feuil1!BL57)/Feuil1!BL57</f>
        <v>0.18382281368694495</v>
      </c>
      <c r="D56">
        <f>Feuil1!BO57-Feuil1!BL57</f>
        <v>2.1210326457063736E-2</v>
      </c>
      <c r="E56">
        <f>(Feuil1!R57-Feuil1!O57)/Feuil1!O57</f>
        <v>0.36336599950858406</v>
      </c>
      <c r="F56">
        <f>Feuil1!R57-Feuil1!O57</f>
        <v>4.6753343922341178E-2</v>
      </c>
      <c r="G56">
        <f>(Feuil1!H57-Feuil1!E57)/Feuil1!E57</f>
        <v>0.20571898670825159</v>
      </c>
      <c r="H56">
        <f>(Feuil1!H57-Feuil1!E57)</f>
        <v>2.4187218928903298E-2</v>
      </c>
      <c r="I56">
        <f>(Feuil1!CL57-Feuil1!CI57)/Feuil1!CI57</f>
        <v>0.17274429688093595</v>
      </c>
      <c r="J56">
        <f>(Feuil1!CL57-Feuil1!CI57)</f>
        <v>1.9301669765455887E-2</v>
      </c>
    </row>
    <row r="57" spans="1:10" x14ac:dyDescent="0.25">
      <c r="A57" t="str">
        <f>Actif!B57</f>
        <v>GRANGERS INTERNATIONAL LIMITED</v>
      </c>
      <c r="B57">
        <f>(Actif!H57-Actif!E57)/Actif!E57</f>
        <v>-3.4838455413372368E-2</v>
      </c>
      <c r="C57">
        <f>(Feuil1!BO58-Feuil1!BL58)/Feuil1!BL58</f>
        <v>-0.56455547595860411</v>
      </c>
      <c r="D57">
        <f>Feuil1!BO58-Feuil1!BL58</f>
        <v>-1.1773586472610738E-2</v>
      </c>
      <c r="E57">
        <f>(Feuil1!R58-Feuil1!O58)/Feuil1!O58</f>
        <v>0.15138504973053712</v>
      </c>
      <c r="F57">
        <f>Feuil1!R58-Feuil1!O58</f>
        <v>6.2606667705756291E-2</v>
      </c>
      <c r="G57">
        <f>(Feuil1!H58-Feuil1!E58)/Feuil1!E58</f>
        <v>-0.64931282270040025</v>
      </c>
      <c r="H57">
        <f>(Feuil1!H58-Feuil1!E58)</f>
        <v>-0.11000967000971806</v>
      </c>
      <c r="I57">
        <f>(Feuil1!CL58-Feuil1!CI58)/Feuil1!CI58</f>
        <v>0.19681944759128153</v>
      </c>
      <c r="J57">
        <f>(Feuil1!CL58-Feuil1!CI58)</f>
        <v>3.9073334632637818E-2</v>
      </c>
    </row>
    <row r="58" spans="1:10" x14ac:dyDescent="0.25">
      <c r="A58" t="str">
        <f>Actif!B58</f>
        <v>GREENE KING BREWING AND RETAILING LIMITED</v>
      </c>
      <c r="B58">
        <f>(Actif!H58-Actif!E58)/Actif!E58</f>
        <v>-0.29767052882759365</v>
      </c>
      <c r="C58">
        <f>(Feuil1!BO59-Feuil1!BL59)/Feuil1!BL59</f>
        <v>0.15021866314411017</v>
      </c>
      <c r="D58">
        <f>Feuil1!BO59-Feuil1!BL59</f>
        <v>3.9002626409826602E-2</v>
      </c>
      <c r="E58">
        <f>(Feuil1!R59-Feuil1!O59)/Feuil1!O59</f>
        <v>-0.17192143565899423</v>
      </c>
      <c r="F58">
        <f>Feuil1!R59-Feuil1!O59</f>
        <v>-8.6063346661012341E-2</v>
      </c>
      <c r="G58">
        <f>(Feuil1!H59-Feuil1!E59)/Feuil1!E59</f>
        <v>0.10467649748829566</v>
      </c>
      <c r="H58">
        <f>(Feuil1!H59-Feuil1!E59)</f>
        <v>4.7456923197755574E-2</v>
      </c>
      <c r="I58">
        <f>(Feuil1!CL59-Feuil1!CI59)/Feuil1!CI59</f>
        <v>1.6771197716660562E-2</v>
      </c>
      <c r="J58">
        <f>(Feuil1!CL59-Feuil1!CI59)</f>
        <v>3.017614197956181E-3</v>
      </c>
    </row>
    <row r="59" spans="1:10" x14ac:dyDescent="0.25">
      <c r="A59" t="str">
        <f>Actif!B59</f>
        <v>GREENSHIRES GROUP LIMITED</v>
      </c>
      <c r="B59">
        <f>(Actif!H59-Actif!E59)/Actif!E59</f>
        <v>-0.31851808706624413</v>
      </c>
      <c r="C59">
        <f>(Feuil1!BO60-Feuil1!BL60)/Feuil1!BL60</f>
        <v>-0.17834617591855287</v>
      </c>
      <c r="D59">
        <f>Feuil1!BO60-Feuil1!BL60</f>
        <v>-5.7378160149489488E-2</v>
      </c>
      <c r="E59">
        <f>(Feuil1!R60-Feuil1!O60)/Feuil1!O60</f>
        <v>0.10126557775681207</v>
      </c>
      <c r="F59">
        <f>Feuil1!R60-Feuil1!O60</f>
        <v>2.239841957272326E-2</v>
      </c>
      <c r="G59">
        <f>(Feuil1!H60-Feuil1!E60)/Feuil1!E60</f>
        <v>-0.39053622502492474</v>
      </c>
      <c r="H59">
        <f>(Feuil1!H60-Feuil1!E60)</f>
        <v>-0.20291055683076531</v>
      </c>
      <c r="I59">
        <f>(Feuil1!CL60-Feuil1!CI60)/Feuil1!CI60</f>
        <v>-0.28055868567679026</v>
      </c>
      <c r="J59">
        <f>(Feuil1!CL60-Feuil1!CI60)</f>
        <v>-0.15389593884912967</v>
      </c>
    </row>
    <row r="60" spans="1:10" x14ac:dyDescent="0.25">
      <c r="A60" t="str">
        <f>Actif!B60</f>
        <v>GUEST MOTORS LIMITED</v>
      </c>
      <c r="B60">
        <f>(Actif!H60-Actif!E60)/Actif!E60</f>
        <v>-0.17356013021739758</v>
      </c>
      <c r="C60">
        <f>(Feuil1!BO61-Feuil1!BL61)/Feuil1!BL61</f>
        <v>1.3111432385438524</v>
      </c>
      <c r="D60">
        <f>Feuil1!BO61-Feuil1!BL61</f>
        <v>3.5388054986681641E-2</v>
      </c>
      <c r="E60">
        <f>(Feuil1!R61-Feuil1!O61)/Feuil1!O61</f>
        <v>-0.20908082005438769</v>
      </c>
      <c r="F60">
        <f>Feuil1!R61-Feuil1!O61</f>
        <v>-4.7456935288230195E-2</v>
      </c>
      <c r="G60">
        <f>(Feuil1!H61-Feuil1!E61)/Feuil1!E61</f>
        <v>0.33088608266535346</v>
      </c>
      <c r="H60">
        <f>(Feuil1!H61-Feuil1!E61)</f>
        <v>3.5741540220016674E-2</v>
      </c>
      <c r="I60">
        <f>(Feuil1!CL61-Feuil1!CI61)/Feuil1!CI61</f>
        <v>0.38189840517499468</v>
      </c>
      <c r="J60">
        <f>(Feuil1!CL61-Feuil1!CI61)</f>
        <v>2.4577829192814857E-2</v>
      </c>
    </row>
    <row r="61" spans="1:10" x14ac:dyDescent="0.25">
      <c r="A61" t="str">
        <f>Actif!B61</f>
        <v>HALO FOODS LIMITED</v>
      </c>
      <c r="B61">
        <f>(Actif!H61-Actif!E61)/Actif!E61</f>
        <v>3.1994494140949512</v>
      </c>
      <c r="C61">
        <f>(Feuil1!BO62-Feuil1!BL62)/Feuil1!BL62</f>
        <v>-0.83921674041384242</v>
      </c>
      <c r="D61">
        <f>Feuil1!BO62-Feuil1!BL62</f>
        <v>-0.23268912741842188</v>
      </c>
      <c r="E61">
        <f>(Feuil1!R62-Feuil1!O62)/Feuil1!O62</f>
        <v>-0.89596219396917998</v>
      </c>
      <c r="F61">
        <f>Feuil1!R62-Feuil1!O62</f>
        <v>-0.24211074522318027</v>
      </c>
      <c r="G61">
        <f>(Feuil1!H62-Feuil1!E62)/Feuil1!E62</f>
        <v>1.5184137176169896</v>
      </c>
      <c r="H61">
        <f>(Feuil1!H62-Feuil1!E62)</f>
        <v>0.54372218132685823</v>
      </c>
      <c r="I61">
        <f>(Feuil1!CL62-Feuil1!CI62)/Feuil1!CI62</f>
        <v>-0.83590831432997159</v>
      </c>
      <c r="J61">
        <f>(Feuil1!CL62-Feuil1!CI62)</f>
        <v>-0.35544212134054304</v>
      </c>
    </row>
    <row r="62" spans="1:10" x14ac:dyDescent="0.25">
      <c r="A62" t="str">
        <f>Actif!B62</f>
        <v>HANGREEN LIMITED</v>
      </c>
      <c r="B62">
        <f>(Actif!H62-Actif!E62)/Actif!E62</f>
        <v>0.26989522859156012</v>
      </c>
      <c r="C62">
        <f>(Feuil1!BO63-Feuil1!BL63)/Feuil1!BL63</f>
        <v>-0.60614763024173812</v>
      </c>
      <c r="D62">
        <f>Feuil1!BO63-Feuil1!BL63</f>
        <v>-4.2586691719104772E-2</v>
      </c>
      <c r="E62">
        <f>(Feuil1!R63-Feuil1!O63)/Feuil1!O63</f>
        <v>-0.39099731749870525</v>
      </c>
      <c r="F62">
        <f>Feuil1!R63-Feuil1!O63</f>
        <v>-0.11770445147737926</v>
      </c>
      <c r="G62">
        <f>(Feuil1!H63-Feuil1!E63)/Feuil1!E63</f>
        <v>-0.23684551423325573</v>
      </c>
      <c r="H62">
        <f>(Feuil1!H63-Feuil1!E63)</f>
        <v>-2.9284595093522339E-2</v>
      </c>
      <c r="I62">
        <f>(Feuil1!CL63-Feuil1!CI63)/Feuil1!CI63</f>
        <v>-0.32795676498330067</v>
      </c>
      <c r="J62">
        <f>(Feuil1!CL63-Feuil1!CI63)</f>
        <v>-8.6040249914942329E-2</v>
      </c>
    </row>
    <row r="63" spans="1:10" x14ac:dyDescent="0.25">
      <c r="A63" t="str">
        <f>Actif!B63</f>
        <v>HENDY GROUP LIMITED</v>
      </c>
      <c r="B63">
        <f>(Actif!H63-Actif!E63)/Actif!E63</f>
        <v>-7.3457382870394078E-2</v>
      </c>
      <c r="C63">
        <f>(Feuil1!BO64-Feuil1!BL64)/Feuil1!BL64</f>
        <v>-0.68421039927146932</v>
      </c>
      <c r="D63">
        <f>Feuil1!BO64-Feuil1!BL64</f>
        <v>-0.11887394933482218</v>
      </c>
      <c r="E63">
        <f>(Feuil1!R64-Feuil1!O64)/Feuil1!O64</f>
        <v>-0.23461179464659787</v>
      </c>
      <c r="F63">
        <f>Feuil1!R64-Feuil1!O64</f>
        <v>-3.7384562154702858E-2</v>
      </c>
      <c r="G63">
        <f>(Feuil1!H64-Feuil1!E64)/Feuil1!E64</f>
        <v>-0.36887948410102639</v>
      </c>
      <c r="H63">
        <f>(Feuil1!H64-Feuil1!E64)</f>
        <v>-0.16422731509614164</v>
      </c>
      <c r="I63">
        <f>(Feuil1!CL64-Feuil1!CI64)/Feuil1!CI64</f>
        <v>-0.45920419652757732</v>
      </c>
      <c r="J63">
        <f>(Feuil1!CL64-Feuil1!CI64)</f>
        <v>-0.14986646518479452</v>
      </c>
    </row>
    <row r="64" spans="1:10" x14ac:dyDescent="0.25">
      <c r="A64" t="str">
        <f>Actif!B64</f>
        <v>HEYSHAM PORT LIMITED</v>
      </c>
      <c r="B64">
        <f>(Actif!H64-Actif!E64)/Actif!E64</f>
        <v>0.11592533391440724</v>
      </c>
      <c r="C64">
        <f>(Feuil1!BO65-Feuil1!BL65)/Feuil1!BL65</f>
        <v>-0.16060300091151292</v>
      </c>
      <c r="D64">
        <f>Feuil1!BO65-Feuil1!BL65</f>
        <v>-0.10090529072942689</v>
      </c>
      <c r="E64">
        <f>(Feuil1!R65-Feuil1!O65)/Feuil1!O65</f>
        <v>0.52046273648998709</v>
      </c>
      <c r="F64">
        <f>Feuil1!R65-Feuil1!O65</f>
        <v>5.6054743778082464E-2</v>
      </c>
      <c r="G64">
        <f>(Feuil1!H65-Feuil1!E65)/Feuil1!E65</f>
        <v>-0.10086006929841335</v>
      </c>
      <c r="H64">
        <f>(Feuil1!H65-Feuil1!E65)</f>
        <v>-8.7775245124928403E-2</v>
      </c>
      <c r="I64">
        <f>(Feuil1!CL65-Feuil1!CI65)/Feuil1!CI65</f>
        <v>-5.4160422824875099E-2</v>
      </c>
      <c r="J64">
        <f>(Feuil1!CL65-Feuil1!CI65)</f>
        <v>-3.7391275627653098E-2</v>
      </c>
    </row>
    <row r="65" spans="1:10" x14ac:dyDescent="0.25">
      <c r="A65" t="str">
        <f>Actif!B65</f>
        <v>HOLLAND &amp; SHERRY LIMITED</v>
      </c>
      <c r="B65">
        <f>(Actif!H65-Actif!E65)/Actif!E65</f>
        <v>-3.9497986099591313E-2</v>
      </c>
      <c r="C65">
        <f>(Feuil1!BO66-Feuil1!BL66)/Feuil1!BL66</f>
        <v>-0.19786023005788009</v>
      </c>
      <c r="D65">
        <f>Feuil1!BO66-Feuil1!BL66</f>
        <v>-1.9963898334444483E-3</v>
      </c>
      <c r="E65">
        <f>(Feuil1!R66-Feuil1!O66)/Feuil1!O66</f>
        <v>0.22548544390668243</v>
      </c>
      <c r="F65">
        <f>Feuil1!R66-Feuil1!O66</f>
        <v>7.4561583411927312E-2</v>
      </c>
      <c r="G65">
        <f>(Feuil1!H66-Feuil1!E66)/Feuil1!E66</f>
        <v>-4.4528646026748525E-2</v>
      </c>
      <c r="H65">
        <f>(Feuil1!H66-Feuil1!E66)</f>
        <v>-2.5092078793223616E-2</v>
      </c>
      <c r="I65">
        <f>(Feuil1!CL66-Feuil1!CI66)/Feuil1!CI66</f>
        <v>-0.31378361895093576</v>
      </c>
      <c r="J65">
        <f>(Feuil1!CL66-Feuil1!CI66)</f>
        <v>-3.9162957735113524E-3</v>
      </c>
    </row>
    <row r="66" spans="1:10" x14ac:dyDescent="0.25">
      <c r="A66" t="str">
        <f>Actif!B66</f>
        <v>HOPPE (U.K.) LIMITED</v>
      </c>
      <c r="B66">
        <f>(Actif!H66-Actif!E66)/Actif!E66</f>
        <v>-0.34954172685436702</v>
      </c>
      <c r="C66">
        <f>(Feuil1!BO67-Feuil1!BL67)/Feuil1!BL67</f>
        <v>0.97106227431626801</v>
      </c>
      <c r="D66">
        <f>Feuil1!BO67-Feuil1!BL67</f>
        <v>8.511752362186863E-3</v>
      </c>
      <c r="E66">
        <f>(Feuil1!R67-Feuil1!O67)/Feuil1!O67</f>
        <v>0.39105040532631918</v>
      </c>
      <c r="F66">
        <f>Feuil1!R67-Feuil1!O67</f>
        <v>0.101473269704762</v>
      </c>
      <c r="G66">
        <f>(Feuil1!H67-Feuil1!E67)/Feuil1!E67</f>
        <v>-0.52989822081459292</v>
      </c>
      <c r="H66">
        <f>(Feuil1!H67-Feuil1!E67)</f>
        <v>-0.34327484975614203</v>
      </c>
      <c r="I66">
        <f>(Feuil1!CL67-Feuil1!CI67)/Feuil1!CI67</f>
        <v>0.25939228361389399</v>
      </c>
      <c r="J66">
        <f>(Feuil1!CL67-Feuil1!CI67)</f>
        <v>4.414366776567441E-2</v>
      </c>
    </row>
    <row r="67" spans="1:10" x14ac:dyDescent="0.25">
      <c r="A67" t="str">
        <f>Actif!B67</f>
        <v>IMMUNODIAGNOSTIC SYSTEMS LIMITED</v>
      </c>
      <c r="B67">
        <f>(Actif!H67-Actif!E67)/Actif!E67</f>
        <v>0.80042415912693721</v>
      </c>
      <c r="C67">
        <f>(Feuil1!BO68-Feuil1!BL68)/Feuil1!BL68</f>
        <v>-0.55910146781886327</v>
      </c>
      <c r="D67">
        <f>Feuil1!BO68-Feuil1!BL68</f>
        <v>-0.3023158489921941</v>
      </c>
      <c r="E67">
        <f>(Feuil1!R68-Feuil1!O68)/Feuil1!O68</f>
        <v>1.4683095311373939</v>
      </c>
      <c r="F67">
        <f>Feuil1!R68-Feuil1!O68</f>
        <v>0.35913539575566383</v>
      </c>
      <c r="G67">
        <f>(Feuil1!H68-Feuil1!E68)/Feuil1!E68</f>
        <v>-0.58077111601713072</v>
      </c>
      <c r="H67">
        <f>(Feuil1!H68-Feuil1!E68)</f>
        <v>-0.40022376889973632</v>
      </c>
      <c r="I67">
        <f>(Feuil1!CL68-Feuil1!CI68)/Feuil1!CI68</f>
        <v>-0.21714377441046673</v>
      </c>
      <c r="J67">
        <f>(Feuil1!CL68-Feuil1!CI68)</f>
        <v>-1.5552104592087737E-2</v>
      </c>
    </row>
    <row r="68" spans="1:10" x14ac:dyDescent="0.25">
      <c r="A68" t="str">
        <f>Actif!B68</f>
        <v>IMPERIAL TOBACCO LIMITED</v>
      </c>
      <c r="B68">
        <f>(Actif!H68-Actif!E68)/Actif!E68</f>
        <v>1.0448585997683817</v>
      </c>
      <c r="C68">
        <f>(Feuil1!BO69-Feuil1!BL69)/Feuil1!BL69</f>
        <v>-0.55513986897212153</v>
      </c>
      <c r="D68">
        <f>Feuil1!BO69-Feuil1!BL69</f>
        <v>-1.3251022089223691E-3</v>
      </c>
      <c r="E68">
        <f>(Feuil1!R69-Feuil1!O69)/Feuil1!O69</f>
        <v>2.2894240636389598</v>
      </c>
      <c r="F68">
        <f>Feuil1!R69-Feuil1!O69</f>
        <v>0.45261290109905084</v>
      </c>
      <c r="G68">
        <f>(Feuil1!H69-Feuil1!E69)/Feuil1!E69</f>
        <v>-0.61678846126406461</v>
      </c>
      <c r="H68">
        <f>(Feuil1!H69-Feuil1!E69)</f>
        <v>-0.43492160242482214</v>
      </c>
      <c r="I68">
        <f>(Feuil1!CL69-Feuil1!CI69)/Feuil1!CI69</f>
        <v>-0.67778301310535904</v>
      </c>
      <c r="J68">
        <f>(Feuil1!CL69-Feuil1!CI69)</f>
        <v>-1.3989624141328968E-2</v>
      </c>
    </row>
    <row r="69" spans="1:10" x14ac:dyDescent="0.25">
      <c r="A69" t="str">
        <f>Actif!B69</f>
        <v>INGRAM MICRO (UK) LIMITED</v>
      </c>
      <c r="B69">
        <f>(Actif!H69-Actif!E69)/Actif!E69</f>
        <v>0.19574587619172087</v>
      </c>
      <c r="C69">
        <f>(Feuil1!BO70-Feuil1!BL70)/Feuil1!BL70</f>
        <v>-1</v>
      </c>
      <c r="D69">
        <f>Feuil1!BO70-Feuil1!BL70</f>
        <v>-0.13056278891134013</v>
      </c>
      <c r="E69">
        <f>(Feuil1!R70-Feuil1!O70)/Feuil1!O70</f>
        <v>0.33870373078431198</v>
      </c>
      <c r="F69">
        <f>Feuil1!R70-Feuil1!O70</f>
        <v>2.144772101222632E-2</v>
      </c>
      <c r="G69">
        <f>(Feuil1!H70-Feuil1!E70)/Feuil1!E70</f>
        <v>0.26439900668099553</v>
      </c>
      <c r="H69">
        <f>(Feuil1!H70-Feuil1!E70)</f>
        <v>9.3951460861438851E-2</v>
      </c>
      <c r="I69">
        <f>(Feuil1!CL70-Feuil1!CI70)/Feuil1!CI70</f>
        <v>4.2113606796273899E-2</v>
      </c>
      <c r="J69">
        <f>(Feuil1!CL70-Feuil1!CI70)</f>
        <v>1.2866417139929028E-4</v>
      </c>
    </row>
    <row r="70" spans="1:10" x14ac:dyDescent="0.25">
      <c r="A70" t="str">
        <f>Actif!B70</f>
        <v>INNOSPEC WIDNES LIMITED</v>
      </c>
      <c r="B70">
        <f>(Actif!H70-Actif!E70)/Actif!E70</f>
        <v>0.4230775493498421</v>
      </c>
      <c r="C70">
        <f>(Feuil1!BO71-Feuil1!BL71)/Feuil1!BL71</f>
        <v>-0.52573691284468105</v>
      </c>
      <c r="D70">
        <f>Feuil1!BO71-Feuil1!BL71</f>
        <v>-1.452690430058344E-2</v>
      </c>
      <c r="E70">
        <f>(Feuil1!R71-Feuil1!O71)/Feuil1!O71</f>
        <v>0.47908200343449092</v>
      </c>
      <c r="F70">
        <f>Feuil1!R71-Feuil1!O71</f>
        <v>0.20593874932939793</v>
      </c>
      <c r="G70">
        <f>(Feuil1!H71-Feuil1!E71)/Feuil1!E71</f>
        <v>-0.68819174375082792</v>
      </c>
      <c r="H70">
        <f>(Feuil1!H71-Feuil1!E71)</f>
        <v>-0.26532637022123151</v>
      </c>
      <c r="I70">
        <f>(Feuil1!CL71-Feuil1!CI71)/Feuil1!CI71</f>
        <v>-0.66496962186232544</v>
      </c>
      <c r="J70">
        <f>(Feuil1!CL71-Feuil1!CI71)</f>
        <v>-0.50214962533429919</v>
      </c>
    </row>
    <row r="71" spans="1:10" x14ac:dyDescent="0.25">
      <c r="A71" t="str">
        <f>Actif!B71</f>
        <v>INNOVIA FILMS LIMITED</v>
      </c>
      <c r="B71">
        <f>(Actif!H71-Actif!E71)/Actif!E71</f>
        <v>0.11218623349392541</v>
      </c>
      <c r="C71">
        <f>(Feuil1!BO72-Feuil1!BL72)/Feuil1!BL72</f>
        <v>1.7656715728491805E-2</v>
      </c>
      <c r="D71">
        <f>Feuil1!BO72-Feuil1!BL72</f>
        <v>6.7482655861433316E-3</v>
      </c>
      <c r="E71">
        <f>(Feuil1!R72-Feuil1!O72)/Feuil1!O72</f>
        <v>0.16039215899850334</v>
      </c>
      <c r="F71">
        <f>Feuil1!R72-Feuil1!O72</f>
        <v>5.9002552942265418E-2</v>
      </c>
      <c r="G71">
        <f>(Feuil1!H72-Feuil1!E72)/Feuil1!E72</f>
        <v>-4.8572528548138857E-2</v>
      </c>
      <c r="H71">
        <f>(Feuil1!H72-Feuil1!E72)</f>
        <v>-2.2717476941673587E-2</v>
      </c>
      <c r="I71">
        <f>(Feuil1!CL72-Feuil1!CI72)/Feuil1!CI72</f>
        <v>-0.20293511198492392</v>
      </c>
      <c r="J71">
        <f>(Feuil1!CL72-Feuil1!CI72)</f>
        <v>-9.2678050089035569E-2</v>
      </c>
    </row>
    <row r="72" spans="1:10" x14ac:dyDescent="0.25">
      <c r="A72" t="str">
        <f>Actif!B72</f>
        <v>INTERNATIONAL FISH CANNERS (SCOTLAND) LIMITED</v>
      </c>
      <c r="B72">
        <f>(Actif!H72-Actif!E72)/Actif!E72</f>
        <v>-0.2216287604927607</v>
      </c>
      <c r="C72">
        <f>(Feuil1!BO73-Feuil1!BL73)/Feuil1!BL73</f>
        <v>0.11607787654042358</v>
      </c>
      <c r="D72">
        <f>Feuil1!BO73-Feuil1!BL73</f>
        <v>1.730458848106603E-2</v>
      </c>
      <c r="E72">
        <f>(Feuil1!R73-Feuil1!O73)/Feuil1!O73</f>
        <v>0.28956498214791176</v>
      </c>
      <c r="F72">
        <f>Feuil1!R73-Feuil1!O73</f>
        <v>6.1617160845619579E-2</v>
      </c>
      <c r="G72">
        <f>(Feuil1!H73-Feuil1!E73)/Feuil1!E73</f>
        <v>-0.25802699594282336</v>
      </c>
      <c r="H72">
        <f>(Feuil1!H73-Feuil1!E73)</f>
        <v>-0.13967732833655389</v>
      </c>
      <c r="I72">
        <f>(Feuil1!CL73-Feuil1!CI73)/Feuil1!CI73</f>
        <v>-0.15702072530724512</v>
      </c>
      <c r="J72">
        <f>(Feuil1!CL73-Feuil1!CI73)</f>
        <v>-5.6840342988628278E-2</v>
      </c>
    </row>
    <row r="73" spans="1:10" x14ac:dyDescent="0.25">
      <c r="A73" t="str">
        <f>Actif!B73</f>
        <v>IRON MOUNTAIN (UK) LIMITED</v>
      </c>
      <c r="B73">
        <f>(Actif!H73-Actif!E73)/Actif!E73</f>
        <v>0.13368813165346324</v>
      </c>
      <c r="C73">
        <f>(Feuil1!BO74-Feuil1!BL74)/Feuil1!BL74</f>
        <v>-0.2034513402290897</v>
      </c>
      <c r="D73">
        <f>Feuil1!BO74-Feuil1!BL74</f>
        <v>-0.13648314834083641</v>
      </c>
      <c r="E73">
        <f>(Feuil1!R74-Feuil1!O74)/Feuil1!O74</f>
        <v>0.20341002196352867</v>
      </c>
      <c r="F73">
        <f>Feuil1!R74-Feuil1!O74</f>
        <v>3.9395570508396816E-2</v>
      </c>
      <c r="G73">
        <f>(Feuil1!H74-Feuil1!E74)/Feuil1!E74</f>
        <v>4.0937555295695593E-3</v>
      </c>
      <c r="H73">
        <f>(Feuil1!H74-Feuil1!E74)</f>
        <v>2.7462519666089369E-3</v>
      </c>
      <c r="I73">
        <f>(Feuil1!CL74-Feuil1!CI74)/Feuil1!CI74</f>
        <v>-0.22444438715830928</v>
      </c>
      <c r="J73">
        <f>(Feuil1!CL74-Feuil1!CI74)</f>
        <v>-0.10487025643974818</v>
      </c>
    </row>
    <row r="74" spans="1:10" x14ac:dyDescent="0.25">
      <c r="A74" t="str">
        <f>Actif!B74</f>
        <v>JAMES CROPPER CONVERTING LIMITED</v>
      </c>
      <c r="B74">
        <f>(Actif!H74-Actif!E74)/Actif!E74</f>
        <v>-7.307665868275498E-2</v>
      </c>
      <c r="C74">
        <f>(Feuil1!BO75-Feuil1!BL75)/Feuil1!BL75</f>
        <v>0.17951367058362314</v>
      </c>
      <c r="D74">
        <f>Feuil1!BO75-Feuil1!BL75</f>
        <v>9.2939016387883003E-3</v>
      </c>
      <c r="E74">
        <f>(Feuil1!R75-Feuil1!O75)/Feuil1!O75</f>
        <v>-0.13615945152205516</v>
      </c>
      <c r="F74">
        <f>Feuil1!R75-Feuil1!O75</f>
        <v>-3.5511229496875157E-2</v>
      </c>
      <c r="G74">
        <f>(Feuil1!H75-Feuil1!E75)/Feuil1!E75</f>
        <v>6.6729857193244101E-3</v>
      </c>
      <c r="H74">
        <f>(Feuil1!H75-Feuil1!E75)</f>
        <v>4.7342868589052012E-3</v>
      </c>
      <c r="I74">
        <f>(Feuil1!CL75-Feuil1!CI75)/Feuil1!CI75</f>
        <v>-0.1668845966720465</v>
      </c>
      <c r="J74">
        <f>(Feuil1!CL75-Feuil1!CI75)</f>
        <v>-5.5584974568445189E-2</v>
      </c>
    </row>
    <row r="75" spans="1:10" x14ac:dyDescent="0.25">
      <c r="A75" t="str">
        <f>Actif!B75</f>
        <v>JAMES CROPPER SPECIALITY PAPERS LIMITED</v>
      </c>
      <c r="B75">
        <f>(Actif!H75-Actif!E75)/Actif!E75</f>
        <v>-0.1225189024895536</v>
      </c>
      <c r="C75">
        <f>(Feuil1!BO76-Feuil1!BL76)/Feuil1!BL76</f>
        <v>-0.27225989045831189</v>
      </c>
      <c r="D75">
        <f>Feuil1!BO76-Feuil1!BL76</f>
        <v>-1.8111549618089522E-2</v>
      </c>
      <c r="E75">
        <f>(Feuil1!R76-Feuil1!O76)/Feuil1!O76</f>
        <v>0.13769232110939372</v>
      </c>
      <c r="F75">
        <f>Feuil1!R76-Feuil1!O76</f>
        <v>3.0022183138558811E-2</v>
      </c>
      <c r="G75">
        <f>(Feuil1!H76-Feuil1!E76)/Feuil1!E76</f>
        <v>-0.1058872823437535</v>
      </c>
      <c r="H75">
        <f>(Feuil1!H76-Feuil1!E76)</f>
        <v>-6.7422653194494919E-2</v>
      </c>
      <c r="I75">
        <f>(Feuil1!CL76-Feuil1!CI76)/Feuil1!CI76</f>
        <v>-0.33627473079139092</v>
      </c>
      <c r="J75">
        <f>(Feuil1!CL76-Feuil1!CI76)</f>
        <v>-0.12667521199839921</v>
      </c>
    </row>
    <row r="76" spans="1:10" x14ac:dyDescent="0.25">
      <c r="A76" t="str">
        <f>Actif!B76</f>
        <v>JAMESTOWN INDUSTRIES LIMITED</v>
      </c>
      <c r="B76">
        <f>(Actif!H76-Actif!E76)/Actif!E76</f>
        <v>-0.46677776255366921</v>
      </c>
      <c r="C76">
        <f>(Feuil1!BO77-Feuil1!BL77)/Feuil1!BL77</f>
        <v>-2.8691742404933503E-2</v>
      </c>
      <c r="D76">
        <f>Feuil1!BO77-Feuil1!BL77</f>
        <v>-2.9898187786266267E-3</v>
      </c>
      <c r="E76">
        <f>(Feuil1!R77-Feuil1!O77)/Feuil1!O77</f>
        <v>0.77036098802939801</v>
      </c>
      <c r="F76">
        <f>Feuil1!R77-Feuil1!O77</f>
        <v>0.18890696593790723</v>
      </c>
      <c r="G76">
        <f>(Feuil1!H77-Feuil1!E77)/Feuil1!E77</f>
        <v>-0.50066154634506232</v>
      </c>
      <c r="H76">
        <f>(Feuil1!H77-Feuil1!E77)</f>
        <v>-0.11122897420840175</v>
      </c>
      <c r="I76">
        <f>(Feuil1!CL77-Feuil1!CI77)/Feuil1!CI77</f>
        <v>0.61635657445044634</v>
      </c>
      <c r="J76">
        <f>(Feuil1!CL77-Feuil1!CI77)</f>
        <v>8.0011702897340969E-2</v>
      </c>
    </row>
    <row r="77" spans="1:10" x14ac:dyDescent="0.25">
      <c r="A77" t="str">
        <f>Actif!B77</f>
        <v>KERRY INGREDIENTS (UK) LIMITED</v>
      </c>
      <c r="B77">
        <f>(Actif!H77-Actif!E77)/Actif!E77</f>
        <v>8.2956316481816547E-2</v>
      </c>
      <c r="C77">
        <f>(Feuil1!BO78-Feuil1!BL78)/Feuil1!BL78</f>
        <v>-9.668856353388644E-2</v>
      </c>
      <c r="D77">
        <f>Feuil1!BO78-Feuil1!BL78</f>
        <v>-3.1695571035165349E-2</v>
      </c>
      <c r="E77">
        <f>(Feuil1!R78-Feuil1!O78)/Feuil1!O78</f>
        <v>-0.11786281855030073</v>
      </c>
      <c r="F77">
        <f>Feuil1!R78-Feuil1!O78</f>
        <v>-7.4634048191640281E-3</v>
      </c>
      <c r="G77">
        <f>(Feuil1!H78-Feuil1!E78)/Feuil1!E78</f>
        <v>2.5033692847727222E-2</v>
      </c>
      <c r="H77">
        <f>(Feuil1!H78-Feuil1!E78)</f>
        <v>1.7367166894739494E-2</v>
      </c>
      <c r="I77">
        <f>(Feuil1!CL78-Feuil1!CI78)/Feuil1!CI78</f>
        <v>-0.14204951581983835</v>
      </c>
      <c r="J77">
        <f>(Feuil1!CL78-Feuil1!CI78)</f>
        <v>-4.7818836488760286E-2</v>
      </c>
    </row>
    <row r="78" spans="1:10" x14ac:dyDescent="0.25">
      <c r="A78" t="str">
        <f>Actif!B78</f>
        <v>KINGSLAND DRINKS LIMITED</v>
      </c>
      <c r="B78">
        <f>(Actif!H78-Actif!E78)/Actif!E78</f>
        <v>-3.2293037768624626E-2</v>
      </c>
      <c r="C78">
        <f>(Feuil1!BO79-Feuil1!BL79)/Feuil1!BL79</f>
        <v>-0.18776382881982792</v>
      </c>
      <c r="D78">
        <f>Feuil1!BO79-Feuil1!BL79</f>
        <v>-2.7008527311886035E-2</v>
      </c>
      <c r="E78">
        <f>(Feuil1!R79-Feuil1!O79)/Feuil1!O79</f>
        <v>3.2804121344129585E-2</v>
      </c>
      <c r="F78">
        <f>Feuil1!R79-Feuil1!O79</f>
        <v>7.9505697088256555E-3</v>
      </c>
      <c r="G78">
        <f>(Feuil1!H79-Feuil1!E79)/Feuil1!E79</f>
        <v>7.6990373120128255E-2</v>
      </c>
      <c r="H78">
        <f>(Feuil1!H79-Feuil1!E79)</f>
        <v>1.8629653057831513E-2</v>
      </c>
      <c r="I78">
        <f>(Feuil1!CL79-Feuil1!CI79)/Feuil1!CI79</f>
        <v>-4.3589875356627963E-2</v>
      </c>
      <c r="J78">
        <f>(Feuil1!CL79-Feuil1!CI79)</f>
        <v>-9.7218249387551747E-3</v>
      </c>
    </row>
    <row r="79" spans="1:10" x14ac:dyDescent="0.25">
      <c r="A79" t="str">
        <f>Actif!B79</f>
        <v>KINGSPAN HOT WATER SYSTEMS LIMITED</v>
      </c>
      <c r="B79">
        <f>(Actif!H79-Actif!E79)/Actif!E79</f>
        <v>-0.39809286022214396</v>
      </c>
      <c r="C79">
        <f>(Feuil1!BO80-Feuil1!BL80)/Feuil1!BL80</f>
        <v>-0.86273636492127781</v>
      </c>
      <c r="D79">
        <f>Feuil1!BO80-Feuil1!BL80</f>
        <v>-6.0226907755212229E-2</v>
      </c>
      <c r="E79">
        <f>(Feuil1!R80-Feuil1!O80)/Feuil1!O80</f>
        <v>1.5340804303718447</v>
      </c>
      <c r="F79">
        <f>Feuil1!R80-Feuil1!O80</f>
        <v>0.16800680933993464</v>
      </c>
      <c r="G79">
        <f>(Feuil1!H80-Feuil1!E80)/Feuil1!E80</f>
        <v>-0.39089601667039364</v>
      </c>
      <c r="H79">
        <f>(Feuil1!H80-Feuil1!E80)</f>
        <v>-0.26314763649987127</v>
      </c>
      <c r="I79">
        <f>(Feuil1!CL80-Feuil1!CI80)/Feuil1!CI80</f>
        <v>0.21560172753934229</v>
      </c>
      <c r="J79">
        <f>(Feuil1!CL80-Feuil1!CI80)</f>
        <v>2.9144662629239343E-2</v>
      </c>
    </row>
    <row r="80" spans="1:10" x14ac:dyDescent="0.25">
      <c r="A80" t="str">
        <f>Actif!B80</f>
        <v>KIRIL MISCHEFF LIMITED</v>
      </c>
      <c r="B80">
        <f>(Actif!H80-Actif!E80)/Actif!E80</f>
        <v>-0.14345069174161384</v>
      </c>
      <c r="C80">
        <f>(Feuil1!BO81-Feuil1!BL81)/Feuil1!BL81</f>
        <v>1.0279578557790208</v>
      </c>
      <c r="D80">
        <f>Feuil1!BO81-Feuil1!BL81</f>
        <v>2.3956226490817398E-2</v>
      </c>
      <c r="E80">
        <f>(Feuil1!R81-Feuil1!O81)/Feuil1!O81</f>
        <v>0.26928336676049175</v>
      </c>
      <c r="F80">
        <f>Feuil1!R81-Feuil1!O81</f>
        <v>3.6127228576716464E-2</v>
      </c>
      <c r="G80">
        <f>(Feuil1!H81-Feuil1!E81)/Feuil1!E81</f>
        <v>-0.37561210284489893</v>
      </c>
      <c r="H80">
        <f>(Feuil1!H81-Feuil1!E81)</f>
        <v>-0.11880558984998857</v>
      </c>
      <c r="I80">
        <f>(Feuil1!CL81-Feuil1!CI81)/Feuil1!CI81</f>
        <v>0.50565066734734898</v>
      </c>
      <c r="J80">
        <f>(Feuil1!CL81-Feuil1!CI81)</f>
        <v>7.0160612394638538E-3</v>
      </c>
    </row>
    <row r="81" spans="1:10" x14ac:dyDescent="0.25">
      <c r="A81" t="str">
        <f>Actif!B81</f>
        <v>KRISPY KREME U.K. LIMITED</v>
      </c>
      <c r="B81">
        <f>(Actif!H81-Actif!E81)/Actif!E81</f>
        <v>-9.3454399698350871E-2</v>
      </c>
      <c r="C81">
        <f>(Feuil1!BO82-Feuil1!BL82)/Feuil1!BL82</f>
        <v>-0.17314718063704848</v>
      </c>
      <c r="D81">
        <f>Feuil1!BO82-Feuil1!BL82</f>
        <v>-0.11126089753313517</v>
      </c>
      <c r="E81">
        <f>(Feuil1!R82-Feuil1!O82)/Feuil1!O82</f>
        <v>1.0964242478019981</v>
      </c>
      <c r="F81">
        <f>Feuil1!R82-Feuil1!O82</f>
        <v>4.6325479720137445E-2</v>
      </c>
      <c r="G81">
        <f>(Feuil1!H82-Feuil1!E82)/Feuil1!E82</f>
        <v>-7.567205793332156E-2</v>
      </c>
      <c r="H81">
        <f>(Feuil1!H82-Feuil1!E82)</f>
        <v>-4.9331448941714817E-2</v>
      </c>
      <c r="I81">
        <f>(Feuil1!CL82-Feuil1!CI82)/Feuil1!CI82</f>
        <v>-0.13046228742274268</v>
      </c>
      <c r="J81">
        <f>(Feuil1!CL82-Feuil1!CI82)</f>
        <v>-0.10458603639298703</v>
      </c>
    </row>
    <row r="82" spans="1:10" x14ac:dyDescent="0.25">
      <c r="A82" t="str">
        <f>Actif!B82</f>
        <v>L.ROWLAND &amp; COMPANY (RETAIL) LIMITED</v>
      </c>
      <c r="B82">
        <f>(Actif!H82-Actif!E82)/Actif!E82</f>
        <v>-0.207288859500282</v>
      </c>
      <c r="C82">
        <f>(Feuil1!BO83-Feuil1!BL83)/Feuil1!BL83</f>
        <v>-0.28057977687239305</v>
      </c>
      <c r="D82">
        <f>Feuil1!BO83-Feuil1!BL83</f>
        <v>-1.8770184246649484E-3</v>
      </c>
      <c r="E82">
        <f>(Feuil1!R83-Feuil1!O83)/Feuil1!O83</f>
        <v>4.8706193916368233E-2</v>
      </c>
      <c r="F82">
        <f>Feuil1!R83-Feuil1!O83</f>
        <v>8.5792549716295352E-3</v>
      </c>
      <c r="G82">
        <f>(Feuil1!H83-Feuil1!E83)/Feuil1!E83</f>
        <v>-3.1333034738068602E-2</v>
      </c>
      <c r="H82">
        <f>(Feuil1!H83-Feuil1!E83)</f>
        <v>-2.4900711359924332E-2</v>
      </c>
      <c r="I82">
        <f>(Feuil1!CL83-Feuil1!CI83)/Feuil1!CI83</f>
        <v>5.88093902565784E-2</v>
      </c>
      <c r="J82">
        <f>(Feuil1!CL83-Feuil1!CI83)</f>
        <v>3.1136088554155339E-3</v>
      </c>
    </row>
    <row r="83" spans="1:10" x14ac:dyDescent="0.25">
      <c r="A83" t="str">
        <f>Actif!B83</f>
        <v>LAKESIDE FOOD GROUP LIMITED</v>
      </c>
      <c r="B83">
        <f>(Actif!H83-Actif!E83)/Actif!E83</f>
        <v>7.9618672827756115E-2</v>
      </c>
      <c r="C83">
        <f>(Feuil1!BO84-Feuil1!BL84)/Feuil1!BL84</f>
        <v>-0.91420122406662163</v>
      </c>
      <c r="D83">
        <f>Feuil1!BO84-Feuil1!BL84</f>
        <v>-6.5996339858086115E-3</v>
      </c>
      <c r="E83">
        <f>(Feuil1!R84-Feuil1!O84)/Feuil1!O84</f>
        <v>0.72797501295222811</v>
      </c>
      <c r="F83">
        <f>Feuil1!R84-Feuil1!O84</f>
        <v>4.2365501983525962E-2</v>
      </c>
      <c r="G83">
        <f>(Feuil1!H84-Feuil1!E84)/Feuil1!E84</f>
        <v>1.9949308780064841</v>
      </c>
      <c r="H83">
        <f>(Feuil1!H84-Feuil1!E84)</f>
        <v>0.38219187928070131</v>
      </c>
      <c r="I83">
        <f>(Feuil1!CL84-Feuil1!CI84)/Feuil1!CI84</f>
        <v>-0.69504670203429852</v>
      </c>
      <c r="J83">
        <f>(Feuil1!CL84-Feuil1!CI84)</f>
        <v>-1.9259665289230489E-2</v>
      </c>
    </row>
    <row r="84" spans="1:10" x14ac:dyDescent="0.25">
      <c r="A84" t="str">
        <f>Actif!B84</f>
        <v>LONDON EXECUTIVE AVIATION LIMITED</v>
      </c>
      <c r="B84">
        <f>(Actif!H84-Actif!E84)/Actif!E84</f>
        <v>5.9739591426314687E-2</v>
      </c>
      <c r="C84">
        <f>(Feuil1!BO85-Feuil1!BL85)/Feuil1!BL85</f>
        <v>1.9931702096318591E-2</v>
      </c>
      <c r="D84">
        <f>Feuil1!BO85-Feuil1!BL85</f>
        <v>1.058460026587571E-2</v>
      </c>
      <c r="E84">
        <f>(Feuil1!R85-Feuil1!O85)/Feuil1!O85</f>
        <v>-0.41244348292484162</v>
      </c>
      <c r="F84">
        <f>Feuil1!R85-Feuil1!O85</f>
        <v>-7.9367898101157325E-2</v>
      </c>
      <c r="G84">
        <f>(Feuil1!H85-Feuil1!E85)/Feuil1!E85</f>
        <v>9.4920438017151981E-3</v>
      </c>
      <c r="H84">
        <f>(Feuil1!H85-Feuil1!E85)</f>
        <v>5.55764611640297E-3</v>
      </c>
      <c r="I84">
        <f>(Feuil1!CL85-Feuil1!CI85)/Feuil1!CI85</f>
        <v>1.6489083517105057E-3</v>
      </c>
      <c r="J84">
        <f>(Feuil1!CL85-Feuil1!CI85)</f>
        <v>1.2064773602402656E-3</v>
      </c>
    </row>
    <row r="85" spans="1:10" x14ac:dyDescent="0.25">
      <c r="A85" t="str">
        <f>Actif!B85</f>
        <v>LOOKERS BIRMINGHAM LIMITED</v>
      </c>
      <c r="B85">
        <f>(Actif!H85-Actif!E85)/Actif!E85</f>
        <v>9.1756374898091988E-3</v>
      </c>
      <c r="C85">
        <f>(Feuil1!BO86-Feuil1!BL86)/Feuil1!BL86</f>
        <v>-1</v>
      </c>
      <c r="D85">
        <f>Feuil1!BO86-Feuil1!BL86</f>
        <v>-6.6005883540090171E-4</v>
      </c>
      <c r="E85">
        <f>(Feuil1!R86-Feuil1!O86)/Feuil1!O86</f>
        <v>0.100678711730168</v>
      </c>
      <c r="F85">
        <f>Feuil1!R86-Feuil1!O86</f>
        <v>1.7058898229407732E-2</v>
      </c>
      <c r="G85">
        <f>(Feuil1!H86-Feuil1!E86)/Feuil1!E86</f>
        <v>0.48495188805062517</v>
      </c>
      <c r="H85">
        <f>(Feuil1!H86-Feuil1!E86)</f>
        <v>7.3270949948328584E-2</v>
      </c>
      <c r="I85">
        <f>(Feuil1!CL86-Feuil1!CI86)/Feuil1!CI86</f>
        <v>-0.69125123330382932</v>
      </c>
      <c r="J85">
        <f>(Feuil1!CL86-Feuil1!CI86)</f>
        <v>-8.9429102565998786E-3</v>
      </c>
    </row>
    <row r="86" spans="1:10" x14ac:dyDescent="0.25">
      <c r="A86" t="str">
        <f>Actif!B86</f>
        <v>MAPEI (UK) LIMITED</v>
      </c>
      <c r="B86">
        <f>(Actif!H86-Actif!E86)/Actif!E86</f>
        <v>-3.1724014876935831E-2</v>
      </c>
      <c r="C86">
        <f>(Feuil1!BO87-Feuil1!BL87)/Feuil1!BL87</f>
        <v>-0.89758682401293477</v>
      </c>
      <c r="D86">
        <f>Feuil1!BO87-Feuil1!BL87</f>
        <v>-7.3408815164320643E-2</v>
      </c>
      <c r="E86">
        <f>(Feuil1!R87-Feuil1!O87)/Feuil1!O87</f>
        <v>0.18241557012475623</v>
      </c>
      <c r="F86">
        <f>Feuil1!R87-Feuil1!O87</f>
        <v>9.8935148889833902E-2</v>
      </c>
      <c r="G86">
        <f>(Feuil1!H87-Feuil1!E87)/Feuil1!E87</f>
        <v>-0.58394061246358198</v>
      </c>
      <c r="H86">
        <f>(Feuil1!H87-Feuil1!E87)</f>
        <v>-0.139362147482847</v>
      </c>
      <c r="I86">
        <f>(Feuil1!CL87-Feuil1!CI87)/Feuil1!CI87</f>
        <v>0.39093818072787595</v>
      </c>
      <c r="J86">
        <f>(Feuil1!CL87-Feuil1!CI87)</f>
        <v>0.15262508322523205</v>
      </c>
    </row>
    <row r="87" spans="1:10" x14ac:dyDescent="0.25">
      <c r="A87" t="str">
        <f>Actif!B87</f>
        <v>MATALAN RETAIL LTD.</v>
      </c>
      <c r="B87">
        <f>(Actif!H87-Actif!E87)/Actif!E87</f>
        <v>0.23660991552485389</v>
      </c>
      <c r="C87">
        <f>(Feuil1!BO88-Feuil1!BL88)/Feuil1!BL88</f>
        <v>-0.25917377396144681</v>
      </c>
      <c r="D87">
        <f>Feuil1!BO88-Feuil1!BL88</f>
        <v>-3.4038273414969789E-2</v>
      </c>
      <c r="E87">
        <f>(Feuil1!R88-Feuil1!O88)/Feuil1!O88</f>
        <v>0.11936649068340742</v>
      </c>
      <c r="F87">
        <f>Feuil1!R88-Feuil1!O88</f>
        <v>4.1958636930798321E-2</v>
      </c>
      <c r="G87">
        <f>(Feuil1!H88-Feuil1!E88)/Feuil1!E88</f>
        <v>5.6265894060628055E-2</v>
      </c>
      <c r="H87">
        <f>(Feuil1!H88-Feuil1!E88)</f>
        <v>1.7770868651510119E-2</v>
      </c>
      <c r="I87">
        <f>(Feuil1!CL88-Feuil1!CI88)/Feuil1!CI88</f>
        <v>-0.33138448532798925</v>
      </c>
      <c r="J87">
        <f>(Feuil1!CL88-Feuil1!CI88)</f>
        <v>-0.13101772401721684</v>
      </c>
    </row>
    <row r="88" spans="1:10" x14ac:dyDescent="0.25">
      <c r="A88" t="str">
        <f>Actif!B88</f>
        <v>MAZDA MOTORS UK LIMITED</v>
      </c>
      <c r="B88">
        <f>(Actif!H88-Actif!E88)/Actif!E88</f>
        <v>-0.14166011455995037</v>
      </c>
      <c r="C88">
        <f>(Feuil1!BO89-Feuil1!BL89)/Feuil1!BL89</f>
        <v>7.6883276595210717</v>
      </c>
      <c r="D88">
        <f>Feuil1!BO89-Feuil1!BL89</f>
        <v>1.6285256720359649E-3</v>
      </c>
      <c r="E88">
        <f>(Feuil1!R89-Feuil1!O89)/Feuil1!O89</f>
        <v>-0.43560754475616087</v>
      </c>
      <c r="F88">
        <f>Feuil1!R89-Feuil1!O89</f>
        <v>-3.2703690941003706E-2</v>
      </c>
      <c r="G88">
        <f>(Feuil1!H89-Feuil1!E89)/Feuil1!E89</f>
        <v>0.47777154820660134</v>
      </c>
      <c r="H88">
        <f>(Feuil1!H89-Feuil1!E89)</f>
        <v>7.4652942773001246E-2</v>
      </c>
      <c r="I88">
        <f>(Feuil1!CL89-Feuil1!CI89)/Feuil1!CI89</f>
        <v>-0.13375612005341528</v>
      </c>
      <c r="J88">
        <f>(Feuil1!CL89-Feuil1!CI89)</f>
        <v>-7.0149228622095553E-4</v>
      </c>
    </row>
    <row r="89" spans="1:10" x14ac:dyDescent="0.25">
      <c r="A89" t="str">
        <f>Actif!B89</f>
        <v>MEGGITT AEROSPACE LIMITED</v>
      </c>
      <c r="B89">
        <f>(Actif!H89-Actif!E89)/Actif!E89</f>
        <v>-0.20291187868799426</v>
      </c>
      <c r="C89">
        <f>(Feuil1!BO90-Feuil1!BL90)/Feuil1!BL90</f>
        <v>3.5862083881599061E-2</v>
      </c>
      <c r="D89">
        <f>Feuil1!BO90-Feuil1!BL90</f>
        <v>2.2834756091767883E-2</v>
      </c>
      <c r="E89">
        <f>(Feuil1!R90-Feuil1!O90)/Feuil1!O90</f>
        <v>-0.18325899104846219</v>
      </c>
      <c r="F89">
        <f>Feuil1!R90-Feuil1!O90</f>
        <v>-3.6999512023538406E-2</v>
      </c>
      <c r="G89">
        <f>(Feuil1!H90-Feuil1!E90)/Feuil1!E90</f>
        <v>5.3999522012307802E-2</v>
      </c>
      <c r="H89">
        <f>(Feuil1!H90-Feuil1!E90)</f>
        <v>3.5291984767783835E-2</v>
      </c>
      <c r="I89">
        <f>(Feuil1!CL90-Feuil1!CI90)/Feuil1!CI90</f>
        <v>2.4281849260418188E-2</v>
      </c>
      <c r="J89">
        <f>(Feuil1!CL90-Feuil1!CI90)</f>
        <v>3.6890054074651957E-3</v>
      </c>
    </row>
    <row r="90" spans="1:10" x14ac:dyDescent="0.25">
      <c r="A90" t="str">
        <f>Actif!B90</f>
        <v>MERCIA GARDEN PRODUCTS LIMITED</v>
      </c>
      <c r="B90">
        <f>(Actif!H90-Actif!E90)/Actif!E90</f>
        <v>1.1810698991271851</v>
      </c>
      <c r="C90">
        <f>(Feuil1!BO91-Feuil1!BL91)/Feuil1!BL91</f>
        <v>131.67588976853904</v>
      </c>
      <c r="D90">
        <f>Feuil1!BO91-Feuil1!BL91</f>
        <v>0.60530003336531613</v>
      </c>
      <c r="E90">
        <f>(Feuil1!R91-Feuil1!O91)/Feuil1!O91</f>
        <v>-0.51591355849261578</v>
      </c>
      <c r="F90">
        <f>Feuil1!R91-Feuil1!O91</f>
        <v>-0.28551579406529343</v>
      </c>
      <c r="G90">
        <f>(Feuil1!H91-Feuil1!E91)/Feuil1!E91</f>
        <v>78.342140826109826</v>
      </c>
      <c r="H90">
        <f>(Feuil1!H91-Feuil1!E91)</f>
        <v>0.64023140738092421</v>
      </c>
      <c r="I90">
        <f>(Feuil1!CL91-Feuil1!CI91)/Feuil1!CI91</f>
        <v>-0.62142318570732991</v>
      </c>
      <c r="J90">
        <f>(Feuil1!CL91-Feuil1!CI91)</f>
        <v>-0.27481853280964952</v>
      </c>
    </row>
    <row r="91" spans="1:10" x14ac:dyDescent="0.25">
      <c r="A91" t="str">
        <f>Actif!B91</f>
        <v>MERIDIEN MODENA LIMITED</v>
      </c>
      <c r="B91">
        <f>(Actif!H91-Actif!E91)/Actif!E91</f>
        <v>-2.961086409914852E-2</v>
      </c>
      <c r="C91">
        <f>(Feuil1!BO92-Feuil1!BL92)/Feuil1!BL92</f>
        <v>-0.6060461812488519</v>
      </c>
      <c r="D91">
        <f>Feuil1!BO92-Feuil1!BL92</f>
        <v>-4.396925372925669E-3</v>
      </c>
      <c r="E91">
        <f>(Feuil1!R92-Feuil1!O92)/Feuil1!O92</f>
        <v>6.6084658522981246E-2</v>
      </c>
      <c r="F91">
        <f>Feuil1!R92-Feuil1!O92</f>
        <v>1.3664422140008153E-2</v>
      </c>
      <c r="G91">
        <f>(Feuil1!H92-Feuil1!E92)/Feuil1!E92</f>
        <v>0.14273768668675407</v>
      </c>
      <c r="H91">
        <f>(Feuil1!H92-Feuil1!E92)</f>
        <v>3.2160564911475148E-2</v>
      </c>
      <c r="I91">
        <f>(Feuil1!CL92-Feuil1!CI92)/Feuil1!CI92</f>
        <v>-0.20514538612006519</v>
      </c>
      <c r="J91">
        <f>(Feuil1!CL92-Feuil1!CI92)</f>
        <v>-3.1227952246668689E-2</v>
      </c>
    </row>
    <row r="92" spans="1:10" x14ac:dyDescent="0.25">
      <c r="A92" t="str">
        <f>Actif!B92</f>
        <v>MERSEN UK PORTSLADE LIMITED</v>
      </c>
      <c r="B92">
        <f>(Actif!H92-Actif!E92)/Actif!E92</f>
        <v>-9.2080480632982464E-2</v>
      </c>
      <c r="C92">
        <f>(Feuil1!BO93-Feuil1!BL93)/Feuil1!BL93</f>
        <v>-1.7300297108561573</v>
      </c>
      <c r="D92">
        <f>Feuil1!BO93-Feuil1!BL93</f>
        <v>-6.556964601132946E-2</v>
      </c>
      <c r="E92">
        <f>(Feuil1!R93-Feuil1!O93)/Feuil1!O93</f>
        <v>8.0307216264853737E-2</v>
      </c>
      <c r="F92">
        <f>Feuil1!R93-Feuil1!O93</f>
        <v>2.2160373290718183E-2</v>
      </c>
      <c r="G92">
        <f>(Feuil1!H93-Feuil1!E93)/Feuil1!E93</f>
        <v>4.0654531296189456E-2</v>
      </c>
      <c r="H92">
        <f>(Feuil1!H93-Feuil1!E93)</f>
        <v>2.5110945857223066E-2</v>
      </c>
      <c r="I92">
        <f>(Feuil1!CL93-Feuil1!CI93)/Feuil1!CI93</f>
        <v>-0.24078603161449774</v>
      </c>
      <c r="J92">
        <f>(Feuil1!CL93-Feuil1!CI93)</f>
        <v>-1.0665472823881493E-2</v>
      </c>
    </row>
    <row r="93" spans="1:10" x14ac:dyDescent="0.25">
      <c r="A93" t="str">
        <f>Actif!B93</f>
        <v>MESSIER-DOWTY LIMITED</v>
      </c>
      <c r="B93">
        <f>(Actif!H93-Actif!E93)/Actif!E93</f>
        <v>-0.39193475629583652</v>
      </c>
      <c r="C93">
        <f>(Feuil1!BO94-Feuil1!BL94)/Feuil1!BL94</f>
        <v>-7.6604117046527795E-2</v>
      </c>
      <c r="D93">
        <f>Feuil1!BO94-Feuil1!BL94</f>
        <v>-1.6506627623168818E-2</v>
      </c>
      <c r="E93">
        <f>(Feuil1!R94-Feuil1!O94)/Feuil1!O94</f>
        <v>-0.16703968575890768</v>
      </c>
      <c r="F93">
        <f>Feuil1!R94-Feuil1!O94</f>
        <v>-6.289319074446148E-2</v>
      </c>
      <c r="G93">
        <f>(Feuil1!H94-Feuil1!E94)/Feuil1!E94</f>
        <v>0.1186956083507452</v>
      </c>
      <c r="H93">
        <f>(Feuil1!H94-Feuil1!E94)</f>
        <v>5.6595801729865503E-2</v>
      </c>
      <c r="I93">
        <f>(Feuil1!CL94-Feuil1!CI94)/Feuil1!CI94</f>
        <v>0.48345530798049735</v>
      </c>
      <c r="J93">
        <f>(Feuil1!CL94-Feuil1!CI94)</f>
        <v>4.1860948409789767E-2</v>
      </c>
    </row>
    <row r="94" spans="1:10" x14ac:dyDescent="0.25">
      <c r="A94" t="str">
        <f>Actif!B94</f>
        <v>MICHAEL DAVIES AND ASSOCIATES LIMITED</v>
      </c>
      <c r="B94">
        <f>(Actif!H94-Actif!E94)/Actif!E94</f>
        <v>-0.13045923382993274</v>
      </c>
      <c r="C94">
        <f>(Feuil1!BO95-Feuil1!BL95)/Feuil1!BL95</f>
        <v>-0.22444863308010016</v>
      </c>
      <c r="D94">
        <f>Feuil1!BO95-Feuil1!BL95</f>
        <v>-7.454119979729662E-2</v>
      </c>
      <c r="E94">
        <f>(Feuil1!R95-Feuil1!O95)/Feuil1!O95</f>
        <v>0.21671399712331132</v>
      </c>
      <c r="F94">
        <f>Feuil1!R95-Feuil1!O95</f>
        <v>4.1465443535776164E-2</v>
      </c>
      <c r="G94">
        <f>(Feuil1!H95-Feuil1!E95)/Feuil1!E95</f>
        <v>-0.47046615082019949</v>
      </c>
      <c r="H94">
        <f>(Feuil1!H95-Feuil1!E95)</f>
        <v>-0.27126815443738139</v>
      </c>
      <c r="I94">
        <f>(Feuil1!CL95-Feuil1!CI95)/Feuil1!CI95</f>
        <v>-4.3613160307497408E-2</v>
      </c>
      <c r="J94">
        <f>(Feuil1!CL95-Feuil1!CI95)</f>
        <v>-2.4432208819410883E-2</v>
      </c>
    </row>
    <row r="95" spans="1:10" x14ac:dyDescent="0.25">
      <c r="A95" t="str">
        <f>Actif!B95</f>
        <v>MOTORLINE (KENT) LIMITED</v>
      </c>
      <c r="B95">
        <f>(Actif!H95-Actif!E95)/Actif!E95</f>
        <v>0.72825557607027225</v>
      </c>
      <c r="C95">
        <f>(Feuil1!BO96-Feuil1!BL96)/Feuil1!BL96</f>
        <v>-0.39562772010284214</v>
      </c>
      <c r="D95">
        <f>Feuil1!BO96-Feuil1!BL96</f>
        <v>-1.2223688778611095E-3</v>
      </c>
      <c r="E95">
        <f>(Feuil1!R96-Feuil1!O96)/Feuil1!O96</f>
        <v>-0.41145035304957628</v>
      </c>
      <c r="F95">
        <f>Feuil1!R96-Feuil1!O96</f>
        <v>-4.476826832631621E-2</v>
      </c>
      <c r="G95">
        <f>(Feuil1!H96-Feuil1!E96)/Feuil1!E96</f>
        <v>0.52008460395380807</v>
      </c>
      <c r="H95">
        <f>(Feuil1!H96-Feuil1!E96)</f>
        <v>0.15231778983882771</v>
      </c>
      <c r="I95">
        <f>(Feuil1!CL96-Feuil1!CI96)/Feuil1!CI96</f>
        <v>-0.48550371339851833</v>
      </c>
      <c r="J95">
        <f>(Feuil1!CL96-Feuil1!CI96)</f>
        <v>-6.6648268752680637E-2</v>
      </c>
    </row>
    <row r="96" spans="1:10" x14ac:dyDescent="0.25">
      <c r="A96" t="str">
        <f>Actif!B96</f>
        <v>MWUK LIMITED</v>
      </c>
      <c r="B96">
        <f>(Actif!H96-Actif!E96)/Actif!E96</f>
        <v>-6.3926706538678033E-2</v>
      </c>
      <c r="C96">
        <f>(Feuil1!BO97-Feuil1!BL97)/Feuil1!BL97</f>
        <v>-0.96689160390368178</v>
      </c>
      <c r="D96">
        <f>Feuil1!BO97-Feuil1!BL97</f>
        <v>-0.64911648760518015</v>
      </c>
      <c r="E96">
        <f>(Feuil1!R97-Feuil1!O97)/Feuil1!O97</f>
        <v>2.1178545667306312</v>
      </c>
      <c r="F96">
        <f>Feuil1!R97-Feuil1!O97</f>
        <v>0.27067644371456767</v>
      </c>
      <c r="G96">
        <f>(Feuil1!H97-Feuil1!E97)/Feuil1!E97</f>
        <v>-0.3866249509193499</v>
      </c>
      <c r="H96">
        <f>(Feuil1!H97-Feuil1!E97)</f>
        <v>-0.26073339555218239</v>
      </c>
      <c r="I96">
        <f>(Feuil1!CL97-Feuil1!CI97)/Feuil1!CI97</f>
        <v>-0.17632237100198528</v>
      </c>
      <c r="J96">
        <f>(Feuil1!CL97-Feuil1!CI97)</f>
        <v>-4.8680182636388902E-3</v>
      </c>
    </row>
    <row r="97" spans="1:10" x14ac:dyDescent="0.25">
      <c r="A97" t="str">
        <f>Actif!B97</f>
        <v>N.R. EVANS AND SON LIMITED</v>
      </c>
      <c r="B97">
        <f>(Actif!H97-Actif!E97)/Actif!E97</f>
        <v>-0.20187184489218024</v>
      </c>
      <c r="C97">
        <f>(Feuil1!BO98-Feuil1!BL98)/Feuil1!BL98</f>
        <v>-0.18064895531693709</v>
      </c>
      <c r="D97">
        <f>Feuil1!BO98-Feuil1!BL98</f>
        <v>-4.1215736254530178E-2</v>
      </c>
      <c r="E97">
        <f>(Feuil1!R98-Feuil1!O98)/Feuil1!O98</f>
        <v>-0.19692383627434612</v>
      </c>
      <c r="F97">
        <f>Feuil1!R98-Feuil1!O98</f>
        <v>-4.4799534537386859E-2</v>
      </c>
      <c r="G97">
        <f>(Feuil1!H98-Feuil1!E98)/Feuil1!E98</f>
        <v>0.29508672932382379</v>
      </c>
      <c r="H97">
        <f>(Feuil1!H98-Feuil1!E98)</f>
        <v>9.9218543370769297E-2</v>
      </c>
      <c r="I97">
        <f>(Feuil1!CL98-Feuil1!CI98)/Feuil1!CI98</f>
        <v>5.9623836812990959E-2</v>
      </c>
      <c r="J97">
        <f>(Feuil1!CL98-Feuil1!CI98)</f>
        <v>2.6335167220875699E-2</v>
      </c>
    </row>
    <row r="98" spans="1:10" x14ac:dyDescent="0.25">
      <c r="A98" t="str">
        <f>Actif!B98</f>
        <v>NALCO LIMITED</v>
      </c>
      <c r="B98">
        <f>(Actif!H98-Actif!E98)/Actif!E98</f>
        <v>-0.20642436516533469</v>
      </c>
      <c r="C98">
        <f>(Feuil1!BO99-Feuil1!BL99)/Feuil1!BL99</f>
        <v>-0.10584779113633649</v>
      </c>
      <c r="D98">
        <f>Feuil1!BO99-Feuil1!BL99</f>
        <v>-4.819502353110211E-2</v>
      </c>
      <c r="E98">
        <f>(Feuil1!R99-Feuil1!O99)/Feuil1!O99</f>
        <v>0.4334727119250702</v>
      </c>
      <c r="F98">
        <f>Feuil1!R99-Feuil1!O99</f>
        <v>8.6641415016049744E-2</v>
      </c>
      <c r="G98">
        <f>(Feuil1!H99-Feuil1!E99)/Feuil1!E99</f>
        <v>-0.13108276700452234</v>
      </c>
      <c r="H98">
        <f>(Feuil1!H99-Feuil1!E99)</f>
        <v>-8.3210900435558011E-2</v>
      </c>
      <c r="I98">
        <f>(Feuil1!CL99-Feuil1!CI99)/Feuil1!CI99</f>
        <v>-0.19361479427737927</v>
      </c>
      <c r="J98">
        <f>(Feuil1!CL99-Feuil1!CI99)</f>
        <v>-2.1096820306011982E-2</v>
      </c>
    </row>
    <row r="99" spans="1:10" x14ac:dyDescent="0.25">
      <c r="A99" t="str">
        <f>Actif!B99</f>
        <v>NEXT RETAIL LIMITED</v>
      </c>
      <c r="B99">
        <f>(Actif!H99-Actif!E99)/Actif!E99</f>
        <v>-0.12727338184493464</v>
      </c>
      <c r="C99">
        <f>(Feuil1!BO100-Feuil1!BL100)/Feuil1!BL100</f>
        <v>-0.36944400486855616</v>
      </c>
      <c r="D99">
        <f>Feuil1!BO100-Feuil1!BL100</f>
        <v>-1.2491602889715529E-3</v>
      </c>
      <c r="E99">
        <f>(Feuil1!R100-Feuil1!O100)/Feuil1!O100</f>
        <v>2.6458470942440324</v>
      </c>
      <c r="F99">
        <f>Feuil1!R100-Feuil1!O100</f>
        <v>0.18226195567176384</v>
      </c>
      <c r="G99">
        <f>(Feuil1!H100-Feuil1!E100)/Feuil1!E100</f>
        <v>-0.25856706123854778</v>
      </c>
      <c r="H99">
        <f>(Feuil1!H100-Feuil1!E100)</f>
        <v>-0.2137821712770378</v>
      </c>
      <c r="I99">
        <f>(Feuil1!CL100-Feuil1!CI100)/Feuil1!CI100</f>
        <v>-2.1171584591472208E-2</v>
      </c>
      <c r="J99">
        <f>(Feuil1!CL100-Feuil1!CI100)</f>
        <v>-1.9511617705764706E-3</v>
      </c>
    </row>
    <row r="100" spans="1:10" x14ac:dyDescent="0.25">
      <c r="A100" t="str">
        <f>Actif!B100</f>
        <v>NEXUS INDUSTRIES LIMITED</v>
      </c>
      <c r="B100">
        <f>(Actif!H100-Actif!E100)/Actif!E100</f>
        <v>-0.64798224687184758</v>
      </c>
      <c r="C100">
        <f>(Feuil1!BO101-Feuil1!BL101)/Feuil1!BL101</f>
        <v>-0.65096138260777603</v>
      </c>
      <c r="D100">
        <f>Feuil1!BO101-Feuil1!BL101</f>
        <v>-1.5160447646838079E-4</v>
      </c>
      <c r="E100">
        <f>(Feuil1!R101-Feuil1!O101)/Feuil1!O101</f>
        <v>8.7738405818252385</v>
      </c>
      <c r="F100">
        <f>Feuil1!R101-Feuil1!O101</f>
        <v>0.23629848926460847</v>
      </c>
      <c r="G100">
        <f>(Feuil1!H101-Feuil1!E101)/Feuil1!E101</f>
        <v>-0.32470668678623227</v>
      </c>
      <c r="H100">
        <f>(Feuil1!H101-Feuil1!E101)</f>
        <v>-0.26303218711979459</v>
      </c>
      <c r="I100">
        <f>(Feuil1!CL101-Feuil1!CI101)/Feuil1!CI101</f>
        <v>-0.41468576039449051</v>
      </c>
      <c r="J100">
        <f>(Feuil1!CL101-Feuil1!CI101)</f>
        <v>-5.4427775558128534E-3</v>
      </c>
    </row>
    <row r="101" spans="1:10" x14ac:dyDescent="0.25">
      <c r="A101" t="str">
        <f>Actif!B101</f>
        <v>OMYA UK LIMITED</v>
      </c>
      <c r="B101">
        <f>(Actif!H101-Actif!E101)/Actif!E101</f>
        <v>-0.13884343858342565</v>
      </c>
      <c r="C101">
        <f>(Feuil1!BO102-Feuil1!BL102)/Feuil1!BL102</f>
        <v>0.48713132499035722</v>
      </c>
      <c r="D101">
        <f>Feuil1!BO102-Feuil1!BL102</f>
        <v>0.1487542423031547</v>
      </c>
      <c r="E101">
        <f>(Feuil1!R102-Feuil1!O102)/Feuil1!O102</f>
        <v>-0.15993858363656516</v>
      </c>
      <c r="F101">
        <f>Feuil1!R102-Feuil1!O102</f>
        <v>-7.577892968687211E-2</v>
      </c>
      <c r="G101">
        <f>(Feuil1!H102-Feuil1!E102)/Feuil1!E102</f>
        <v>0.45325657312039608</v>
      </c>
      <c r="H101">
        <f>(Feuil1!H102-Feuil1!E102)</f>
        <v>0.15773316482756344</v>
      </c>
      <c r="I101">
        <f>(Feuil1!CL102-Feuil1!CI102)/Feuil1!CI102</f>
        <v>-9.3122131915123488E-2</v>
      </c>
      <c r="J101">
        <f>(Feuil1!CL102-Feuil1!CI102)</f>
        <v>-5.3277683683753185E-2</v>
      </c>
    </row>
    <row r="102" spans="1:10" x14ac:dyDescent="0.25">
      <c r="A102" t="str">
        <f>Actif!B102</f>
        <v>PAYNES GARAGES LIMITED</v>
      </c>
      <c r="B102">
        <f>(Actif!H102-Actif!E102)/Actif!E102</f>
        <v>0.25208918341939945</v>
      </c>
      <c r="C102">
        <f>(Feuil1!BO103-Feuil1!BL103)/Feuil1!BL103</f>
        <v>-0.77655480447436842</v>
      </c>
      <c r="D102">
        <f>Feuil1!BO103-Feuil1!BL103</f>
        <v>-4.7744613213902262E-2</v>
      </c>
      <c r="E102">
        <f>(Feuil1!R103-Feuil1!O103)/Feuil1!O103</f>
        <v>-0.35074096892389489</v>
      </c>
      <c r="F102">
        <f>Feuil1!R103-Feuil1!O103</f>
        <v>-8.6779940578841502E-2</v>
      </c>
      <c r="G102">
        <f>(Feuil1!H103-Feuil1!E103)/Feuil1!E103</f>
        <v>-0.87698557600995375</v>
      </c>
      <c r="H102">
        <f>(Feuil1!H103-Feuil1!E103)</f>
        <v>-0.17538075173596826</v>
      </c>
      <c r="I102">
        <f>(Feuil1!CL103-Feuil1!CI103)/Feuil1!CI103</f>
        <v>-0.5334076232357321</v>
      </c>
      <c r="J102">
        <f>(Feuil1!CL103-Feuil1!CI103)</f>
        <v>-0.15296210356093001</v>
      </c>
    </row>
    <row r="103" spans="1:10" x14ac:dyDescent="0.25">
      <c r="A103" t="str">
        <f>Actif!B103</f>
        <v>PEOPLES LIVERPOOL LIMITED</v>
      </c>
      <c r="B103">
        <f>(Actif!H103-Actif!E103)/Actif!E103</f>
        <v>-4.4027587417662467E-2</v>
      </c>
      <c r="C103">
        <f>(Feuil1!BO104-Feuil1!BL104)/Feuil1!BL104</f>
        <v>-0.17197929331722467</v>
      </c>
      <c r="D103">
        <f>Feuil1!BO104-Feuil1!BL104</f>
        <v>-1.6504635507570642E-2</v>
      </c>
      <c r="E103">
        <f>(Feuil1!R104-Feuil1!O104)/Feuil1!O104</f>
        <v>0.70081239968980402</v>
      </c>
      <c r="F103">
        <f>Feuil1!R104-Feuil1!O104</f>
        <v>6.5485686710428828E-2</v>
      </c>
      <c r="G103">
        <f>(Feuil1!H104-Feuil1!E104)/Feuil1!E104</f>
        <v>-0.20237293173623355</v>
      </c>
      <c r="H103">
        <f>(Feuil1!H104-Feuil1!E104)</f>
        <v>-2.13856866559098E-2</v>
      </c>
      <c r="I103">
        <f>(Feuil1!CL104-Feuil1!CI104)/Feuil1!CI104</f>
        <v>-0.16571495935920041</v>
      </c>
      <c r="J103">
        <f>(Feuil1!CL104-Feuil1!CI104)</f>
        <v>-3.1643862587168947E-2</v>
      </c>
    </row>
    <row r="104" spans="1:10" x14ac:dyDescent="0.25">
      <c r="A104" t="str">
        <f>Actif!B104</f>
        <v>PETROINEOS MANUFACTURING SCOTLAND LIMITED</v>
      </c>
      <c r="B104">
        <f>(Actif!H104-Actif!E104)/Actif!E104</f>
        <v>-5.5026297870711928E-2</v>
      </c>
      <c r="C104">
        <f>(Feuil1!BO105-Feuil1!BL105)/Feuil1!BL105</f>
        <v>-6.402652331394966E-2</v>
      </c>
      <c r="D104">
        <f>Feuil1!BO105-Feuil1!BL105</f>
        <v>-5.5893873979410924E-2</v>
      </c>
      <c r="E104">
        <f>(Feuil1!R105-Feuil1!O105)/Feuil1!O105</f>
        <v>-2.3707328342597811</v>
      </c>
      <c r="F104">
        <f>Feuil1!R105-Feuil1!O105</f>
        <v>-3.6589071933370243E-2</v>
      </c>
      <c r="G104">
        <f>(Feuil1!H105-Feuil1!E105)/Feuil1!E105</f>
        <v>4.4463083015143276E-2</v>
      </c>
      <c r="H104">
        <f>(Feuil1!H105-Feuil1!E105)</f>
        <v>4.0413481867684564E-2</v>
      </c>
      <c r="I104">
        <f>(Feuil1!CL105-Feuil1!CI105)/Feuil1!CI105</f>
        <v>-0.11857832426689276</v>
      </c>
      <c r="J104">
        <f>(Feuil1!CL105-Feuil1!CI105)</f>
        <v>-9.0067795679224183E-2</v>
      </c>
    </row>
    <row r="105" spans="1:10" x14ac:dyDescent="0.25">
      <c r="A105" t="str">
        <f>Actif!B105</f>
        <v>PMS INTERNATIONAL GROUP PLC</v>
      </c>
      <c r="B105">
        <f>(Actif!H105-Actif!E105)/Actif!E105</f>
        <v>-0.22994955079231752</v>
      </c>
      <c r="C105">
        <f>(Feuil1!BO106-Feuil1!BL106)/Feuil1!BL106</f>
        <v>-0.96423634908886291</v>
      </c>
      <c r="D105">
        <f>Feuil1!BO106-Feuil1!BL106</f>
        <v>-0.30125722279550055</v>
      </c>
      <c r="E105">
        <f>(Feuil1!R106-Feuil1!O106)/Feuil1!O106</f>
        <v>4.9581337486419255E-2</v>
      </c>
      <c r="F105">
        <f>Feuil1!R106-Feuil1!O106</f>
        <v>1.9368647542335138E-2</v>
      </c>
      <c r="G105">
        <f>(Feuil1!H106-Feuil1!E106)/Feuil1!E106</f>
        <v>-0.16199233494620185</v>
      </c>
      <c r="H105">
        <f>(Feuil1!H106-Feuil1!E106)</f>
        <v>-8.1034549257388122E-2</v>
      </c>
      <c r="I105">
        <f>(Feuil1!CL106-Feuil1!CI106)/Feuil1!CI106</f>
        <v>-0.2211098001582335</v>
      </c>
      <c r="J105">
        <f>(Feuil1!CL106-Feuil1!CI106)</f>
        <v>-9.0438132556063422E-2</v>
      </c>
    </row>
    <row r="106" spans="1:10" x14ac:dyDescent="0.25">
      <c r="A106" t="str">
        <f>Actif!B106</f>
        <v>POLAR FURS LIMITED</v>
      </c>
      <c r="B106">
        <f>(Actif!H106-Actif!E106)/Actif!E106</f>
        <v>0.11660372926303654</v>
      </c>
      <c r="C106">
        <f>(Feuil1!BO107-Feuil1!BL107)/Feuil1!BL107</f>
        <v>-0.73687553398476935</v>
      </c>
      <c r="D106">
        <f>Feuil1!BO107-Feuil1!BL107</f>
        <v>-8.093322005999902E-3</v>
      </c>
      <c r="E106">
        <f>(Feuil1!R107-Feuil1!O107)/Feuil1!O107</f>
        <v>-7.3770524669557927E-2</v>
      </c>
      <c r="F106">
        <f>Feuil1!R107-Feuil1!O107</f>
        <v>-1.2543145684600077E-2</v>
      </c>
      <c r="G106">
        <f>(Feuil1!H107-Feuil1!E107)/Feuil1!E107</f>
        <v>-0.351690631280351</v>
      </c>
      <c r="H106">
        <f>(Feuil1!H107-Feuil1!E107)</f>
        <v>-0.1352783733717649</v>
      </c>
      <c r="I106">
        <f>(Feuil1!CL107-Feuil1!CI107)/Feuil1!CI107</f>
        <v>-0.39717944623674128</v>
      </c>
      <c r="J106">
        <f>(Feuil1!CL107-Feuil1!CI107)</f>
        <v>-2.138111538161816E-2</v>
      </c>
    </row>
    <row r="107" spans="1:10" x14ac:dyDescent="0.25">
      <c r="A107" t="str">
        <f>Actif!B107</f>
        <v>POLYPIPE LIMITED</v>
      </c>
      <c r="B107">
        <f>(Actif!H107-Actif!E107)/Actif!E107</f>
        <v>-0.50547475620398563</v>
      </c>
      <c r="C107">
        <f>(Feuil1!BO108-Feuil1!BL108)/Feuil1!BL108</f>
        <v>2.6120458514212741E-2</v>
      </c>
      <c r="D107">
        <f>Feuil1!BO108-Feuil1!BL108</f>
        <v>1.4308454934039205E-2</v>
      </c>
      <c r="E107">
        <f>(Feuil1!R108-Feuil1!O108)/Feuil1!O108</f>
        <v>-0.23156128218539448</v>
      </c>
      <c r="F107">
        <f>Feuil1!R108-Feuil1!O108</f>
        <v>-6.8805304879315743E-2</v>
      </c>
      <c r="G107">
        <f>(Feuil1!H108-Feuil1!E108)/Feuil1!E108</f>
        <v>2.126718794788501E-2</v>
      </c>
      <c r="H107">
        <f>(Feuil1!H108-Feuil1!E108)</f>
        <v>1.1705257733276353E-2</v>
      </c>
      <c r="I107">
        <f>(Feuil1!CL108-Feuil1!CI108)/Feuil1!CI108</f>
        <v>1.773193149459402</v>
      </c>
      <c r="J107">
        <f>(Feuil1!CL108-Feuil1!CI108)</f>
        <v>0.28289321914950771</v>
      </c>
    </row>
    <row r="108" spans="1:10" x14ac:dyDescent="0.25">
      <c r="A108" t="str">
        <f>Actif!B108</f>
        <v>PORTWEST CLOTHING LIMITED</v>
      </c>
      <c r="B108">
        <f>(Actif!H108-Actif!E108)/Actif!E108</f>
        <v>-0.16402014024136322</v>
      </c>
      <c r="C108">
        <f>(Feuil1!BO109-Feuil1!BL109)/Feuil1!BL109</f>
        <v>-9.8951279007911994E-2</v>
      </c>
      <c r="D108">
        <f>Feuil1!BO109-Feuil1!BL109</f>
        <v>-2.7770364611498677E-2</v>
      </c>
      <c r="E108">
        <f>(Feuil1!R109-Feuil1!O109)/Feuil1!O109</f>
        <v>0.34291888577191521</v>
      </c>
      <c r="F108">
        <f>Feuil1!R109-Feuil1!O109</f>
        <v>8.1798363161283832E-2</v>
      </c>
      <c r="G108">
        <f>(Feuil1!H109-Feuil1!E109)/Feuil1!E109</f>
        <v>-9.5254507698164584E-2</v>
      </c>
      <c r="H108">
        <f>(Feuil1!H109-Feuil1!E109)</f>
        <v>-6.8137669745867879E-2</v>
      </c>
      <c r="I108">
        <f>(Feuil1!CL109-Feuil1!CI109)/Feuil1!CI109</f>
        <v>-0.12405242905227222</v>
      </c>
      <c r="J108">
        <f>(Feuil1!CL109-Feuil1!CI109)</f>
        <v>-3.7168079891831129E-2</v>
      </c>
    </row>
    <row r="109" spans="1:10" x14ac:dyDescent="0.25">
      <c r="A109" t="str">
        <f>Actif!B109</f>
        <v>PREMIER DECORATIONS LIMITED</v>
      </c>
      <c r="B109">
        <f>(Actif!H109-Actif!E109)/Actif!E109</f>
        <v>-0.26850101023906625</v>
      </c>
      <c r="C109">
        <f>(Feuil1!BO110-Feuil1!BL110)/Feuil1!BL110</f>
        <v>-0.15436138210514602</v>
      </c>
      <c r="D109">
        <f>Feuil1!BO110-Feuil1!BL110</f>
        <v>-3.1763624854822814E-2</v>
      </c>
      <c r="E109">
        <f>(Feuil1!R110-Feuil1!O110)/Feuil1!O110</f>
        <v>0.26437647271243492</v>
      </c>
      <c r="F109">
        <f>Feuil1!R110-Feuil1!O110</f>
        <v>0.10631569980775696</v>
      </c>
      <c r="G109">
        <f>(Feuil1!H110-Feuil1!E110)/Feuil1!E110</f>
        <v>-0.47865610630612881</v>
      </c>
      <c r="H109">
        <f>(Feuil1!H110-Feuil1!E110)</f>
        <v>-0.17759675904265088</v>
      </c>
      <c r="I109">
        <f>(Feuil1!CL110-Feuil1!CI110)/Feuil1!CI110</f>
        <v>1.0955086588603299E-2</v>
      </c>
      <c r="J109">
        <f>(Feuil1!CL110-Feuil1!CI110)</f>
        <v>3.9808080975317073E-3</v>
      </c>
    </row>
    <row r="110" spans="1:10" x14ac:dyDescent="0.25">
      <c r="A110" t="str">
        <f>Actif!B110</f>
        <v>PRIMARK STORES LIMITED</v>
      </c>
      <c r="B110">
        <f>(Actif!H110-Actif!E110)/Actif!E110</f>
        <v>-7.2923574156816856E-2</v>
      </c>
      <c r="C110">
        <f>(Feuil1!BO111-Feuil1!BL111)/Feuil1!BL111</f>
        <v>-0.12456515330096884</v>
      </c>
      <c r="D110">
        <f>Feuil1!BO111-Feuil1!BL111</f>
        <v>-4.9447001064918672E-3</v>
      </c>
      <c r="E110">
        <f>(Feuil1!R111-Feuil1!O111)/Feuil1!O111</f>
        <v>0.23377441240016708</v>
      </c>
      <c r="F110">
        <f>Feuil1!R111-Feuil1!O111</f>
        <v>2.9935992888865198E-2</v>
      </c>
      <c r="G110">
        <f>(Feuil1!H111-Feuil1!E111)/Feuil1!E111</f>
        <v>-0.14156035860351468</v>
      </c>
      <c r="H110">
        <f>(Feuil1!H111-Feuil1!E111)</f>
        <v>-0.1050458761261337</v>
      </c>
      <c r="I110">
        <f>(Feuil1!CL111-Feuil1!CI111)/Feuil1!CI111</f>
        <v>-6.1514549392553575E-2</v>
      </c>
      <c r="J110">
        <f>(Feuil1!CL111-Feuil1!CI111)</f>
        <v>-5.0458000452006657E-2</v>
      </c>
    </row>
    <row r="111" spans="1:10" x14ac:dyDescent="0.25">
      <c r="A111" t="str">
        <f>Actif!B111</f>
        <v>PUROLITE LTD</v>
      </c>
      <c r="B111">
        <f>(Actif!H111-Actif!E111)/Actif!E111</f>
        <v>0.72336916870322865</v>
      </c>
      <c r="C111">
        <f>(Feuil1!BO112-Feuil1!BL112)/Feuil1!BL112</f>
        <v>0.72888769189409375</v>
      </c>
      <c r="D111">
        <f>Feuil1!BO112-Feuil1!BL112</f>
        <v>0.27395893350340905</v>
      </c>
      <c r="E111">
        <f>(Feuil1!R112-Feuil1!O112)/Feuil1!O112</f>
        <v>-0.49019731603331529</v>
      </c>
      <c r="F111">
        <f>Feuil1!R112-Feuil1!O112</f>
        <v>-0.11564038755482506</v>
      </c>
      <c r="G111">
        <f>(Feuil1!H112-Feuil1!E112)/Feuil1!E112</f>
        <v>0.16993619362938719</v>
      </c>
      <c r="H111">
        <f>(Feuil1!H112-Feuil1!E112)</f>
        <v>0.12455981799353888</v>
      </c>
      <c r="I111">
        <f>(Feuil1!CL112-Feuil1!CI112)/Feuil1!CI112</f>
        <v>-0.73281411209982406</v>
      </c>
      <c r="J111">
        <f>(Feuil1!CL112-Feuil1!CI112)</f>
        <v>-1.9454050920856676E-2</v>
      </c>
    </row>
    <row r="112" spans="1:10" x14ac:dyDescent="0.25">
      <c r="A112" t="str">
        <f>Actif!B112</f>
        <v>QIOPTIQ LIMITED</v>
      </c>
      <c r="B112">
        <f>(Actif!H112-Actif!E112)/Actif!E112</f>
        <v>0.15790515892013063</v>
      </c>
      <c r="C112">
        <f>(Feuil1!BO113-Feuil1!BL113)/Feuil1!BL113</f>
        <v>-0.44724795335193118</v>
      </c>
      <c r="D112">
        <f>Feuil1!BO113-Feuil1!BL113</f>
        <v>-0.10713695881973867</v>
      </c>
      <c r="E112">
        <f>(Feuil1!R113-Feuil1!O113)/Feuil1!O113</f>
        <v>0.32576319350659472</v>
      </c>
      <c r="F112">
        <f>Feuil1!R113-Feuil1!O113</f>
        <v>0.1125194430915149</v>
      </c>
      <c r="G112">
        <f>(Feuil1!H113-Feuil1!E113)/Feuil1!E113</f>
        <v>-0.49184212175424735</v>
      </c>
      <c r="H112">
        <f>(Feuil1!H113-Feuil1!E113)</f>
        <v>-0.17106476175531918</v>
      </c>
      <c r="I112">
        <f>(Feuil1!CL113-Feuil1!CI113)/Feuil1!CI113</f>
        <v>-8.9903010258415503E-2</v>
      </c>
      <c r="J112">
        <f>(Feuil1!CL113-Feuil1!CI113)</f>
        <v>-2.7271127584724331E-2</v>
      </c>
    </row>
    <row r="113" spans="1:10" x14ac:dyDescent="0.25">
      <c r="A113" t="str">
        <f>Actif!B113</f>
        <v>RECKITT BENCKISER HEALTHCARE (UK) LIMITED</v>
      </c>
      <c r="B113">
        <f>(Actif!H113-Actif!E113)/Actif!E113</f>
        <v>0.2474953804258328</v>
      </c>
      <c r="C113">
        <f>(Feuil1!BO114-Feuil1!BL114)/Feuil1!BL114</f>
        <v>945.89792371665112</v>
      </c>
      <c r="D113">
        <f>Feuil1!BO114-Feuil1!BL114</f>
        <v>0.32101980250545314</v>
      </c>
      <c r="E113">
        <f>(Feuil1!R114-Feuil1!O114)/Feuil1!O114</f>
        <v>0.29062312899884585</v>
      </c>
      <c r="F113">
        <f>Feuil1!R114-Feuil1!O114</f>
        <v>4.3273423358463264E-2</v>
      </c>
      <c r="G113">
        <f>(Feuil1!H114-Feuil1!E114)/Feuil1!E114</f>
        <v>-0.12253418471126018</v>
      </c>
      <c r="H113">
        <f>(Feuil1!H114-Feuil1!E114)</f>
        <v>-0.10018689332468989</v>
      </c>
      <c r="I113">
        <f>(Feuil1!CL114-Feuil1!CI114)/Feuil1!CI114</f>
        <v>-0.10742320001050308</v>
      </c>
      <c r="J113">
        <f>(Feuil1!CL114-Feuil1!CI114)</f>
        <v>-2.6606117286499947E-3</v>
      </c>
    </row>
    <row r="114" spans="1:10" x14ac:dyDescent="0.25">
      <c r="A114" t="str">
        <f>Actif!B114</f>
        <v>RECKITT BENCKISER HEALTHCARE (UK) LIMITED</v>
      </c>
      <c r="B114">
        <f>(Actif!H114-Actif!E114)/Actif!E114</f>
        <v>0.2474953804258328</v>
      </c>
      <c r="C114">
        <f>(Feuil1!BO115-Feuil1!BL115)/Feuil1!BL115</f>
        <v>945.89792371665112</v>
      </c>
      <c r="D114">
        <f>Feuil1!BO115-Feuil1!BL115</f>
        <v>0.32101980250545314</v>
      </c>
      <c r="E114">
        <f>(Feuil1!R115-Feuil1!O115)/Feuil1!O115</f>
        <v>0.29062312899884585</v>
      </c>
      <c r="F114">
        <f>Feuil1!R115-Feuil1!O115</f>
        <v>4.3273423358463264E-2</v>
      </c>
      <c r="G114">
        <f>(Feuil1!H115-Feuil1!E115)/Feuil1!E115</f>
        <v>-0.12253418471126018</v>
      </c>
      <c r="H114">
        <f>(Feuil1!H115-Feuil1!E115)</f>
        <v>-0.10018689332468989</v>
      </c>
      <c r="I114">
        <f>(Feuil1!CL115-Feuil1!CI115)/Feuil1!CI115</f>
        <v>-0.10742320001050308</v>
      </c>
      <c r="J114">
        <f>(Feuil1!CL115-Feuil1!CI115)</f>
        <v>-2.6606117286499947E-3</v>
      </c>
    </row>
    <row r="115" spans="1:10" x14ac:dyDescent="0.25">
      <c r="A115" t="str">
        <f>Actif!B115</f>
        <v>RICHARD AUSTIN ALLOYS (MIDLANDS) LIMITED</v>
      </c>
      <c r="B115">
        <f>(Actif!H115-Actif!E115)/Actif!E115</f>
        <v>-0.17473877666145027</v>
      </c>
      <c r="C115">
        <f>(Feuil1!BO116-Feuil1!BL116)/Feuil1!BL116</f>
        <v>-0.84311138267686747</v>
      </c>
      <c r="D115">
        <f>Feuil1!BO116-Feuil1!BL116</f>
        <v>-1.1753746915661249E-2</v>
      </c>
      <c r="E115">
        <f>(Feuil1!R116-Feuil1!O116)/Feuil1!O116</f>
        <v>0.34149255733428679</v>
      </c>
      <c r="F115">
        <f>Feuil1!R116-Feuil1!O116</f>
        <v>3.284900006621215E-2</v>
      </c>
      <c r="G115">
        <f>(Feuil1!H116-Feuil1!E116)/Feuil1!E116</f>
        <v>-0.32394573827803658</v>
      </c>
      <c r="H115">
        <f>(Feuil1!H116-Feuil1!E116)</f>
        <v>-0.15501524685145412</v>
      </c>
      <c r="I115">
        <f>(Feuil1!CL116-Feuil1!CI116)/Feuil1!CI116</f>
        <v>-0.80997162326036864</v>
      </c>
      <c r="J115">
        <f>(Feuil1!CL116-Feuil1!CI116)</f>
        <v>-2.999372379059936E-2</v>
      </c>
    </row>
    <row r="116" spans="1:10" x14ac:dyDescent="0.25">
      <c r="A116" t="str">
        <f>Actif!B116</f>
        <v>ROBINSON'S AUTOSTAR GARAGE LIMITED</v>
      </c>
      <c r="B116">
        <f>(Actif!H116-Actif!E116)/Actif!E116</f>
        <v>-0.41303532682007837</v>
      </c>
      <c r="C116">
        <f>(Feuil1!BO117-Feuil1!BL117)/Feuil1!BL117</f>
        <v>7.1303381322293802E-2</v>
      </c>
      <c r="D116">
        <f>Feuil1!BO117-Feuil1!BL117</f>
        <v>1.394727597296555E-2</v>
      </c>
      <c r="E116">
        <f>(Feuil1!R117-Feuil1!O117)/Feuil1!O117</f>
        <v>1.1601569667824325</v>
      </c>
      <c r="F116">
        <f>Feuil1!R117-Feuil1!O117</f>
        <v>0.14550469966899565</v>
      </c>
      <c r="G116">
        <f>(Feuil1!H117-Feuil1!E117)/Feuil1!E117</f>
        <v>-9.4229553521340964E-2</v>
      </c>
      <c r="H116">
        <f>(Feuil1!H117-Feuil1!E117)</f>
        <v>-2.4404607700645342E-2</v>
      </c>
      <c r="I116">
        <f>(Feuil1!CL117-Feuil1!CI117)/Feuil1!CI117</f>
        <v>-0.97852244014997458</v>
      </c>
      <c r="J116">
        <f>(Feuil1!CL117-Feuil1!CI117)</f>
        <v>-0.27314774372401612</v>
      </c>
    </row>
    <row r="117" spans="1:10" x14ac:dyDescent="0.25">
      <c r="A117" t="str">
        <f>Actif!B117</f>
        <v>ROYSTON LEAD LIMITED</v>
      </c>
      <c r="B117">
        <f>(Actif!H117-Actif!E117)/Actif!E117</f>
        <v>-0.50609704610598105</v>
      </c>
      <c r="C117">
        <f>(Feuil1!BO118-Feuil1!BL118)/Feuil1!BL118</f>
        <v>-0.23372866661944383</v>
      </c>
      <c r="D117">
        <f>Feuil1!BO118-Feuil1!BL118</f>
        <v>-4.1770679114871492E-3</v>
      </c>
      <c r="E117">
        <f>(Feuil1!R118-Feuil1!O118)/Feuil1!O118</f>
        <v>1.2923736908545131</v>
      </c>
      <c r="F117">
        <f>Feuil1!R118-Feuil1!O118</f>
        <v>0.18766040655204122</v>
      </c>
      <c r="G117">
        <f>(Feuil1!H118-Feuil1!E118)/Feuil1!E118</f>
        <v>-0.27875702192664303</v>
      </c>
      <c r="H117">
        <f>(Feuil1!H118-Feuil1!E118)</f>
        <v>-0.16552052362283493</v>
      </c>
      <c r="I117">
        <f>(Feuil1!CL118-Feuil1!CI118)/Feuil1!CI118</f>
        <v>0.93502224833945546</v>
      </c>
      <c r="J117">
        <f>(Feuil1!CL118-Feuil1!CI118)</f>
        <v>6.9180420460468017E-2</v>
      </c>
    </row>
    <row r="118" spans="1:10" x14ac:dyDescent="0.25">
      <c r="A118" t="str">
        <f>Actif!B118</f>
        <v>RTI INTERNATIONAL METALS LIMITED</v>
      </c>
      <c r="B118">
        <f>(Actif!H118-Actif!E118)/Actif!E118</f>
        <v>-8.912956415816646E-2</v>
      </c>
      <c r="C118">
        <f>(Feuil1!BO119-Feuil1!BL119)/Feuil1!BL119</f>
        <v>-0.64269529195853148</v>
      </c>
      <c r="D118">
        <f>Feuil1!BO119-Feuil1!BL119</f>
        <v>-1.4469969307765666E-2</v>
      </c>
      <c r="E118">
        <f>(Feuil1!R119-Feuil1!O119)/Feuil1!O119</f>
        <v>0.3877141998773434</v>
      </c>
      <c r="F118">
        <f>Feuil1!R119-Feuil1!O119</f>
        <v>9.3298946393057164E-2</v>
      </c>
      <c r="G118">
        <f>(Feuil1!H119-Feuil1!E119)/Feuil1!E119</f>
        <v>-0.20046230220346251</v>
      </c>
      <c r="H118">
        <f>(Feuil1!H119-Feuil1!E119)</f>
        <v>-0.14468866530314362</v>
      </c>
      <c r="I118">
        <f>(Feuil1!CL119-Feuil1!CI119)/Feuil1!CI119</f>
        <v>0.23201831472855405</v>
      </c>
      <c r="J118">
        <f>(Feuil1!CL119-Feuil1!CI119)</f>
        <v>1.1370680050101237E-2</v>
      </c>
    </row>
    <row r="119" spans="1:10" x14ac:dyDescent="0.25">
      <c r="A119" t="str">
        <f>Actif!B119</f>
        <v>SAMSUNG TECHWIN EUROPE LIMITED</v>
      </c>
      <c r="B119">
        <f>(Actif!H119-Actif!E119)/Actif!E119</f>
        <v>4.8724808788390639E-2</v>
      </c>
      <c r="C119">
        <f>(Feuil1!BO120-Feuil1!BL120)/Feuil1!BL120</f>
        <v>-1</v>
      </c>
      <c r="D119">
        <f>Feuil1!BO120-Feuil1!BL120</f>
        <v>-1.8067778786706227E-3</v>
      </c>
      <c r="E119">
        <f>(Feuil1!R120-Feuil1!O120)/Feuil1!O120</f>
        <v>1.4032778777347825</v>
      </c>
      <c r="F119">
        <f>Feuil1!R120-Feuil1!O120</f>
        <v>9.6345504854316241E-2</v>
      </c>
      <c r="G119">
        <f>(Feuil1!H120-Feuil1!E120)/Feuil1!E120</f>
        <v>-9.6199395924772155E-2</v>
      </c>
      <c r="H119">
        <f>(Feuil1!H120-Feuil1!E120)</f>
        <v>-8.1070622821449057E-2</v>
      </c>
      <c r="I119">
        <f>(Feuil1!CL120-Feuil1!CI120)/Feuil1!CI120</f>
        <v>0.29177920969618565</v>
      </c>
      <c r="J119">
        <f>(Feuil1!CL120-Feuil1!CI120)</f>
        <v>1.4643877108778663E-3</v>
      </c>
    </row>
    <row r="120" spans="1:10" x14ac:dyDescent="0.25">
      <c r="A120" t="str">
        <f>Actif!B120</f>
        <v>SCOTTHALL LIMITED</v>
      </c>
      <c r="B120">
        <f>(Actif!H120-Actif!E120)/Actif!E120</f>
        <v>-0.65557430445872178</v>
      </c>
      <c r="C120">
        <f>(Feuil1!BO121-Feuil1!BL121)/Feuil1!BL121</f>
        <v>-1</v>
      </c>
      <c r="D120">
        <f>Feuil1!BO121-Feuil1!BL121</f>
        <v>-1.9149799881522244E-3</v>
      </c>
      <c r="E120">
        <f>(Feuil1!R121-Feuil1!O121)/Feuil1!O121</f>
        <v>-0.36508806234618663</v>
      </c>
      <c r="F120">
        <f>Feuil1!R121-Feuil1!O121</f>
        <v>-8.8187678704163081E-2</v>
      </c>
      <c r="G120">
        <f>(Feuil1!H121-Feuil1!E121)/Feuil1!E121</f>
        <v>-0.88841454422114396</v>
      </c>
      <c r="H120">
        <f>(Feuil1!H121-Feuil1!E121)</f>
        <v>-0.33053567382832688</v>
      </c>
      <c r="I120">
        <f>(Feuil1!CL121-Feuil1!CI121)/Feuil1!CI121</f>
        <v>0.85726131941697103</v>
      </c>
      <c r="J120">
        <f>(Feuil1!CL121-Feuil1!CI121)</f>
        <v>2.9209859666600092E-2</v>
      </c>
    </row>
    <row r="121" spans="1:10" x14ac:dyDescent="0.25">
      <c r="A121" t="str">
        <f>Actif!B121</f>
        <v>SEBDEN STEEL SERVICE CENTRES LIMITED</v>
      </c>
      <c r="B121">
        <f>(Actif!H121-Actif!E121)/Actif!E121</f>
        <v>-0.23091105380821553</v>
      </c>
      <c r="C121">
        <f>(Feuil1!BO122-Feuil1!BL122)/Feuil1!BL122</f>
        <v>2.8895702639899885</v>
      </c>
      <c r="D121">
        <f>Feuil1!BO122-Feuil1!BL122</f>
        <v>3.768211074640191E-2</v>
      </c>
      <c r="E121">
        <f>(Feuil1!R122-Feuil1!O122)/Feuil1!O122</f>
        <v>4.8069448874340968E-2</v>
      </c>
      <c r="F121">
        <f>Feuil1!R122-Feuil1!O122</f>
        <v>1.8281874827789701E-2</v>
      </c>
      <c r="G121">
        <f>(Feuil1!H122-Feuil1!E122)/Feuil1!E122</f>
        <v>3.7219610946963146</v>
      </c>
      <c r="H121">
        <f>(Feuil1!H122-Feuil1!E122)</f>
        <v>4.8537096298355231E-2</v>
      </c>
      <c r="I121">
        <f>(Feuil1!CL122-Feuil1!CI122)/Feuil1!CI122</f>
        <v>0.45544227480800548</v>
      </c>
      <c r="J121">
        <f>(Feuil1!CL122-Feuil1!CI122)</f>
        <v>4.9342719221685441E-2</v>
      </c>
    </row>
    <row r="122" spans="1:10" x14ac:dyDescent="0.25">
      <c r="A122" t="str">
        <f>Actif!B122</f>
        <v>SEEWOO FOODS LIMITED</v>
      </c>
      <c r="B122">
        <f>(Actif!H122-Actif!E122)/Actif!E122</f>
        <v>-0.12352628149752913</v>
      </c>
      <c r="C122">
        <f>(Feuil1!BO123-Feuil1!BL123)/Feuil1!BL123</f>
        <v>-0.81329161580245191</v>
      </c>
      <c r="D122">
        <f>Feuil1!BO123-Feuil1!BL123</f>
        <v>-5.0362218859647791E-2</v>
      </c>
      <c r="E122">
        <f>(Feuil1!R123-Feuil1!O123)/Feuil1!O123</f>
        <v>0.20354820003846477</v>
      </c>
      <c r="F122">
        <f>Feuil1!R123-Feuil1!O123</f>
        <v>5.7570253633388968E-2</v>
      </c>
      <c r="G122">
        <f>(Feuil1!H123-Feuil1!E123)/Feuil1!E123</f>
        <v>-0.36235197662232804</v>
      </c>
      <c r="H122">
        <f>(Feuil1!H123-Feuil1!E123)</f>
        <v>-6.115248385042775E-2</v>
      </c>
      <c r="I122">
        <f>(Feuil1!CL123-Feuil1!CI123)/Feuil1!CI123</f>
        <v>-0.18111950133515789</v>
      </c>
      <c r="J122">
        <f>(Feuil1!CL123-Feuil1!CI123)</f>
        <v>-2.0565905935697709E-2</v>
      </c>
    </row>
    <row r="123" spans="1:10" x14ac:dyDescent="0.25">
      <c r="A123" t="str">
        <f>Actif!B123</f>
        <v>SELCO TRADE CENTRES LIMITED</v>
      </c>
      <c r="B123">
        <f>(Actif!H123-Actif!E123)/Actif!E123</f>
        <v>0.20090104853656543</v>
      </c>
      <c r="C123">
        <f>(Feuil1!BO124-Feuil1!BL124)/Feuil1!BL124</f>
        <v>-0.32943602074413414</v>
      </c>
      <c r="D123">
        <f>Feuil1!BO124-Feuil1!BL124</f>
        <v>-8.3406480744537437E-2</v>
      </c>
      <c r="E123">
        <f>(Feuil1!R124-Feuil1!O124)/Feuil1!O124</f>
        <v>2.2111011648023009</v>
      </c>
      <c r="F123">
        <f>Feuil1!R124-Feuil1!O124</f>
        <v>0.22954661793476139</v>
      </c>
      <c r="G123">
        <f>(Feuil1!H124-Feuil1!E124)/Feuil1!E124</f>
        <v>-0.66377326939207315</v>
      </c>
      <c r="H123">
        <f>(Feuil1!H124-Feuil1!E124)</f>
        <v>-0.46136737608049561</v>
      </c>
      <c r="I123">
        <f>(Feuil1!CL124-Feuil1!CI124)/Feuil1!CI124</f>
        <v>-7.3374805564396406E-2</v>
      </c>
      <c r="J123">
        <f>(Feuil1!CL124-Feuil1!CI124)</f>
        <v>-3.8522215599299636E-2</v>
      </c>
    </row>
    <row r="124" spans="1:10" x14ac:dyDescent="0.25">
      <c r="A124" t="str">
        <f>Actif!B124</f>
        <v>SHIPTON MILL LIMITED</v>
      </c>
      <c r="B124">
        <f>(Actif!H124-Actif!E124)/Actif!E124</f>
        <v>-0.11934748938296277</v>
      </c>
      <c r="C124">
        <f>(Feuil1!BO125-Feuil1!BL125)/Feuil1!BL125</f>
        <v>-0.2534014278481283</v>
      </c>
      <c r="D124">
        <f>Feuil1!BO125-Feuil1!BL125</f>
        <v>-1.4697039342576816E-2</v>
      </c>
      <c r="E124">
        <f>(Feuil1!R125-Feuil1!O125)/Feuil1!O125</f>
        <v>0.26346353571857262</v>
      </c>
      <c r="F124">
        <f>Feuil1!R125-Feuil1!O125</f>
        <v>0.11404443837340666</v>
      </c>
      <c r="G124">
        <f>(Feuil1!H125-Feuil1!E125)/Feuil1!E125</f>
        <v>-0.42664066956939228</v>
      </c>
      <c r="H124">
        <f>(Feuil1!H125-Feuil1!E125)</f>
        <v>-0.21296976780549232</v>
      </c>
      <c r="I124">
        <f>(Feuil1!CL125-Feuil1!CI125)/Feuil1!CI125</f>
        <v>0.92368865085531071</v>
      </c>
      <c r="J124">
        <f>(Feuil1!CL125-Feuil1!CI125)</f>
        <v>0.25643630379820176</v>
      </c>
    </row>
    <row r="125" spans="1:10" x14ac:dyDescent="0.25">
      <c r="A125" t="str">
        <f>Actif!B125</f>
        <v>SIDDALL &amp; HILTON PRODUCTS LIMITED</v>
      </c>
      <c r="B125">
        <f>(Actif!H125-Actif!E125)/Actif!E125</f>
        <v>-5.9311911099789526E-2</v>
      </c>
      <c r="C125">
        <f>(Feuil1!BO126-Feuil1!BL126)/Feuil1!BL126</f>
        <v>0.16946885715950827</v>
      </c>
      <c r="D125">
        <f>Feuil1!BO126-Feuil1!BL126</f>
        <v>6.6788668542883622E-2</v>
      </c>
      <c r="E125">
        <f>(Feuil1!R126-Feuil1!O126)/Feuil1!O126</f>
        <v>-0.29621727178743756</v>
      </c>
      <c r="F125">
        <f>Feuil1!R126-Feuil1!O126</f>
        <v>-8.264845947494262E-2</v>
      </c>
      <c r="G125">
        <f>(Feuil1!H126-Feuil1!E126)/Feuil1!E126</f>
        <v>0.3738572635682923</v>
      </c>
      <c r="H125">
        <f>(Feuil1!H126-Feuil1!E126)</f>
        <v>0.15581461086414222</v>
      </c>
      <c r="I125">
        <f>(Feuil1!CL126-Feuil1!CI126)/Feuil1!CI126</f>
        <v>0.39157694681933775</v>
      </c>
      <c r="J125">
        <f>(Feuil1!CL126-Feuil1!CI126)</f>
        <v>0.11854172919362976</v>
      </c>
    </row>
    <row r="126" spans="1:10" x14ac:dyDescent="0.25">
      <c r="A126" t="str">
        <f>Actif!B126</f>
        <v>SLOUGH MOTOR COMPANY LIMITED</v>
      </c>
      <c r="B126">
        <f>(Actif!H126-Actif!E126)/Actif!E126</f>
        <v>-0.16781330592762364</v>
      </c>
      <c r="C126">
        <f>(Feuil1!BO127-Feuil1!BL127)/Feuil1!BL127</f>
        <v>-0.81622544366258376</v>
      </c>
      <c r="D126">
        <f>Feuil1!BO127-Feuil1!BL127</f>
        <v>-6.2362463721692463E-2</v>
      </c>
      <c r="E126">
        <f>(Feuil1!R127-Feuil1!O127)/Feuil1!O127</f>
        <v>0.5510344223732353</v>
      </c>
      <c r="F126">
        <f>Feuil1!R127-Feuil1!O127</f>
        <v>0.10442240129257044</v>
      </c>
      <c r="G126">
        <f>(Feuil1!H127-Feuil1!E127)/Feuil1!E127</f>
        <v>-0.68486600604718773</v>
      </c>
      <c r="H126">
        <f>(Feuil1!H127-Feuil1!E127)</f>
        <v>-0.20098989672562612</v>
      </c>
      <c r="I126">
        <f>(Feuil1!CL127-Feuil1!CI127)/Feuil1!CI127</f>
        <v>-7.5891061500049373E-2</v>
      </c>
      <c r="J126">
        <f>(Feuil1!CL127-Feuil1!CI127)</f>
        <v>-2.6774892600814781E-2</v>
      </c>
    </row>
    <row r="127" spans="1:10" x14ac:dyDescent="0.25">
      <c r="A127" t="str">
        <f>Actif!B127</f>
        <v>SMARTWARES SAFETY &amp; LIGHTING LIMITED</v>
      </c>
      <c r="B127">
        <f>(Actif!H127-Actif!E127)/Actif!E127</f>
        <v>-0.37107341607421362</v>
      </c>
      <c r="C127">
        <f>(Feuil1!BO128-Feuil1!BL128)/Feuil1!BL128</f>
        <v>3.2135283636105627</v>
      </c>
      <c r="D127">
        <f>Feuil1!BO128-Feuil1!BL128</f>
        <v>1.2272062416312035E-3</v>
      </c>
      <c r="E127">
        <f>(Feuil1!R128-Feuil1!O128)/Feuil1!O128</f>
        <v>0.4339329108967504</v>
      </c>
      <c r="F127">
        <f>Feuil1!R128-Feuil1!O128</f>
        <v>0.20667294345529874</v>
      </c>
      <c r="G127">
        <f>(Feuil1!H128-Feuil1!E128)/Feuil1!E128</f>
        <v>3.3249778907921733E-3</v>
      </c>
      <c r="H127">
        <f>(Feuil1!H128-Feuil1!E128)</f>
        <v>5.9298875141314267E-4</v>
      </c>
      <c r="I127">
        <f>(Feuil1!CL128-Feuil1!CI128)/Feuil1!CI128</f>
        <v>0.36784512167789085</v>
      </c>
      <c r="J127">
        <f>(Feuil1!CL128-Feuil1!CI128)</f>
        <v>5.7387168793090221E-2</v>
      </c>
    </row>
    <row r="128" spans="1:10" x14ac:dyDescent="0.25">
      <c r="A128" t="str">
        <f>Actif!B128</f>
        <v>SPENCERS LIMITED</v>
      </c>
      <c r="B128">
        <f>(Actif!H128-Actif!E128)/Actif!E128</f>
        <v>-9.204192078694419E-2</v>
      </c>
      <c r="C128">
        <f>(Feuil1!BO129-Feuil1!BL129)/Feuil1!BL129</f>
        <v>0.23568388256609812</v>
      </c>
      <c r="D128">
        <f>Feuil1!BO129-Feuil1!BL129</f>
        <v>4.4362223658122507E-2</v>
      </c>
      <c r="E128">
        <f>(Feuil1!R129-Feuil1!O129)/Feuil1!O129</f>
        <v>-3.912229131279224E-2</v>
      </c>
      <c r="F128">
        <f>Feuil1!R129-Feuil1!O129</f>
        <v>-8.5920598551360583E-3</v>
      </c>
      <c r="G128">
        <f>(Feuil1!H129-Feuil1!E129)/Feuil1!E129</f>
        <v>-0.5856930810393689</v>
      </c>
      <c r="H128">
        <f>(Feuil1!H129-Feuil1!E129)</f>
        <v>-0.35700851653599081</v>
      </c>
      <c r="I128">
        <f>(Feuil1!CL129-Feuil1!CI129)/Feuil1!CI129</f>
        <v>-8.2556712996327122E-2</v>
      </c>
      <c r="J128">
        <f>(Feuil1!CL129-Feuil1!CI129)</f>
        <v>-2.7720478399177573E-2</v>
      </c>
    </row>
    <row r="129" spans="1:10" x14ac:dyDescent="0.25">
      <c r="A129" t="str">
        <f>Actif!B129</f>
        <v>SYNERGY HEALTH (UK) LIMITED</v>
      </c>
      <c r="B129">
        <f>(Actif!H129-Actif!E129)/Actif!E129</f>
        <v>-7.1022648139526454E-2</v>
      </c>
      <c r="C129">
        <f>(Feuil1!BO130-Feuil1!BL130)/Feuil1!BL130</f>
        <v>0.16529483962099265</v>
      </c>
      <c r="D129">
        <f>Feuil1!BO130-Feuil1!BL130</f>
        <v>8.4388565158753148E-2</v>
      </c>
      <c r="E129">
        <f>(Feuil1!R130-Feuil1!O130)/Feuil1!O130</f>
        <v>-0.23267745745630164</v>
      </c>
      <c r="F129">
        <f>Feuil1!R130-Feuil1!O130</f>
        <v>-4.7901147217818463E-2</v>
      </c>
      <c r="G129">
        <f>(Feuil1!H130-Feuil1!E130)/Feuil1!E130</f>
        <v>-1.6583940736364086E-2</v>
      </c>
      <c r="H129">
        <f>(Feuil1!H130-Feuil1!E130)</f>
        <v>-1.0938441163222512E-2</v>
      </c>
      <c r="I129">
        <f>(Feuil1!CL130-Feuil1!CI130)/Feuil1!CI130</f>
        <v>0.40538860611058308</v>
      </c>
      <c r="J129">
        <f>(Feuil1!CL130-Feuil1!CI130)</f>
        <v>7.6207225590497613E-2</v>
      </c>
    </row>
    <row r="130" spans="1:10" x14ac:dyDescent="0.25">
      <c r="A130" t="str">
        <f>Actif!B130</f>
        <v>TANGERINE CONFECTIONERY LIMITED</v>
      </c>
      <c r="B130">
        <f>(Actif!H130-Actif!E130)/Actif!E130</f>
        <v>1.1154841266589952</v>
      </c>
      <c r="C130">
        <f>(Feuil1!BO131-Feuil1!BL131)/Feuil1!BL131</f>
        <v>0.94675115919675368</v>
      </c>
      <c r="D130">
        <f>Feuil1!BO131-Feuil1!BL131</f>
        <v>0.25885077693668807</v>
      </c>
      <c r="E130">
        <f>(Feuil1!R131-Feuil1!O131)/Feuil1!O131</f>
        <v>-0.57169284980972612</v>
      </c>
      <c r="F130">
        <f>Feuil1!R131-Feuil1!O131</f>
        <v>-0.25848407648766669</v>
      </c>
      <c r="G130">
        <f>(Feuil1!H131-Feuil1!E131)/Feuil1!E131</f>
        <v>1.0230659044702743</v>
      </c>
      <c r="H130">
        <f>(Feuil1!H131-Feuil1!E131)</f>
        <v>0.29247354161416639</v>
      </c>
      <c r="I130">
        <f>(Feuil1!CL131-Feuil1!CI131)/Feuil1!CI131</f>
        <v>0.25355451230988574</v>
      </c>
      <c r="J130">
        <f>(Feuil1!CL131-Feuil1!CI131)</f>
        <v>8.6921149384910634E-2</v>
      </c>
    </row>
    <row r="131" spans="1:10" x14ac:dyDescent="0.25">
      <c r="A131" t="str">
        <f>Actif!B131</f>
        <v>TAYLOR MAXWELL TIMBER LIMITED</v>
      </c>
      <c r="B131">
        <f>(Actif!H131-Actif!E131)/Actif!E131</f>
        <v>-0.2856378646655845</v>
      </c>
      <c r="C131">
        <f>(Feuil1!BO132-Feuil1!BL132)/Feuil1!BL132</f>
        <v>0.27785120588517265</v>
      </c>
      <c r="D131">
        <f>Feuil1!BO132-Feuil1!BL132</f>
        <v>2.8130094757685381E-2</v>
      </c>
      <c r="E131">
        <f>(Feuil1!R132-Feuil1!O132)/Feuil1!O132</f>
        <v>0.39301656888899095</v>
      </c>
      <c r="F131">
        <f>Feuil1!R132-Feuil1!O132</f>
        <v>6.4227967865385982E-2</v>
      </c>
      <c r="G131">
        <f>(Feuil1!H132-Feuil1!E132)/Feuil1!E132</f>
        <v>-0.35455869554238501</v>
      </c>
      <c r="H131">
        <f>(Feuil1!H132-Feuil1!E132)</f>
        <v>-0.12356256179659669</v>
      </c>
      <c r="I131">
        <f>(Feuil1!CL132-Feuil1!CI132)/Feuil1!CI132</f>
        <v>-0.38245754539883042</v>
      </c>
      <c r="J131">
        <f>(Feuil1!CL132-Feuil1!CI132)</f>
        <v>-1.9229441966115684E-3</v>
      </c>
    </row>
    <row r="132" spans="1:10" x14ac:dyDescent="0.25">
      <c r="A132" t="str">
        <f>Actif!B132</f>
        <v>TES PARTS LIMITED</v>
      </c>
      <c r="B132">
        <f>(Actif!H132-Actif!E132)/Actif!E132</f>
        <v>7.3344082943704043</v>
      </c>
      <c r="C132">
        <f>(Feuil1!BO133-Feuil1!BL133)/Feuil1!BL133</f>
        <v>52.837113225267274</v>
      </c>
      <c r="D132">
        <f>Feuil1!BO133-Feuil1!BL133</f>
        <v>0.43251587986506629</v>
      </c>
      <c r="E132">
        <f>(Feuil1!R133-Feuil1!O133)/Feuil1!O133</f>
        <v>-0.88747225529893481</v>
      </c>
      <c r="F132">
        <f>Feuil1!R133-Feuil1!O133</f>
        <v>-0.2915448492958419</v>
      </c>
      <c r="G132">
        <f>(Feuil1!H133-Feuil1!E133)/Feuil1!E133</f>
        <v>0.86057397034694905</v>
      </c>
      <c r="H132">
        <f>(Feuil1!H133-Feuil1!E133)</f>
        <v>0.38339658626021195</v>
      </c>
      <c r="I132">
        <f>(Feuil1!CL133-Feuil1!CI133)/Feuil1!CI133</f>
        <v>2.0314648593609461</v>
      </c>
      <c r="J132">
        <f>(Feuil1!CL133-Feuil1!CI133)</f>
        <v>0.17303336605874806</v>
      </c>
    </row>
    <row r="133" spans="1:10" x14ac:dyDescent="0.25">
      <c r="A133" t="str">
        <f>Actif!B133</f>
        <v>TEX PLASTICS (DERBY) LIMITED</v>
      </c>
      <c r="B133">
        <f>(Actif!H133-Actif!E133)/Actif!E133</f>
        <v>-0.20089708025314998</v>
      </c>
      <c r="C133">
        <f>(Feuil1!BO134-Feuil1!BL134)/Feuil1!BL134</f>
        <v>6.7946907348187965E-2</v>
      </c>
      <c r="D133">
        <f>Feuil1!BO134-Feuil1!BL134</f>
        <v>3.5609568806504566E-2</v>
      </c>
      <c r="E133">
        <f>(Feuil1!R134-Feuil1!O134)/Feuil1!O134</f>
        <v>-0.31217920441998004</v>
      </c>
      <c r="F133">
        <f>Feuil1!R134-Feuil1!O134</f>
        <v>-3.0377793786784194E-2</v>
      </c>
      <c r="G133">
        <f>(Feuil1!H134-Feuil1!E134)/Feuil1!E134</f>
        <v>7.5007960300503787E-2</v>
      </c>
      <c r="H133">
        <f>(Feuil1!H134-Feuil1!E134)</f>
        <v>4.1573109685302811E-2</v>
      </c>
      <c r="I133">
        <f>(Feuil1!CL134-Feuil1!CI134)/Feuil1!CI134</f>
        <v>-0.11825008483603902</v>
      </c>
      <c r="J133">
        <f>(Feuil1!CL134-Feuil1!CI134)</f>
        <v>-4.8907961834692648E-2</v>
      </c>
    </row>
    <row r="134" spans="1:10" x14ac:dyDescent="0.25">
      <c r="A134" t="str">
        <f>Actif!B134</f>
        <v>TFC LIMITED</v>
      </c>
      <c r="B134">
        <f>(Actif!H134-Actif!E134)/Actif!E134</f>
        <v>0.47410589032674999</v>
      </c>
      <c r="C134">
        <f>(Feuil1!BO135-Feuil1!BL135)/Feuil1!BL135</f>
        <v>-0.84021916670306407</v>
      </c>
      <c r="D134">
        <f>Feuil1!BO135-Feuil1!BL135</f>
        <v>-7.961000342953363E-3</v>
      </c>
      <c r="E134">
        <f>(Feuil1!R135-Feuil1!O135)/Feuil1!O135</f>
        <v>-7.4418495142804034E-2</v>
      </c>
      <c r="F134">
        <f>Feuil1!R135-Feuil1!O135</f>
        <v>-4.5751496033518912E-2</v>
      </c>
      <c r="G134">
        <f>(Feuil1!H135-Feuil1!E135)/Feuil1!E135</f>
        <v>8.6478165370355633</v>
      </c>
      <c r="H134">
        <f>(Feuil1!H135-Feuil1!E135)</f>
        <v>0.1400432941404148</v>
      </c>
      <c r="I134">
        <f>(Feuil1!CL135-Feuil1!CI135)/Feuil1!CI135</f>
        <v>-0.53086801713674803</v>
      </c>
      <c r="J134">
        <f>(Feuil1!CL135-Feuil1!CI135)</f>
        <v>-6.4871503252612511E-2</v>
      </c>
    </row>
    <row r="135" spans="1:10" x14ac:dyDescent="0.25">
      <c r="A135" t="str">
        <f>Actif!B135</f>
        <v>THE DUTTON-FORSHAW MOTOR COMPANY LIMITED</v>
      </c>
      <c r="B135">
        <f>(Actif!H135-Actif!E135)/Actif!E135</f>
        <v>-0.14269232727567785</v>
      </c>
      <c r="C135">
        <f>(Feuil1!BO136-Feuil1!BL136)/Feuil1!BL136</f>
        <v>0.18989600193777068</v>
      </c>
      <c r="D135">
        <f>Feuil1!BO136-Feuil1!BL136</f>
        <v>1.5286929664416277E-2</v>
      </c>
      <c r="E135">
        <f>(Feuil1!R136-Feuil1!O136)/Feuil1!O136</f>
        <v>5.2520249957633637E-2</v>
      </c>
      <c r="F135">
        <f>Feuil1!R136-Feuil1!O136</f>
        <v>1.1699291680429047E-2</v>
      </c>
      <c r="G135">
        <f>(Feuil1!H136-Feuil1!E136)/Feuil1!E136</f>
        <v>0.55262349409407996</v>
      </c>
      <c r="H135">
        <f>(Feuil1!H136-Feuil1!E136)</f>
        <v>5.8861250070629229E-2</v>
      </c>
      <c r="I135">
        <f>(Feuil1!CL136-Feuil1!CI136)/Feuil1!CI136</f>
        <v>-0.28886816967770329</v>
      </c>
      <c r="J135">
        <f>(Feuil1!CL136-Feuil1!CI136)</f>
        <v>-7.1476687940035893E-2</v>
      </c>
    </row>
    <row r="136" spans="1:10" x14ac:dyDescent="0.25">
      <c r="A136" t="str">
        <f>Actif!B136</f>
        <v>THOMPSON COMMERCIALS LIMITED</v>
      </c>
      <c r="B136">
        <f>(Actif!H136-Actif!E136)/Actif!E136</f>
        <v>-0.23667506733775753</v>
      </c>
      <c r="C136">
        <f>(Feuil1!BO137-Feuil1!BL137)/Feuil1!BL137</f>
        <v>-0.18451229167820757</v>
      </c>
      <c r="D136">
        <f>Feuil1!BO137-Feuil1!BL137</f>
        <v>-4.128385614972796E-2</v>
      </c>
      <c r="E136">
        <f>(Feuil1!R137-Feuil1!O137)/Feuil1!O137</f>
        <v>-0.3181790432728791</v>
      </c>
      <c r="F136">
        <f>Feuil1!R137-Feuil1!O137</f>
        <v>-3.5813772595983506E-2</v>
      </c>
      <c r="G136">
        <f>(Feuil1!H137-Feuil1!E137)/Feuil1!E137</f>
        <v>0.20876528178417394</v>
      </c>
      <c r="H136">
        <f>(Feuil1!H137-Feuil1!E137)</f>
        <v>6.9230585805018674E-2</v>
      </c>
      <c r="I136">
        <f>(Feuil1!CL137-Feuil1!CI137)/Feuil1!CI137</f>
        <v>7.7694984075352275E-2</v>
      </c>
      <c r="J136">
        <f>(Feuil1!CL137-Feuil1!CI137)</f>
        <v>2.3616572560390681E-2</v>
      </c>
    </row>
    <row r="137" spans="1:10" x14ac:dyDescent="0.25">
      <c r="A137" t="str">
        <f>Actif!B137</f>
        <v>TRITECH PRECISION PRODUCTS LIMITED</v>
      </c>
      <c r="B137">
        <f>(Actif!H137-Actif!E137)/Actif!E137</f>
        <v>-0.18138166186825969</v>
      </c>
      <c r="C137">
        <f>(Feuil1!BO138-Feuil1!BL138)/Feuil1!BL138</f>
        <v>0.88766926324656703</v>
      </c>
      <c r="D137">
        <f>Feuil1!BO138-Feuil1!BL138</f>
        <v>1.5643101155023421E-2</v>
      </c>
      <c r="E137">
        <f>(Feuil1!R138-Feuil1!O138)/Feuil1!O138</f>
        <v>0.25674731018153041</v>
      </c>
      <c r="F137">
        <f>Feuil1!R138-Feuil1!O138</f>
        <v>9.3552186048104558E-2</v>
      </c>
      <c r="G137">
        <f>(Feuil1!H138-Feuil1!E138)/Feuil1!E138</f>
        <v>-0.17519088751265394</v>
      </c>
      <c r="H137">
        <f>(Feuil1!H138-Feuil1!E138)</f>
        <v>-8.2177483715731248E-2</v>
      </c>
      <c r="I137">
        <f>(Feuil1!CL138-Feuil1!CI138)/Feuil1!CI138</f>
        <v>-8.1872602089384627E-2</v>
      </c>
      <c r="J137">
        <f>(Feuil1!CL138-Feuil1!CI138)</f>
        <v>-8.2325251517459119E-3</v>
      </c>
    </row>
    <row r="138" spans="1:10" x14ac:dyDescent="0.25">
      <c r="A138" t="str">
        <f>Actif!B138</f>
        <v>UNITED BISCUITS (UK) LIMITED</v>
      </c>
      <c r="B138">
        <f>(Actif!H138-Actif!E138)/Actif!E138</f>
        <v>-0.10012878114982532</v>
      </c>
      <c r="C138">
        <f>(Feuil1!BO139-Feuil1!BL139)/Feuil1!BL139</f>
        <v>-3.4288360590420425E-2</v>
      </c>
      <c r="D138">
        <f>Feuil1!BO139-Feuil1!BL139</f>
        <v>-5.075458647098019E-3</v>
      </c>
      <c r="E138">
        <f>(Feuil1!R139-Feuil1!O139)/Feuil1!O139</f>
        <v>1.3041574817022564E-2</v>
      </c>
      <c r="F138">
        <f>Feuil1!R139-Feuil1!O139</f>
        <v>2.7890860699061049E-3</v>
      </c>
      <c r="G138">
        <f>(Feuil1!H139-Feuil1!E139)/Feuil1!E139</f>
        <v>-8.6709775996901568E-3</v>
      </c>
      <c r="H138">
        <f>(Feuil1!H139-Feuil1!E139)</f>
        <v>-6.0169984496841744E-3</v>
      </c>
      <c r="I138">
        <f>(Feuil1!CL139-Feuil1!CI139)/Feuil1!CI139</f>
        <v>-0.14157677146399703</v>
      </c>
      <c r="J138">
        <f>(Feuil1!CL139-Feuil1!CI139)</f>
        <v>-1.4563250845094702E-2</v>
      </c>
    </row>
    <row r="139" spans="1:10" x14ac:dyDescent="0.25">
      <c r="A139" t="str">
        <f>Actif!B139</f>
        <v>VENSON AUTOMOTIVE SOLUTIONS LIMITED</v>
      </c>
      <c r="B139">
        <f>(Actif!H139-Actif!E139)/Actif!E139</f>
        <v>-0.15055302528247413</v>
      </c>
      <c r="C139">
        <f>(Feuil1!BO140-Feuil1!BL140)/Feuil1!BL140</f>
        <v>-0.46277243216173303</v>
      </c>
      <c r="D139">
        <f>Feuil1!BO140-Feuil1!BL140</f>
        <v>-0.22655448304255266</v>
      </c>
      <c r="E139">
        <f>(Feuil1!R140-Feuil1!O140)/Feuil1!O140</f>
        <v>1.1817939087138383</v>
      </c>
      <c r="F139">
        <f>Feuil1!R140-Feuil1!O140</f>
        <v>0.1535807526221572</v>
      </c>
      <c r="G139">
        <f>(Feuil1!H140-Feuil1!E140)/Feuil1!E140</f>
        <v>-0.36126757092132056</v>
      </c>
      <c r="H139">
        <f>(Feuil1!H140-Feuil1!E140)</f>
        <v>-0.18073400553993707</v>
      </c>
      <c r="I139">
        <f>(Feuil1!CL140-Feuil1!CI140)/Feuil1!CI140</f>
        <v>2.3214506687839562</v>
      </c>
      <c r="J139">
        <f>(Feuil1!CL140-Feuil1!CI140)</f>
        <v>7.5231133668256664E-2</v>
      </c>
    </row>
    <row r="140" spans="1:10" x14ac:dyDescent="0.25">
      <c r="A140" t="str">
        <f>Actif!B140</f>
        <v>WALKI LIMITED</v>
      </c>
      <c r="B140">
        <f>(Actif!H140-Actif!E140)/Actif!E140</f>
        <v>-7.5389762402436472E-2</v>
      </c>
      <c r="C140">
        <f>(Feuil1!BO141-Feuil1!BL141)/Feuil1!BL141</f>
        <v>-0.76565264757208007</v>
      </c>
      <c r="D140">
        <f>Feuil1!BO141-Feuil1!BL141</f>
        <v>-0.18245186401164579</v>
      </c>
      <c r="E140">
        <f>(Feuil1!R141-Feuil1!O141)/Feuil1!O141</f>
        <v>0.29329770220522383</v>
      </c>
      <c r="F140">
        <f>Feuil1!R141-Feuil1!O141</f>
        <v>0.143658753861518</v>
      </c>
      <c r="G140">
        <f>(Feuil1!H141-Feuil1!E141)/Feuil1!E141</f>
        <v>-0.77635235228102706</v>
      </c>
      <c r="H140">
        <f>(Feuil1!H141-Feuil1!E141)</f>
        <v>-0.19826647888153914</v>
      </c>
      <c r="I140">
        <f>(Feuil1!CL141-Feuil1!CI141)/Feuil1!CI141</f>
        <v>-0.13620732503428065</v>
      </c>
      <c r="J140">
        <f>(Feuil1!CL141-Feuil1!CI141)</f>
        <v>-3.0611352422589805E-2</v>
      </c>
    </row>
    <row r="141" spans="1:10" x14ac:dyDescent="0.25">
      <c r="A141" t="str">
        <f>Actif!B141</f>
        <v>WELCOME BREAK GROUP LIMITED</v>
      </c>
      <c r="B141">
        <f>(Actif!H141-Actif!E141)/Actif!E141</f>
        <v>-0.11193113057309122</v>
      </c>
      <c r="C141">
        <f>(Feuil1!BO142-Feuil1!BL142)/Feuil1!BL142</f>
        <v>-2.1051816618316486E-2</v>
      </c>
      <c r="D141">
        <f>Feuil1!BO142-Feuil1!BL142</f>
        <v>-6.5973995347972103E-3</v>
      </c>
      <c r="E141">
        <f>(Feuil1!R142-Feuil1!O142)/Feuil1!O142</f>
        <v>-0.12327145239671275</v>
      </c>
      <c r="F141">
        <f>Feuil1!R142-Feuil1!O142</f>
        <v>-6.1539012482164757E-2</v>
      </c>
      <c r="G141">
        <f>(Feuil1!H142-Feuil1!E142)/Feuil1!E142</f>
        <v>0.15310349607110002</v>
      </c>
      <c r="H141">
        <f>(Feuil1!H142-Feuil1!E142)</f>
        <v>7.0275357966764707E-2</v>
      </c>
      <c r="I141">
        <f>(Feuil1!CL142-Feuil1!CI142)/Feuil1!CI142</f>
        <v>2.2129665955242111E-2</v>
      </c>
      <c r="J141">
        <f>(Feuil1!CL142-Feuil1!CI142)</f>
        <v>1.1793183778903635E-3</v>
      </c>
    </row>
    <row r="142" spans="1:10" x14ac:dyDescent="0.25">
      <c r="A142" t="str">
        <f>Actif!B142</f>
        <v>WILSON IMPORTS LIMITED</v>
      </c>
      <c r="B142">
        <f>(Actif!H142-Actif!E142)/Actif!E142</f>
        <v>-0.39892947634750897</v>
      </c>
      <c r="C142">
        <f>(Feuil1!BO143-Feuil1!BL143)/Feuil1!BL143</f>
        <v>-1</v>
      </c>
      <c r="D142">
        <f>Feuil1!BO143-Feuil1!BL143</f>
        <v>-7.5576452345031131E-2</v>
      </c>
      <c r="E142">
        <f>(Feuil1!R143-Feuil1!O143)/Feuil1!O143</f>
        <v>0.77315666846803932</v>
      </c>
      <c r="F142">
        <f>Feuil1!R143-Feuil1!O143</f>
        <v>0.14221858987524677</v>
      </c>
      <c r="G142">
        <f>(Feuil1!H143-Feuil1!E143)/Feuil1!E143</f>
        <v>-3.2776278205312863E-2</v>
      </c>
      <c r="H142">
        <f>(Feuil1!H143-Feuil1!E143)</f>
        <v>-4.0417544292855462E-3</v>
      </c>
      <c r="I142">
        <f>(Feuil1!CL143-Feuil1!CI143)/Feuil1!CI143</f>
        <v>0.26100322176457724</v>
      </c>
      <c r="J142">
        <f>(Feuil1!CL143-Feuil1!CI143)</f>
        <v>2.2511740851214879E-3</v>
      </c>
    </row>
    <row r="143" spans="1:10" x14ac:dyDescent="0.25">
      <c r="A143" t="str">
        <f>Actif!B143</f>
        <v>YEO VALLEY FARMS (PRODUCTION) LIMITED</v>
      </c>
      <c r="B143">
        <f>(Actif!H143-Actif!E143)/Actif!E143</f>
        <v>-0.15821947858288413</v>
      </c>
      <c r="C143">
        <f>(Feuil1!BO144-Feuil1!BL144)/Feuil1!BL144</f>
        <v>-0.1703448181276051</v>
      </c>
      <c r="D143">
        <f>Feuil1!BO144-Feuil1!BL144</f>
        <v>-8.1309158599323639E-2</v>
      </c>
      <c r="E143">
        <f>(Feuil1!R144-Feuil1!O144)/Feuil1!O144</f>
        <v>-8.6412293038384227E-2</v>
      </c>
      <c r="F143">
        <f>Feuil1!R144-Feuil1!O144</f>
        <v>-1.9168461605211073E-2</v>
      </c>
      <c r="G143">
        <f>(Feuil1!H144-Feuil1!E144)/Feuil1!E144</f>
        <v>-5.6091644731905789E-2</v>
      </c>
      <c r="H143">
        <f>(Feuil1!H144-Feuil1!E144)</f>
        <v>-2.7054999272020486E-2</v>
      </c>
      <c r="I143">
        <f>(Feuil1!CL144-Feuil1!CI144)/Feuil1!CI144</f>
        <v>-0.15443413597966016</v>
      </c>
      <c r="J143">
        <f>(Feuil1!CL144-Feuil1!CI144)</f>
        <v>-6.6179959009975475E-2</v>
      </c>
    </row>
    <row r="144" spans="1:10" x14ac:dyDescent="0.25">
      <c r="A144" t="str">
        <f>Actif!B144</f>
        <v>YUSEN LOGISTICS (UK) LIMITED</v>
      </c>
      <c r="B144">
        <f>(Actif!H144-Actif!E144)/Actif!E144</f>
        <v>-0.48343856573801758</v>
      </c>
      <c r="C144">
        <f>(Feuil1!BO145-Feuil1!BL145)/Feuil1!BL145</f>
        <v>0.60824850980331391</v>
      </c>
      <c r="D144">
        <f>Feuil1!BO145-Feuil1!BL145</f>
        <v>0.11228877631577089</v>
      </c>
      <c r="E144">
        <f>(Feuil1!R145-Feuil1!O145)/Feuil1!O145</f>
        <v>-0.3632770500237637</v>
      </c>
      <c r="F144">
        <f>Feuil1!R145-Feuil1!O145</f>
        <v>-8.3185586421331975E-2</v>
      </c>
      <c r="G144">
        <f>(Feuil1!H145-Feuil1!E145)/Feuil1!E145</f>
        <v>0.1937185039228011</v>
      </c>
      <c r="H144">
        <f>(Feuil1!H145-Feuil1!E145)</f>
        <v>7.1918574367502208E-2</v>
      </c>
      <c r="I144">
        <f>(Feuil1!CL145-Feuil1!CI145)/Feuil1!CI145</f>
        <v>0.18963253448309486</v>
      </c>
      <c r="J144">
        <f>(Feuil1!CL145-Feuil1!CI145)</f>
        <v>5.7564035229116628E-2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4"/>
  <sheetViews>
    <sheetView topLeftCell="J1" workbookViewId="0">
      <selection activeCell="M19" sqref="M19:Q28"/>
    </sheetView>
  </sheetViews>
  <sheetFormatPr baseColWidth="10" defaultRowHeight="15" x14ac:dyDescent="0.25"/>
  <cols>
    <col min="1" max="1" width="28.28515625" customWidth="1"/>
    <col min="2" max="2" width="22.140625" customWidth="1"/>
    <col min="3" max="3" width="27.42578125" customWidth="1"/>
    <col min="4" max="4" width="32.5703125" customWidth="1"/>
    <col min="5" max="5" width="26.5703125" customWidth="1"/>
    <col min="6" max="6" width="25.7109375" customWidth="1"/>
    <col min="7" max="8" width="18.7109375" customWidth="1"/>
    <col min="9" max="9" width="19" customWidth="1"/>
    <col min="12" max="12" width="30.28515625" customWidth="1"/>
    <col min="13" max="13" width="27.7109375" customWidth="1"/>
    <col min="14" max="14" width="12.5703125" customWidth="1"/>
    <col min="15" max="15" width="11.28515625" customWidth="1"/>
    <col min="16" max="16" width="11.42578125" customWidth="1"/>
    <col min="17" max="17" width="23.7109375" customWidth="1"/>
  </cols>
  <sheetData>
    <row r="1" spans="1:26" x14ac:dyDescent="0.25">
      <c r="K1" s="11" t="s">
        <v>202</v>
      </c>
      <c r="L1" s="11"/>
      <c r="M1" s="11" t="s">
        <v>203</v>
      </c>
      <c r="N1" s="11"/>
      <c r="O1" s="11" t="s">
        <v>204</v>
      </c>
      <c r="P1" s="11"/>
      <c r="Q1" s="11" t="s">
        <v>205</v>
      </c>
      <c r="R1" s="11"/>
      <c r="S1" s="11" t="s">
        <v>206</v>
      </c>
      <c r="T1" s="11"/>
      <c r="U1" s="11" t="s">
        <v>207</v>
      </c>
      <c r="V1" s="11"/>
      <c r="W1" s="11" t="s">
        <v>208</v>
      </c>
      <c r="X1" s="11"/>
      <c r="Y1" s="11" t="s">
        <v>209</v>
      </c>
      <c r="Z1" s="11"/>
    </row>
    <row r="2" spans="1:26" x14ac:dyDescent="0.25">
      <c r="B2" t="s">
        <v>202</v>
      </c>
      <c r="C2" t="s">
        <v>203</v>
      </c>
      <c r="D2" t="s">
        <v>204</v>
      </c>
      <c r="E2" t="s">
        <v>205</v>
      </c>
      <c r="F2" t="s">
        <v>206</v>
      </c>
      <c r="G2" t="s">
        <v>207</v>
      </c>
      <c r="H2" t="s">
        <v>208</v>
      </c>
      <c r="I2" t="s">
        <v>209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25">
      <c r="A3" t="s">
        <v>50</v>
      </c>
      <c r="B3">
        <v>15106154</v>
      </c>
      <c r="C3">
        <v>0.60045045217995263</v>
      </c>
      <c r="D3">
        <v>0.29441444857506416</v>
      </c>
      <c r="E3">
        <v>4.5135115132547969E-2</v>
      </c>
      <c r="F3">
        <v>0.1348360147409573</v>
      </c>
      <c r="G3">
        <v>7.8378652832481379E-3</v>
      </c>
      <c r="H3">
        <v>1.6531568382318211</v>
      </c>
      <c r="I3">
        <v>17.183360234549401</v>
      </c>
      <c r="K3" s="9" t="s">
        <v>211</v>
      </c>
      <c r="L3" s="17">
        <v>339949507.6056338</v>
      </c>
      <c r="M3" s="9" t="s">
        <v>211</v>
      </c>
      <c r="N3" s="9">
        <v>0.45581546705003728</v>
      </c>
      <c r="O3" s="9" t="s">
        <v>211</v>
      </c>
      <c r="P3" s="9">
        <v>0.24469893177091825</v>
      </c>
      <c r="Q3" s="9" t="s">
        <v>211</v>
      </c>
      <c r="R3" s="9">
        <v>0.19903273416368641</v>
      </c>
      <c r="S3" s="9" t="s">
        <v>211</v>
      </c>
      <c r="T3" s="9">
        <v>0.11587016300907081</v>
      </c>
      <c r="U3" s="9" t="s">
        <v>211</v>
      </c>
      <c r="V3" s="9">
        <v>0.25484071670844499</v>
      </c>
      <c r="W3" s="9" t="s">
        <v>211</v>
      </c>
      <c r="X3" s="9">
        <v>1.9773163821614361</v>
      </c>
      <c r="Y3" s="9" t="s">
        <v>211</v>
      </c>
      <c r="Z3" s="9">
        <v>18.091425592759997</v>
      </c>
    </row>
    <row r="4" spans="1:26" x14ac:dyDescent="0.25">
      <c r="A4" t="s">
        <v>34</v>
      </c>
      <c r="B4">
        <v>37455098</v>
      </c>
      <c r="C4">
        <v>0.26684105859234436</v>
      </c>
      <c r="D4">
        <v>0.2743259942878804</v>
      </c>
      <c r="E4">
        <v>8.4296135068182166E-3</v>
      </c>
      <c r="F4">
        <v>4.2727387429712743E-2</v>
      </c>
      <c r="G4">
        <v>5.5373877275664854E-2</v>
      </c>
      <c r="H4">
        <v>1.6178752943646846</v>
      </c>
      <c r="I4">
        <v>17.640413540501036</v>
      </c>
      <c r="K4" s="9" t="s">
        <v>223</v>
      </c>
      <c r="L4" s="17">
        <v>94850478.486143216</v>
      </c>
      <c r="M4" s="9" t="s">
        <v>223</v>
      </c>
      <c r="N4" s="9">
        <v>1.9365672722344893E-2</v>
      </c>
      <c r="O4" s="9" t="s">
        <v>223</v>
      </c>
      <c r="P4" s="9">
        <v>1.2649977034409586E-2</v>
      </c>
      <c r="Q4" s="9" t="s">
        <v>223</v>
      </c>
      <c r="R4" s="9">
        <v>1.8557986406632348E-2</v>
      </c>
      <c r="S4" s="9" t="s">
        <v>223</v>
      </c>
      <c r="T4" s="9">
        <v>1.3505711659075572E-2</v>
      </c>
      <c r="U4" s="9" t="s">
        <v>223</v>
      </c>
      <c r="V4" s="9">
        <v>1.9303480733107881E-2</v>
      </c>
      <c r="W4" s="9" t="s">
        <v>223</v>
      </c>
      <c r="X4" s="9">
        <v>0.11524451029784001</v>
      </c>
      <c r="Y4" s="9" t="s">
        <v>223</v>
      </c>
      <c r="Z4" s="9">
        <v>0.11695634993622019</v>
      </c>
    </row>
    <row r="5" spans="1:26" x14ac:dyDescent="0.25">
      <c r="A5" t="s">
        <v>37</v>
      </c>
      <c r="B5">
        <v>38662229</v>
      </c>
      <c r="C5">
        <v>0.66978774038092836</v>
      </c>
      <c r="D5">
        <v>3.3299321671288018E-2</v>
      </c>
      <c r="E5">
        <v>1.0595224605389409E-2</v>
      </c>
      <c r="F5">
        <v>4.7819234490368089E-2</v>
      </c>
      <c r="G5">
        <v>2.2879953455347854E-3</v>
      </c>
      <c r="H5">
        <v>1.946828760090362</v>
      </c>
      <c r="I5">
        <v>17.584296848983271</v>
      </c>
      <c r="K5" s="9" t="s">
        <v>224</v>
      </c>
      <c r="L5" s="17">
        <v>33074684.5</v>
      </c>
      <c r="M5" s="9" t="s">
        <v>224</v>
      </c>
      <c r="N5" s="9">
        <v>0.45618654242003054</v>
      </c>
      <c r="O5" s="9" t="s">
        <v>224</v>
      </c>
      <c r="P5" s="9">
        <v>0.22040274843439384</v>
      </c>
      <c r="Q5" s="9" t="s">
        <v>224</v>
      </c>
      <c r="R5" s="9">
        <v>9.9609790887512956E-2</v>
      </c>
      <c r="S5" s="9" t="s">
        <v>224</v>
      </c>
      <c r="T5" s="9">
        <v>8.4527692953204003E-2</v>
      </c>
      <c r="U5" s="9" t="s">
        <v>224</v>
      </c>
      <c r="V5" s="9">
        <v>0.1904941672663519</v>
      </c>
      <c r="W5" s="9" t="s">
        <v>224</v>
      </c>
      <c r="X5" s="9">
        <v>1.6465853829260326</v>
      </c>
      <c r="Y5" s="9" t="s">
        <v>224</v>
      </c>
      <c r="Z5" s="9">
        <v>17.825698092401254</v>
      </c>
    </row>
    <row r="6" spans="1:26" x14ac:dyDescent="0.25">
      <c r="A6" t="s">
        <v>20</v>
      </c>
      <c r="B6">
        <v>171345980</v>
      </c>
      <c r="C6">
        <v>0.5719550467422696</v>
      </c>
      <c r="D6">
        <v>0.34520471387773438</v>
      </c>
      <c r="E6">
        <v>0.34901711729682833</v>
      </c>
      <c r="F6">
        <v>8.3573534189513812E-2</v>
      </c>
      <c r="G6">
        <v>0.17856320294179065</v>
      </c>
      <c r="H6">
        <v>0.76985928410852633</v>
      </c>
      <c r="I6">
        <v>18.025721178875191</v>
      </c>
      <c r="K6" s="9" t="s">
        <v>225</v>
      </c>
      <c r="L6" s="17">
        <v>3191952216</v>
      </c>
      <c r="M6" s="9" t="s">
        <v>225</v>
      </c>
      <c r="N6" s="9">
        <v>0.81762402517118382</v>
      </c>
      <c r="O6" s="9" t="s">
        <v>225</v>
      </c>
      <c r="P6" s="9">
        <v>0.14889875939170388</v>
      </c>
      <c r="Q6" s="9" t="s">
        <v>225</v>
      </c>
      <c r="R6" s="9">
        <v>3.3938102035798145E-4</v>
      </c>
      <c r="S6" s="9" t="s">
        <v>225</v>
      </c>
      <c r="T6" s="9">
        <v>7.7390912669786718E-2</v>
      </c>
      <c r="U6" s="9" t="s">
        <v>225</v>
      </c>
      <c r="V6" s="9">
        <v>2.4767570956644922E-2</v>
      </c>
      <c r="W6" s="9" t="s">
        <v>225</v>
      </c>
      <c r="X6" s="9">
        <v>0.16616345375834593</v>
      </c>
      <c r="Y6" s="9" t="s">
        <v>225</v>
      </c>
      <c r="Z6" s="9">
        <v>20.050663049682683</v>
      </c>
    </row>
    <row r="7" spans="1:26" x14ac:dyDescent="0.25">
      <c r="A7" t="s">
        <v>11</v>
      </c>
      <c r="B7">
        <v>261502314</v>
      </c>
      <c r="C7">
        <v>0.37017735147077896</v>
      </c>
      <c r="D7">
        <v>0.37947634757832394</v>
      </c>
      <c r="E7">
        <v>5.9342144100491594E-2</v>
      </c>
      <c r="F7">
        <v>6.4197277874149333E-2</v>
      </c>
      <c r="G7">
        <v>0.3085360040064502</v>
      </c>
      <c r="H7">
        <v>1.396138627308946</v>
      </c>
      <c r="I7">
        <v>19.495547137251901</v>
      </c>
      <c r="K7" s="9" t="s">
        <v>226</v>
      </c>
      <c r="L7" s="17">
        <v>1130273897.8695142</v>
      </c>
      <c r="M7" s="9" t="s">
        <v>226</v>
      </c>
      <c r="N7" s="9">
        <v>0.23076862386042468</v>
      </c>
      <c r="O7" s="9" t="s">
        <v>226</v>
      </c>
      <c r="P7" s="9">
        <v>0.15074187372424017</v>
      </c>
      <c r="Q7" s="9" t="s">
        <v>226</v>
      </c>
      <c r="R7" s="9">
        <v>0.22114393060756302</v>
      </c>
      <c r="S7" s="9" t="s">
        <v>226</v>
      </c>
      <c r="T7" s="9">
        <v>0.16093912865853585</v>
      </c>
      <c r="U7" s="9" t="s">
        <v>226</v>
      </c>
      <c r="V7" s="9">
        <v>0.23002752077678085</v>
      </c>
      <c r="W7" s="9" t="s">
        <v>226</v>
      </c>
      <c r="X7" s="9">
        <v>1.3732968345692897</v>
      </c>
      <c r="Y7" s="9" t="s">
        <v>226</v>
      </c>
      <c r="Z7" s="9">
        <v>1.393695758132782</v>
      </c>
    </row>
    <row r="8" spans="1:26" x14ac:dyDescent="0.25">
      <c r="A8" t="s">
        <v>112</v>
      </c>
      <c r="B8">
        <v>34522326</v>
      </c>
      <c r="C8">
        <v>0.52994047967683289</v>
      </c>
      <c r="D8">
        <v>6.5242243526696317E-2</v>
      </c>
      <c r="E8">
        <v>0.27464817984744133</v>
      </c>
      <c r="F8">
        <v>6.9122850576829778E-2</v>
      </c>
      <c r="G8">
        <v>4.4151717934649013E-3</v>
      </c>
      <c r="H8">
        <v>4.0410073663766077</v>
      </c>
      <c r="I8">
        <v>18.061923605178325</v>
      </c>
      <c r="K8" s="9" t="s">
        <v>227</v>
      </c>
      <c r="L8" s="17">
        <v>1.2775190842051448E+18</v>
      </c>
      <c r="M8" s="9" t="s">
        <v>227</v>
      </c>
      <c r="N8" s="9">
        <v>5.3254157758434166E-2</v>
      </c>
      <c r="O8" s="9" t="s">
        <v>227</v>
      </c>
      <c r="P8" s="9">
        <v>2.2723112493894766E-2</v>
      </c>
      <c r="Q8" s="9" t="s">
        <v>227</v>
      </c>
      <c r="R8" s="9">
        <v>4.8904638044562646E-2</v>
      </c>
      <c r="S8" s="9" t="s">
        <v>227</v>
      </c>
      <c r="T8" s="9">
        <v>2.5901403133368753E-2</v>
      </c>
      <c r="U8" s="9" t="s">
        <v>227</v>
      </c>
      <c r="V8" s="9">
        <v>5.2912660314712347E-2</v>
      </c>
      <c r="W8" s="9" t="s">
        <v>227</v>
      </c>
      <c r="X8" s="9">
        <v>1.885944195838031</v>
      </c>
      <c r="Y8" s="9" t="s">
        <v>227</v>
      </c>
      <c r="Z8" s="9">
        <v>1.9423878662373102</v>
      </c>
    </row>
    <row r="9" spans="1:26" x14ac:dyDescent="0.25">
      <c r="A9" t="s">
        <v>26</v>
      </c>
      <c r="B9">
        <v>58340162</v>
      </c>
      <c r="C9">
        <v>0.50229599979513251</v>
      </c>
      <c r="D9">
        <v>0.35653070349718946</v>
      </c>
      <c r="E9">
        <v>0.28227292203953769</v>
      </c>
      <c r="F9">
        <v>4.7926567380902785E-2</v>
      </c>
      <c r="G9">
        <v>0.36718807877153309</v>
      </c>
      <c r="H9">
        <v>1.735752012018436</v>
      </c>
      <c r="I9">
        <v>18.569222819205983</v>
      </c>
      <c r="K9" s="9" t="s">
        <v>228</v>
      </c>
      <c r="L9" s="17">
        <v>44.125253027891446</v>
      </c>
      <c r="M9" s="9" t="s">
        <v>228</v>
      </c>
      <c r="N9" s="9">
        <v>-0.93085451524957774</v>
      </c>
      <c r="O9" s="9" t="s">
        <v>228</v>
      </c>
      <c r="P9" s="9">
        <v>1.0194656648942124</v>
      </c>
      <c r="Q9" s="9" t="s">
        <v>228</v>
      </c>
      <c r="R9" s="9">
        <v>0.32070295038630681</v>
      </c>
      <c r="S9" s="9" t="s">
        <v>228</v>
      </c>
      <c r="T9" s="9">
        <v>51.840911300075945</v>
      </c>
      <c r="U9" s="9" t="s">
        <v>228</v>
      </c>
      <c r="V9" s="9">
        <v>0.25743795308495176</v>
      </c>
      <c r="W9" s="9" t="s">
        <v>228</v>
      </c>
      <c r="X9" s="9">
        <v>1.7412398383514351</v>
      </c>
      <c r="Y9" s="9" t="s">
        <v>228</v>
      </c>
      <c r="Z9" s="9">
        <v>0.72811585776223664</v>
      </c>
    </row>
    <row r="10" spans="1:26" x14ac:dyDescent="0.25">
      <c r="A10" t="s">
        <v>1</v>
      </c>
      <c r="B10">
        <v>1043271856</v>
      </c>
      <c r="C10">
        <v>0.83775678407642196</v>
      </c>
      <c r="D10">
        <v>0.10506707563287321</v>
      </c>
      <c r="E10">
        <v>0.60306341284068909</v>
      </c>
      <c r="F10">
        <v>5.6611671467846597E-2</v>
      </c>
      <c r="G10">
        <v>0.19170723512740864</v>
      </c>
      <c r="H10">
        <v>0.46350383124355865</v>
      </c>
      <c r="I10">
        <v>20.124941471993605</v>
      </c>
      <c r="K10" s="9" t="s">
        <v>229</v>
      </c>
      <c r="L10" s="17">
        <v>6.0051536494905324</v>
      </c>
      <c r="M10" s="9" t="s">
        <v>229</v>
      </c>
      <c r="N10" s="9">
        <v>-4.3445783445556441E-2</v>
      </c>
      <c r="O10" s="9" t="s">
        <v>229</v>
      </c>
      <c r="P10" s="9">
        <v>0.97646106888228379</v>
      </c>
      <c r="Q10" s="9" t="s">
        <v>229</v>
      </c>
      <c r="R10" s="9">
        <v>1.1280126586078003</v>
      </c>
      <c r="S10" s="9" t="s">
        <v>229</v>
      </c>
      <c r="T10" s="9">
        <v>6.5619577266918334</v>
      </c>
      <c r="U10" s="9" t="s">
        <v>229</v>
      </c>
      <c r="V10" s="9">
        <v>0.98292174476922178</v>
      </c>
      <c r="W10" s="9" t="s">
        <v>229</v>
      </c>
      <c r="X10" s="9">
        <v>1.1833590347061425</v>
      </c>
      <c r="Y10" s="9" t="s">
        <v>229</v>
      </c>
      <c r="Z10" s="9">
        <v>0.50797108438862537</v>
      </c>
    </row>
    <row r="11" spans="1:26" x14ac:dyDescent="0.25">
      <c r="A11" t="s">
        <v>57</v>
      </c>
      <c r="B11">
        <v>11007079</v>
      </c>
      <c r="C11">
        <v>0.40727008500620371</v>
      </c>
      <c r="D11">
        <v>0.41654302653773995</v>
      </c>
      <c r="E11">
        <v>7.3318543457351407E-2</v>
      </c>
      <c r="F11">
        <v>4.5879711115369703E-3</v>
      </c>
      <c r="G11">
        <v>0.43842730664511448</v>
      </c>
      <c r="H11">
        <v>1.5052664163751035</v>
      </c>
      <c r="I11">
        <v>16.815859508247563</v>
      </c>
      <c r="K11" s="9" t="s">
        <v>230</v>
      </c>
      <c r="L11" s="17">
        <v>10199067142</v>
      </c>
      <c r="M11" s="9" t="s">
        <v>230</v>
      </c>
      <c r="N11" s="9">
        <v>0.90222828203589767</v>
      </c>
      <c r="O11" s="9" t="s">
        <v>230</v>
      </c>
      <c r="P11" s="9">
        <v>0.76029806909764874</v>
      </c>
      <c r="Q11" s="9" t="s">
        <v>230</v>
      </c>
      <c r="R11" s="9">
        <v>0.87998077036113098</v>
      </c>
      <c r="S11" s="9" t="s">
        <v>230</v>
      </c>
      <c r="T11" s="9">
        <v>1.5425297862931999</v>
      </c>
      <c r="U11" s="9" t="s">
        <v>230</v>
      </c>
      <c r="V11" s="9">
        <v>0.94598476558558797</v>
      </c>
      <c r="W11" s="9" t="s">
        <v>230</v>
      </c>
      <c r="X11" s="9">
        <v>7.6181968434958849</v>
      </c>
      <c r="Y11" s="9" t="s">
        <v>230</v>
      </c>
      <c r="Z11" s="9">
        <v>8.9150385173387026</v>
      </c>
    </row>
    <row r="12" spans="1:26" x14ac:dyDescent="0.25">
      <c r="A12" t="s">
        <v>236</v>
      </c>
      <c r="B12">
        <v>86084667</v>
      </c>
      <c r="C12">
        <v>0.76899849075329529</v>
      </c>
      <c r="D12">
        <v>0.11736620878140819</v>
      </c>
      <c r="E12">
        <v>0.7564145075916946</v>
      </c>
      <c r="F12">
        <v>0.2023936320428798</v>
      </c>
      <c r="G12">
        <v>0.57280847703110704</v>
      </c>
      <c r="H12">
        <v>0.65321630102079042</v>
      </c>
      <c r="I12">
        <v>17.819969543913174</v>
      </c>
      <c r="K12" s="9" t="s">
        <v>231</v>
      </c>
      <c r="L12" s="17">
        <v>3978592</v>
      </c>
      <c r="M12" s="9" t="s">
        <v>231</v>
      </c>
      <c r="N12" s="9">
        <v>8.1617638295564017E-3</v>
      </c>
      <c r="O12" s="9" t="s">
        <v>231</v>
      </c>
      <c r="P12" s="9">
        <v>1.3777309634707481E-2</v>
      </c>
      <c r="Q12" s="9" t="s">
        <v>231</v>
      </c>
      <c r="R12" s="9">
        <v>1.0840199489937153E-4</v>
      </c>
      <c r="S12" s="9" t="s">
        <v>231</v>
      </c>
      <c r="T12" s="9">
        <v>1.4874773459313234E-3</v>
      </c>
      <c r="U12" s="9" t="s">
        <v>231</v>
      </c>
      <c r="V12" s="9">
        <v>2.2879953455347854E-3</v>
      </c>
      <c r="W12" s="9" t="s">
        <v>231</v>
      </c>
      <c r="X12" s="9">
        <v>3.7056364297286044E-2</v>
      </c>
      <c r="Y12" s="9" t="s">
        <v>231</v>
      </c>
      <c r="Z12" s="9">
        <v>13.738006209263316</v>
      </c>
    </row>
    <row r="13" spans="1:26" x14ac:dyDescent="0.25">
      <c r="A13" t="s">
        <v>113</v>
      </c>
      <c r="B13">
        <v>12720988</v>
      </c>
      <c r="C13">
        <v>0.44887346800421479</v>
      </c>
      <c r="D13">
        <v>0.29994226863510914</v>
      </c>
      <c r="E13">
        <v>9.7978002966436259E-2</v>
      </c>
      <c r="F13">
        <v>0.17883817314088554</v>
      </c>
      <c r="G13">
        <v>0.45834781072036229</v>
      </c>
      <c r="H13">
        <v>3.4383068313183065</v>
      </c>
      <c r="I13">
        <v>17.511753410596537</v>
      </c>
      <c r="K13" s="9" t="s">
        <v>232</v>
      </c>
      <c r="L13" s="17">
        <v>10203045734</v>
      </c>
      <c r="M13" s="9" t="s">
        <v>232</v>
      </c>
      <c r="N13" s="9">
        <v>0.91039004586545402</v>
      </c>
      <c r="O13" s="9" t="s">
        <v>232</v>
      </c>
      <c r="P13" s="9">
        <v>0.77407537873235621</v>
      </c>
      <c r="Q13" s="9" t="s">
        <v>232</v>
      </c>
      <c r="R13" s="9">
        <v>0.88008917235603035</v>
      </c>
      <c r="S13" s="9" t="s">
        <v>232</v>
      </c>
      <c r="T13" s="9">
        <v>1.5440172636391312</v>
      </c>
      <c r="U13" s="9" t="s">
        <v>232</v>
      </c>
      <c r="V13" s="9">
        <v>0.94827276093112278</v>
      </c>
      <c r="W13" s="9" t="s">
        <v>232</v>
      </c>
      <c r="X13" s="9">
        <v>7.6552532077931712</v>
      </c>
      <c r="Y13" s="9" t="s">
        <v>232</v>
      </c>
      <c r="Z13" s="9">
        <v>22.653044726602019</v>
      </c>
    </row>
    <row r="14" spans="1:26" x14ac:dyDescent="0.25">
      <c r="A14" t="s">
        <v>21</v>
      </c>
      <c r="B14">
        <v>83690818</v>
      </c>
      <c r="C14">
        <v>0.42874333000305959</v>
      </c>
      <c r="D14">
        <v>0.35592559269763618</v>
      </c>
      <c r="E14">
        <v>0.16596201748201339</v>
      </c>
      <c r="F14">
        <v>0.14770044182988132</v>
      </c>
      <c r="G14">
        <v>0.45916807743473126</v>
      </c>
      <c r="H14">
        <v>1.6287617958411447</v>
      </c>
      <c r="I14">
        <v>18.863552324319755</v>
      </c>
      <c r="K14" s="9" t="s">
        <v>233</v>
      </c>
      <c r="L14" s="17">
        <v>48272830080</v>
      </c>
      <c r="M14" s="9" t="s">
        <v>233</v>
      </c>
      <c r="N14" s="9">
        <v>64.725796321105292</v>
      </c>
      <c r="O14" s="9" t="s">
        <v>233</v>
      </c>
      <c r="P14" s="9">
        <v>34.747248311470393</v>
      </c>
      <c r="Q14" s="9" t="s">
        <v>233</v>
      </c>
      <c r="R14" s="9">
        <v>28.262648251243469</v>
      </c>
      <c r="S14" s="9" t="s">
        <v>233</v>
      </c>
      <c r="T14" s="9">
        <v>16.453563147288055</v>
      </c>
      <c r="U14" s="9" t="s">
        <v>233</v>
      </c>
      <c r="V14" s="9">
        <v>36.187381772599188</v>
      </c>
      <c r="W14" s="9" t="s">
        <v>233</v>
      </c>
      <c r="X14" s="9">
        <v>280.77892626692392</v>
      </c>
      <c r="Y14" s="9" t="s">
        <v>233</v>
      </c>
      <c r="Z14" s="9">
        <v>2568.9824341719195</v>
      </c>
    </row>
    <row r="15" spans="1:26" x14ac:dyDescent="0.25">
      <c r="A15" t="s">
        <v>114</v>
      </c>
      <c r="B15">
        <v>7432379</v>
      </c>
      <c r="C15">
        <v>0.22898993713856627</v>
      </c>
      <c r="D15">
        <v>0.1333847480059884</v>
      </c>
      <c r="E15">
        <v>1.9275254935196388E-2</v>
      </c>
      <c r="F15">
        <v>6.4592756151397479E-2</v>
      </c>
      <c r="G15">
        <v>0.12606017534896968</v>
      </c>
      <c r="H15">
        <v>2.3390817038506002</v>
      </c>
      <c r="I15">
        <v>16.748307344834132</v>
      </c>
      <c r="K15" s="9" t="s">
        <v>234</v>
      </c>
      <c r="L15" s="17">
        <v>142</v>
      </c>
      <c r="M15" s="9" t="s">
        <v>234</v>
      </c>
      <c r="N15" s="9">
        <v>142</v>
      </c>
      <c r="O15" s="9" t="s">
        <v>234</v>
      </c>
      <c r="P15" s="9">
        <v>142</v>
      </c>
      <c r="Q15" s="9" t="s">
        <v>234</v>
      </c>
      <c r="R15" s="9">
        <v>142</v>
      </c>
      <c r="S15" s="9" t="s">
        <v>234</v>
      </c>
      <c r="T15" s="9">
        <v>142</v>
      </c>
      <c r="U15" s="9" t="s">
        <v>234</v>
      </c>
      <c r="V15" s="9">
        <v>142</v>
      </c>
      <c r="W15" s="9" t="s">
        <v>234</v>
      </c>
      <c r="X15" s="9">
        <v>142</v>
      </c>
      <c r="Y15" s="9" t="s">
        <v>234</v>
      </c>
      <c r="Z15" s="9">
        <v>142</v>
      </c>
    </row>
    <row r="16" spans="1:26" ht="15.75" thickBot="1" x14ac:dyDescent="0.3">
      <c r="A16" t="s">
        <v>115</v>
      </c>
      <c r="B16">
        <v>5763357</v>
      </c>
      <c r="C16">
        <v>0.13469302699798053</v>
      </c>
      <c r="D16">
        <v>0.39224708793850527</v>
      </c>
      <c r="E16">
        <v>3.1846890622947703E-2</v>
      </c>
      <c r="F16">
        <v>0.1008015353412358</v>
      </c>
      <c r="G16">
        <v>0.19739623972625675</v>
      </c>
      <c r="H16">
        <v>2.2856328779590158</v>
      </c>
      <c r="I16">
        <v>16.38195164839258</v>
      </c>
      <c r="K16" s="10" t="s">
        <v>235</v>
      </c>
      <c r="L16" s="18">
        <v>187512897.63128275</v>
      </c>
      <c r="M16" s="10" t="s">
        <v>235</v>
      </c>
      <c r="N16" s="10">
        <v>3.828460820338913E-2</v>
      </c>
      <c r="O16" s="10" t="s">
        <v>235</v>
      </c>
      <c r="P16" s="10">
        <v>2.5008137929824516E-2</v>
      </c>
      <c r="Q16" s="10" t="s">
        <v>235</v>
      </c>
      <c r="R16" s="10">
        <v>3.6687867692918007E-2</v>
      </c>
      <c r="S16" s="10" t="s">
        <v>235</v>
      </c>
      <c r="T16" s="10">
        <v>2.6699866655241322E-2</v>
      </c>
      <c r="U16" s="10" t="s">
        <v>235</v>
      </c>
      <c r="V16" s="10">
        <v>3.8161658901525675E-2</v>
      </c>
      <c r="W16" s="10" t="s">
        <v>235</v>
      </c>
      <c r="X16" s="10">
        <v>0.2278305013000349</v>
      </c>
      <c r="Y16" s="10" t="s">
        <v>235</v>
      </c>
      <c r="Z16" s="10">
        <v>0.23121469098464095</v>
      </c>
    </row>
    <row r="17" spans="1:17" x14ac:dyDescent="0.25">
      <c r="A17" t="s">
        <v>116</v>
      </c>
      <c r="B17">
        <v>11344730</v>
      </c>
      <c r="C17">
        <v>0.31920539316493207</v>
      </c>
      <c r="D17">
        <v>0.17282394556767769</v>
      </c>
      <c r="E17">
        <v>0.1519483495861074</v>
      </c>
      <c r="F17">
        <v>7.4312884389116818E-2</v>
      </c>
      <c r="G17">
        <v>2.1508136376978564E-2</v>
      </c>
      <c r="H17">
        <v>2.3078096623428075</v>
      </c>
      <c r="I17">
        <v>16.931446978362633</v>
      </c>
    </row>
    <row r="18" spans="1:17" x14ac:dyDescent="0.25">
      <c r="A18" t="s">
        <v>117</v>
      </c>
      <c r="B18">
        <v>8254497</v>
      </c>
      <c r="C18">
        <v>0.56842288512552608</v>
      </c>
      <c r="D18">
        <v>9.3722851919384065E-2</v>
      </c>
      <c r="E18">
        <v>4.7991658365131154E-2</v>
      </c>
      <c r="F18">
        <v>0.10120538811937423</v>
      </c>
      <c r="G18">
        <v>0.1568422642833355</v>
      </c>
      <c r="H18">
        <v>2.3442207709943372</v>
      </c>
      <c r="I18">
        <v>16.714314994010952</v>
      </c>
    </row>
    <row r="19" spans="1:17" x14ac:dyDescent="0.25">
      <c r="A19" t="s">
        <v>118</v>
      </c>
      <c r="B19">
        <v>17442845</v>
      </c>
      <c r="C19">
        <v>0.50682683931434347</v>
      </c>
      <c r="D19">
        <v>0.22641805278898025</v>
      </c>
      <c r="E19">
        <v>1.7164688443886304E-2</v>
      </c>
      <c r="F19">
        <v>9.6866003815094165E-2</v>
      </c>
      <c r="G19">
        <v>0.59951624863948516</v>
      </c>
      <c r="H19">
        <v>3.0635977595051016</v>
      </c>
      <c r="I19">
        <v>17.859096717806302</v>
      </c>
      <c r="M19" s="15" t="s">
        <v>210</v>
      </c>
      <c r="N19" s="19">
        <f>N15</f>
        <v>142</v>
      </c>
      <c r="O19" s="20"/>
      <c r="P19" s="20"/>
      <c r="Q19" s="21"/>
    </row>
    <row r="20" spans="1:17" ht="30" x14ac:dyDescent="0.25">
      <c r="A20" t="s">
        <v>32</v>
      </c>
      <c r="B20">
        <v>61204422</v>
      </c>
      <c r="C20">
        <v>0.66757833282046186</v>
      </c>
      <c r="D20">
        <v>0.17884063997859501</v>
      </c>
      <c r="E20">
        <v>0.63675984065334368</v>
      </c>
      <c r="F20">
        <v>1.5440172636391312</v>
      </c>
      <c r="G20">
        <v>0.39779423127302793</v>
      </c>
      <c r="H20">
        <v>1.6312157666854925</v>
      </c>
      <c r="I20">
        <v>17.72652621618855</v>
      </c>
      <c r="M20" s="15" t="s">
        <v>218</v>
      </c>
      <c r="N20" s="14" t="s">
        <v>211</v>
      </c>
      <c r="O20" s="14" t="s">
        <v>224</v>
      </c>
      <c r="P20" s="14" t="s">
        <v>212</v>
      </c>
      <c r="Q20" s="16" t="s">
        <v>220</v>
      </c>
    </row>
    <row r="21" spans="1:17" ht="20.25" customHeight="1" x14ac:dyDescent="0.25">
      <c r="A21" t="s">
        <v>40</v>
      </c>
      <c r="B21">
        <v>22821181</v>
      </c>
      <c r="C21">
        <v>0.37205559168914176</v>
      </c>
      <c r="D21">
        <v>0.61721030125478604</v>
      </c>
      <c r="E21">
        <v>0.29995827122180924</v>
      </c>
      <c r="F21">
        <v>3.1388885485262259E-2</v>
      </c>
      <c r="G21">
        <v>0.76122607326938951</v>
      </c>
      <c r="H21">
        <v>3.7056364297286044E-2</v>
      </c>
      <c r="I21">
        <v>13.738006209263316</v>
      </c>
      <c r="M21" s="15" t="s">
        <v>221</v>
      </c>
      <c r="N21" s="12">
        <v>339.95</v>
      </c>
      <c r="O21" s="12">
        <v>32.07</v>
      </c>
      <c r="P21" s="12">
        <v>1130.27</v>
      </c>
      <c r="Q21" s="13">
        <v>187.51</v>
      </c>
    </row>
    <row r="22" spans="1:17" x14ac:dyDescent="0.25">
      <c r="A22" t="s">
        <v>119</v>
      </c>
      <c r="B22">
        <v>237647028</v>
      </c>
      <c r="C22">
        <v>0.12951329650122956</v>
      </c>
      <c r="D22">
        <v>0.26935169161888278</v>
      </c>
      <c r="E22">
        <v>1.9728216420194407E-2</v>
      </c>
      <c r="F22">
        <v>5.8697394560400087E-2</v>
      </c>
      <c r="G22">
        <v>0.3443017263401249</v>
      </c>
      <c r="H22">
        <v>2.0628029803416204</v>
      </c>
      <c r="I22">
        <v>20.121432353609482</v>
      </c>
      <c r="M22" s="15" t="s">
        <v>238</v>
      </c>
      <c r="N22" s="13">
        <f>N3</f>
        <v>0.45581546705003728</v>
      </c>
      <c r="O22" s="13">
        <f>N5</f>
        <v>0.45618654242003054</v>
      </c>
      <c r="P22" s="13">
        <f>N7</f>
        <v>0.23076862386042468</v>
      </c>
      <c r="Q22" s="13">
        <f>N16</f>
        <v>3.828460820338913E-2</v>
      </c>
    </row>
    <row r="23" spans="1:17" x14ac:dyDescent="0.25">
      <c r="A23" t="s">
        <v>120</v>
      </c>
      <c r="B23">
        <v>15246329</v>
      </c>
      <c r="C23">
        <v>0.14487185735005456</v>
      </c>
      <c r="D23">
        <v>0.2031598557265818</v>
      </c>
      <c r="E23">
        <v>1.2764384134698917E-2</v>
      </c>
      <c r="F23">
        <v>3.4355961575681347E-2</v>
      </c>
      <c r="G23">
        <v>7.176652163284683E-2</v>
      </c>
      <c r="H23">
        <v>3.8840839114868735</v>
      </c>
      <c r="I23">
        <v>18.154379999704879</v>
      </c>
      <c r="M23" s="15" t="s">
        <v>213</v>
      </c>
      <c r="N23" s="13">
        <f>P3</f>
        <v>0.24469893177091825</v>
      </c>
      <c r="O23" s="13">
        <f>P5</f>
        <v>0.22040274843439384</v>
      </c>
      <c r="P23" s="13">
        <f>P7</f>
        <v>0.15074187372424017</v>
      </c>
      <c r="Q23" s="13">
        <f>P16</f>
        <v>2.5008137929824516E-2</v>
      </c>
    </row>
    <row r="24" spans="1:17" x14ac:dyDescent="0.25">
      <c r="A24" t="s">
        <v>17</v>
      </c>
      <c r="B24">
        <v>123555973</v>
      </c>
      <c r="C24">
        <v>0.60316289201170392</v>
      </c>
      <c r="D24">
        <v>0.18167609752059496</v>
      </c>
      <c r="E24">
        <v>0.5369419655656793</v>
      </c>
      <c r="F24">
        <v>8.0831020347964425E-2</v>
      </c>
      <c r="G24">
        <v>0.25656944970195816</v>
      </c>
      <c r="H24">
        <v>1.5765299030432973</v>
      </c>
      <c r="I24">
        <v>19.169624443894858</v>
      </c>
      <c r="M24" s="15" t="s">
        <v>222</v>
      </c>
      <c r="N24" s="13">
        <f>R3</f>
        <v>0.19903273416368641</v>
      </c>
      <c r="O24" s="13">
        <f>R5</f>
        <v>9.9609790887512956E-2</v>
      </c>
      <c r="P24" s="13">
        <f>R7</f>
        <v>0.22114393060756302</v>
      </c>
      <c r="Q24" s="13">
        <f>R16</f>
        <v>3.6687867692918007E-2</v>
      </c>
    </row>
    <row r="25" spans="1:17" ht="15.75" customHeight="1" x14ac:dyDescent="0.25">
      <c r="A25" t="s">
        <v>22</v>
      </c>
      <c r="B25">
        <v>173345164</v>
      </c>
      <c r="C25">
        <v>0.73174273843601434</v>
      </c>
      <c r="D25">
        <v>5.2546046222552822E-2</v>
      </c>
      <c r="E25">
        <v>0.35768681149939668</v>
      </c>
      <c r="F25">
        <v>0.1577858318861465</v>
      </c>
      <c r="G25">
        <v>0.76659286555003059</v>
      </c>
      <c r="H25">
        <v>1.5993521167704854</v>
      </c>
      <c r="I25">
        <v>19.269637755757753</v>
      </c>
      <c r="M25" s="15" t="s">
        <v>214</v>
      </c>
      <c r="N25" s="13">
        <f>T3</f>
        <v>0.11587016300907081</v>
      </c>
      <c r="O25" s="13">
        <f>T5</f>
        <v>8.4527692953204003E-2</v>
      </c>
      <c r="P25" s="13">
        <f>T7</f>
        <v>0.16093912865853585</v>
      </c>
      <c r="Q25" s="13">
        <f>T16</f>
        <v>2.6699866655241322E-2</v>
      </c>
    </row>
    <row r="26" spans="1:17" ht="32.25" customHeight="1" x14ac:dyDescent="0.25">
      <c r="A26" t="s">
        <v>63</v>
      </c>
      <c r="B26">
        <v>10280783</v>
      </c>
      <c r="C26">
        <v>0.64036698372098699</v>
      </c>
      <c r="D26">
        <v>0.23987774082966248</v>
      </c>
      <c r="E26">
        <v>1.1620807481297873E-2</v>
      </c>
      <c r="F26">
        <v>2.7075879046470859E-2</v>
      </c>
      <c r="G26">
        <v>7.4617857414167772E-3</v>
      </c>
      <c r="H26">
        <v>4.0073387465417918</v>
      </c>
      <c r="I26">
        <v>17.691017451904521</v>
      </c>
      <c r="M26" s="15" t="s">
        <v>215</v>
      </c>
      <c r="N26" s="13">
        <f>V3</f>
        <v>0.25484071670844499</v>
      </c>
      <c r="O26" s="13">
        <f>V5</f>
        <v>0.1904941672663519</v>
      </c>
      <c r="P26" s="13">
        <f>V7</f>
        <v>0.23002752077678085</v>
      </c>
      <c r="Q26" s="13">
        <f>V16</f>
        <v>3.8161658901525675E-2</v>
      </c>
    </row>
    <row r="27" spans="1:17" x14ac:dyDescent="0.25">
      <c r="A27" t="s">
        <v>51</v>
      </c>
      <c r="B27">
        <v>25110239</v>
      </c>
      <c r="C27">
        <v>0.26583924589487179</v>
      </c>
      <c r="D27">
        <v>0.3679475531873671</v>
      </c>
      <c r="E27">
        <v>1.0840199489937153E-4</v>
      </c>
      <c r="F27">
        <v>0.17332282754858439</v>
      </c>
      <c r="G27">
        <v>0.36751394520776964</v>
      </c>
      <c r="H27">
        <v>2.7016646093892218</v>
      </c>
      <c r="I27">
        <v>17.832545852426392</v>
      </c>
      <c r="M27" s="15" t="s">
        <v>216</v>
      </c>
      <c r="N27" s="13">
        <f>X3</f>
        <v>1.9773163821614361</v>
      </c>
      <c r="O27" s="13">
        <f>X5</f>
        <v>1.6465853829260326</v>
      </c>
      <c r="P27" s="13">
        <f>X7</f>
        <v>1.3732968345692897</v>
      </c>
      <c r="Q27" s="13">
        <f>X16</f>
        <v>0.2278305013000349</v>
      </c>
    </row>
    <row r="28" spans="1:17" ht="18" customHeight="1" x14ac:dyDescent="0.25">
      <c r="A28" t="s">
        <v>43</v>
      </c>
      <c r="B28">
        <v>23082971</v>
      </c>
      <c r="C28">
        <v>0.46170009917700799</v>
      </c>
      <c r="D28">
        <v>0.10347025952595097</v>
      </c>
      <c r="E28">
        <v>6.240054627283464E-3</v>
      </c>
      <c r="F28">
        <v>4.0865152796803486E-2</v>
      </c>
      <c r="G28">
        <v>1.8720163881850389E-2</v>
      </c>
      <c r="H28">
        <v>2.0241122703643901</v>
      </c>
      <c r="I28">
        <v>17.831426640889333</v>
      </c>
      <c r="M28" s="15" t="s">
        <v>217</v>
      </c>
      <c r="N28" s="13">
        <f>Z3</f>
        <v>18.091425592759997</v>
      </c>
      <c r="O28" s="13">
        <f>Z5</f>
        <v>17.825698092401254</v>
      </c>
      <c r="P28" s="13">
        <f>Z7</f>
        <v>1.393695758132782</v>
      </c>
      <c r="Q28" s="13">
        <f>Z16</f>
        <v>0.23121469098464095</v>
      </c>
    </row>
    <row r="29" spans="1:17" x14ac:dyDescent="0.25">
      <c r="A29" t="s">
        <v>31</v>
      </c>
      <c r="B29">
        <v>34130383</v>
      </c>
      <c r="C29">
        <v>0.58088439851378171</v>
      </c>
      <c r="D29">
        <v>0.21197016746047062</v>
      </c>
      <c r="E29">
        <v>0.54531679295834445</v>
      </c>
      <c r="F29">
        <v>0.16593872322121997</v>
      </c>
      <c r="G29">
        <v>0.57649824791008064</v>
      </c>
      <c r="H29">
        <v>1.2395641860532218</v>
      </c>
      <c r="I29">
        <v>17.589684818686887</v>
      </c>
    </row>
    <row r="30" spans="1:17" x14ac:dyDescent="0.25">
      <c r="A30" t="s">
        <v>42</v>
      </c>
      <c r="B30">
        <v>53586021</v>
      </c>
      <c r="C30">
        <v>0.65168253489095596</v>
      </c>
      <c r="D30">
        <v>0.13452698792470522</v>
      </c>
      <c r="E30">
        <v>0.21950476599111549</v>
      </c>
      <c r="F30">
        <v>6.2365942669613698E-2</v>
      </c>
      <c r="G30">
        <v>5.9631746122743468E-2</v>
      </c>
      <c r="H30">
        <v>2.2365955654684546</v>
      </c>
      <c r="I30">
        <v>18.230451245647483</v>
      </c>
    </row>
    <row r="31" spans="1:17" x14ac:dyDescent="0.25">
      <c r="A31" t="s">
        <v>28</v>
      </c>
      <c r="B31">
        <v>45383787</v>
      </c>
      <c r="C31">
        <v>0.64675543713441097</v>
      </c>
      <c r="D31">
        <v>0.34313903773609727</v>
      </c>
      <c r="E31">
        <v>0.62747392587577588</v>
      </c>
      <c r="F31">
        <v>7.7768026903303644E-2</v>
      </c>
      <c r="G31">
        <v>0.94827276093112278</v>
      </c>
      <c r="H31">
        <v>0.10524044068690273</v>
      </c>
      <c r="I31">
        <v>15.505954283367847</v>
      </c>
    </row>
    <row r="32" spans="1:17" x14ac:dyDescent="0.25">
      <c r="A32" t="s">
        <v>121</v>
      </c>
      <c r="B32">
        <v>12810787</v>
      </c>
      <c r="C32">
        <v>0.72232189950547143</v>
      </c>
      <c r="D32">
        <v>6.7074333528455349E-2</v>
      </c>
      <c r="E32">
        <v>0.57894788196853164</v>
      </c>
      <c r="F32">
        <v>4.5253558782712361E-3</v>
      </c>
      <c r="G32">
        <v>3.9796071857255921E-2</v>
      </c>
      <c r="H32">
        <v>1.0065906321461784</v>
      </c>
      <c r="I32">
        <v>16.405093314255577</v>
      </c>
    </row>
    <row r="33" spans="1:9" x14ac:dyDescent="0.25">
      <c r="A33" t="s">
        <v>61</v>
      </c>
      <c r="B33">
        <v>11637468</v>
      </c>
      <c r="C33">
        <v>1.4159953006959934E-2</v>
      </c>
      <c r="D33">
        <v>1.3777309634707481E-2</v>
      </c>
      <c r="E33">
        <v>1.4159953006959934E-2</v>
      </c>
      <c r="F33">
        <v>2.9834697527951308E-2</v>
      </c>
      <c r="G33">
        <v>9.1848158035751411E-3</v>
      </c>
      <c r="H33">
        <v>5.2399614680533855</v>
      </c>
      <c r="I33">
        <v>17.818379904165983</v>
      </c>
    </row>
    <row r="34" spans="1:9" x14ac:dyDescent="0.25">
      <c r="A34" t="s">
        <v>29</v>
      </c>
      <c r="B34">
        <v>53923528</v>
      </c>
      <c r="C34">
        <v>0.60896449505306849</v>
      </c>
      <c r="D34">
        <v>0.28231077536321436</v>
      </c>
      <c r="E34">
        <v>0.56921485181755915</v>
      </c>
      <c r="F34">
        <v>5.9173511860412864E-2</v>
      </c>
      <c r="G34">
        <v>0.79461423592313918</v>
      </c>
      <c r="H34">
        <v>0.75435159349998737</v>
      </c>
      <c r="I34">
        <v>17.429858203964869</v>
      </c>
    </row>
    <row r="35" spans="1:9" x14ac:dyDescent="0.25">
      <c r="A35" t="s">
        <v>122</v>
      </c>
      <c r="B35">
        <v>62958641</v>
      </c>
      <c r="C35">
        <v>0.27164844616007516</v>
      </c>
      <c r="D35">
        <v>0.17372789225231211</v>
      </c>
      <c r="E35">
        <v>4.9889768109829438E-2</v>
      </c>
      <c r="F35">
        <v>7.0543657809692045E-2</v>
      </c>
      <c r="G35">
        <v>2.3539834667015765E-2</v>
      </c>
      <c r="H35">
        <v>3.6120826021979004</v>
      </c>
      <c r="I35">
        <v>19.354476803604602</v>
      </c>
    </row>
    <row r="36" spans="1:9" x14ac:dyDescent="0.25">
      <c r="A36" t="s">
        <v>123</v>
      </c>
      <c r="B36">
        <v>32679258</v>
      </c>
      <c r="C36">
        <v>0.36942705369871004</v>
      </c>
      <c r="D36">
        <v>0.34325546804030865</v>
      </c>
      <c r="E36">
        <v>1.7097083416031048E-3</v>
      </c>
      <c r="F36">
        <v>6.5625895619627173E-2</v>
      </c>
      <c r="G36">
        <v>5.7559936030371316E-2</v>
      </c>
      <c r="H36">
        <v>1.8696861083905547</v>
      </c>
      <c r="I36">
        <v>18.062226145939743</v>
      </c>
    </row>
    <row r="37" spans="1:9" x14ac:dyDescent="0.25">
      <c r="A37" t="s">
        <v>44</v>
      </c>
      <c r="B37">
        <v>22977686</v>
      </c>
      <c r="C37">
        <v>4.5072293180436013E-2</v>
      </c>
      <c r="D37">
        <v>0.74289264811086719</v>
      </c>
      <c r="E37">
        <v>1.4866161892890346E-2</v>
      </c>
      <c r="F37">
        <v>0.2334607667099938</v>
      </c>
      <c r="G37">
        <v>0.3053186469690638</v>
      </c>
      <c r="H37">
        <v>1.5110734812328059</v>
      </c>
      <c r="I37">
        <v>17.176630633035053</v>
      </c>
    </row>
    <row r="38" spans="1:9" x14ac:dyDescent="0.25">
      <c r="A38" t="s">
        <v>124</v>
      </c>
      <c r="B38">
        <v>26664642</v>
      </c>
      <c r="C38">
        <v>0.2081780809207939</v>
      </c>
      <c r="D38">
        <v>5.2068090769791693E-2</v>
      </c>
      <c r="E38">
        <v>0.16846672833634893</v>
      </c>
      <c r="F38">
        <v>6.0208321271046805E-2</v>
      </c>
      <c r="G38">
        <v>0.12130359747563833</v>
      </c>
      <c r="H38">
        <v>2.8064434154278346</v>
      </c>
      <c r="I38">
        <v>18.215873009399434</v>
      </c>
    </row>
    <row r="39" spans="1:9" x14ac:dyDescent="0.25">
      <c r="A39" t="s">
        <v>18</v>
      </c>
      <c r="B39">
        <v>98688099</v>
      </c>
      <c r="C39">
        <v>0.44023388270960617</v>
      </c>
      <c r="D39">
        <v>0.32071542891914456</v>
      </c>
      <c r="E39">
        <v>0.38922444944450696</v>
      </c>
      <c r="F39">
        <v>6.5800709411920844E-2</v>
      </c>
      <c r="G39">
        <v>0.55702189582150119</v>
      </c>
      <c r="H39">
        <v>0.93445689140382504</v>
      </c>
      <c r="I39">
        <v>18.385840406927993</v>
      </c>
    </row>
    <row r="40" spans="1:9" x14ac:dyDescent="0.25">
      <c r="A40" t="s">
        <v>125</v>
      </c>
      <c r="B40">
        <v>258424308</v>
      </c>
      <c r="C40">
        <v>0.65270667572030416</v>
      </c>
      <c r="D40">
        <v>0.17597765222612108</v>
      </c>
      <c r="E40">
        <v>3.9660897534453303E-3</v>
      </c>
      <c r="F40">
        <v>0.22355211484109236</v>
      </c>
      <c r="G40">
        <v>0.13355264551970861</v>
      </c>
      <c r="H40">
        <v>1.1702899030628808</v>
      </c>
      <c r="I40">
        <v>19.587204375021187</v>
      </c>
    </row>
    <row r="41" spans="1:9" x14ac:dyDescent="0.25">
      <c r="A41" t="s">
        <v>126</v>
      </c>
      <c r="B41">
        <v>35532125</v>
      </c>
      <c r="C41">
        <v>0.17970813735457702</v>
      </c>
      <c r="D41">
        <v>0.20923820345673105</v>
      </c>
      <c r="E41">
        <v>1.7541844176220813E-2</v>
      </c>
      <c r="F41">
        <v>0.14255960869441694</v>
      </c>
      <c r="G41">
        <v>0.15477422191889734</v>
      </c>
      <c r="H41">
        <v>4.8641337445355957</v>
      </c>
      <c r="I41">
        <v>18.847473890488747</v>
      </c>
    </row>
    <row r="42" spans="1:9" x14ac:dyDescent="0.25">
      <c r="A42" t="s">
        <v>127</v>
      </c>
      <c r="B42">
        <v>14116769</v>
      </c>
      <c r="C42">
        <v>0.21777688648160212</v>
      </c>
      <c r="D42">
        <v>0.24235999044823925</v>
      </c>
      <c r="E42">
        <v>6.4108720628636762E-2</v>
      </c>
      <c r="F42">
        <v>0.10510529022988067</v>
      </c>
      <c r="G42">
        <v>0.31312058729586068</v>
      </c>
      <c r="H42">
        <v>3.3682710885575551</v>
      </c>
      <c r="I42">
        <v>17.699714352583932</v>
      </c>
    </row>
    <row r="43" spans="1:9" x14ac:dyDescent="0.25">
      <c r="A43" t="s">
        <v>45</v>
      </c>
      <c r="B43">
        <v>33470111</v>
      </c>
      <c r="C43">
        <v>0.35065826342792827</v>
      </c>
      <c r="D43">
        <v>0.12393326093241817</v>
      </c>
      <c r="E43">
        <v>7.2816161261012854E-2</v>
      </c>
      <c r="F43">
        <v>9.9535904264809238E-2</v>
      </c>
      <c r="G43">
        <v>0.37244307316459152</v>
      </c>
      <c r="H43">
        <v>2.4032876820019267</v>
      </c>
      <c r="I43">
        <v>17.979393200797595</v>
      </c>
    </row>
    <row r="44" spans="1:9" x14ac:dyDescent="0.25">
      <c r="A44" t="s">
        <v>128</v>
      </c>
      <c r="B44">
        <v>15051718</v>
      </c>
      <c r="C44">
        <v>0.31121151751580783</v>
      </c>
      <c r="D44">
        <v>0.31962025863094168</v>
      </c>
      <c r="E44">
        <v>2.0705211192503074E-2</v>
      </c>
      <c r="F44">
        <v>6.7907298479393391E-2</v>
      </c>
      <c r="G44">
        <v>7.8661851092347065E-2</v>
      </c>
      <c r="H44">
        <v>1.916522456028265</v>
      </c>
      <c r="I44">
        <v>17.278666134583894</v>
      </c>
    </row>
    <row r="45" spans="1:9" x14ac:dyDescent="0.25">
      <c r="A45" t="s">
        <v>129</v>
      </c>
      <c r="B45">
        <v>34237838</v>
      </c>
      <c r="C45">
        <v>0.68051423106797804</v>
      </c>
      <c r="D45">
        <v>0.24150596191266516</v>
      </c>
      <c r="E45">
        <v>2.3544535726817799E-2</v>
      </c>
      <c r="F45">
        <v>8.4819605083207489E-2</v>
      </c>
      <c r="G45">
        <v>2.549127079811523E-2</v>
      </c>
      <c r="H45">
        <v>2.715952508372971</v>
      </c>
      <c r="I45">
        <v>18.625563301602384</v>
      </c>
    </row>
    <row r="46" spans="1:9" x14ac:dyDescent="0.25">
      <c r="A46" t="s">
        <v>62</v>
      </c>
      <c r="B46">
        <v>8138927</v>
      </c>
      <c r="C46">
        <v>8.1617638295564017E-3</v>
      </c>
      <c r="D46">
        <v>0.77407537873235621</v>
      </c>
      <c r="E46">
        <v>2.6277419615632382E-3</v>
      </c>
      <c r="F46">
        <v>0.16605944672148662</v>
      </c>
      <c r="G46">
        <v>0.12316684988082581</v>
      </c>
      <c r="H46">
        <v>1.2655594847148044</v>
      </c>
      <c r="I46">
        <v>16.416266374689361</v>
      </c>
    </row>
    <row r="47" spans="1:9" x14ac:dyDescent="0.25">
      <c r="A47" t="s">
        <v>68</v>
      </c>
      <c r="B47">
        <v>5348395</v>
      </c>
      <c r="C47">
        <v>0.19414759007141394</v>
      </c>
      <c r="D47">
        <v>0.41348610190533797</v>
      </c>
      <c r="E47">
        <v>1.7810950761864073E-3</v>
      </c>
      <c r="F47">
        <v>0.38697371351510496</v>
      </c>
      <c r="G47">
        <v>3.6386803891634782E-2</v>
      </c>
      <c r="H47">
        <v>4.0130962194224491</v>
      </c>
      <c r="I47">
        <v>16.60932411871746</v>
      </c>
    </row>
    <row r="48" spans="1:9" x14ac:dyDescent="0.25">
      <c r="A48" t="s">
        <v>38</v>
      </c>
      <c r="B48">
        <v>30536207</v>
      </c>
      <c r="C48">
        <v>0.20362777865633411</v>
      </c>
      <c r="D48">
        <v>0.60344059758305935</v>
      </c>
      <c r="E48">
        <v>6.3731163467682803E-2</v>
      </c>
      <c r="F48">
        <v>8.4235780823200504E-2</v>
      </c>
      <c r="G48">
        <v>0.19003476757935261</v>
      </c>
      <c r="H48">
        <v>1.6400139276202441</v>
      </c>
      <c r="I48">
        <v>17.610706333308325</v>
      </c>
    </row>
    <row r="49" spans="1:9" x14ac:dyDescent="0.25">
      <c r="A49" t="s">
        <v>130</v>
      </c>
      <c r="B49">
        <v>22408964</v>
      </c>
      <c r="C49">
        <v>0.8454458671092514</v>
      </c>
      <c r="D49">
        <v>4.0462423876445157E-2</v>
      </c>
      <c r="E49">
        <v>0.38447725651217074</v>
      </c>
      <c r="F49">
        <v>6.582805506217089E-2</v>
      </c>
      <c r="G49">
        <v>0.69324878204989748</v>
      </c>
      <c r="H49">
        <v>0.68091737302516686</v>
      </c>
      <c r="I49">
        <v>16.733165877983431</v>
      </c>
    </row>
    <row r="50" spans="1:9" x14ac:dyDescent="0.25">
      <c r="A50" t="s">
        <v>131</v>
      </c>
      <c r="B50">
        <v>5944946</v>
      </c>
      <c r="C50">
        <v>0.39901354865124089</v>
      </c>
      <c r="D50">
        <v>9.6917448871697065E-2</v>
      </c>
      <c r="E50">
        <v>0.17632557133403734</v>
      </c>
      <c r="F50">
        <v>0.10170398053743375</v>
      </c>
      <c r="G50">
        <v>0.26855735947811804</v>
      </c>
      <c r="H50">
        <v>2.8510901166446185</v>
      </c>
      <c r="I50">
        <v>16.425855165882307</v>
      </c>
    </row>
    <row r="51" spans="1:9" x14ac:dyDescent="0.25">
      <c r="A51" t="s">
        <v>132</v>
      </c>
      <c r="B51">
        <v>248460857</v>
      </c>
      <c r="C51">
        <v>0.91039004586545402</v>
      </c>
      <c r="D51">
        <v>7.1638664596572657E-2</v>
      </c>
      <c r="E51">
        <v>0.88008917235603035</v>
      </c>
      <c r="F51">
        <v>9.5166615707515653E-2</v>
      </c>
      <c r="G51">
        <v>0.26348941958290034</v>
      </c>
      <c r="H51">
        <v>0.17552688815179751</v>
      </c>
      <c r="I51">
        <v>17.689333794498143</v>
      </c>
    </row>
    <row r="52" spans="1:9" x14ac:dyDescent="0.25">
      <c r="A52" t="s">
        <v>12</v>
      </c>
      <c r="B52">
        <v>227710232</v>
      </c>
      <c r="C52">
        <v>0.41462647141828918</v>
      </c>
      <c r="D52">
        <v>0.43124996684382633</v>
      </c>
      <c r="E52">
        <v>0.36656192067820648</v>
      </c>
      <c r="F52">
        <v>8.8663594067758422E-2</v>
      </c>
      <c r="G52">
        <v>0.54045695232526925</v>
      </c>
      <c r="H52">
        <v>0.89467557519303753</v>
      </c>
      <c r="I52">
        <v>19.128344191832131</v>
      </c>
    </row>
    <row r="53" spans="1:9" x14ac:dyDescent="0.25">
      <c r="A53" t="s">
        <v>133</v>
      </c>
      <c r="B53">
        <v>2526538359</v>
      </c>
      <c r="C53">
        <v>0.38755723162167116</v>
      </c>
      <c r="D53">
        <v>0.55787772704067617</v>
      </c>
      <c r="E53">
        <v>0.14538109373703753</v>
      </c>
      <c r="F53">
        <v>7.9200316731911954E-2</v>
      </c>
      <c r="G53">
        <v>0.86953945590184489</v>
      </c>
      <c r="H53">
        <v>0.21070369976970954</v>
      </c>
      <c r="I53">
        <v>20.139092878335447</v>
      </c>
    </row>
    <row r="54" spans="1:9" x14ac:dyDescent="0.25">
      <c r="A54" t="s">
        <v>54</v>
      </c>
      <c r="B54">
        <v>12406099</v>
      </c>
      <c r="C54">
        <v>0.67035987702500199</v>
      </c>
      <c r="D54">
        <v>0.20414660563324538</v>
      </c>
      <c r="E54">
        <v>0.4022598078574095</v>
      </c>
      <c r="F54">
        <v>0.11023249888598805</v>
      </c>
      <c r="G54">
        <v>1.8209753122234475E-2</v>
      </c>
      <c r="H54">
        <v>1.8055870829130871</v>
      </c>
      <c r="I54">
        <v>17.295409995181227</v>
      </c>
    </row>
    <row r="55" spans="1:9" x14ac:dyDescent="0.25">
      <c r="A55" t="s">
        <v>4</v>
      </c>
      <c r="B55">
        <v>922696164</v>
      </c>
      <c r="C55">
        <v>0.87165577400189564</v>
      </c>
      <c r="D55">
        <v>5.707547408856465E-2</v>
      </c>
      <c r="E55">
        <v>0.6572506960156822</v>
      </c>
      <c r="F55">
        <v>5.270952951219901E-2</v>
      </c>
      <c r="G55">
        <v>0.21724727361064439</v>
      </c>
      <c r="H55">
        <v>0.73422169622785327</v>
      </c>
      <c r="I55">
        <v>20.316823324334049</v>
      </c>
    </row>
    <row r="56" spans="1:9" x14ac:dyDescent="0.25">
      <c r="A56" t="s">
        <v>56</v>
      </c>
      <c r="B56">
        <v>19629617</v>
      </c>
      <c r="C56">
        <v>0.11757407187312927</v>
      </c>
      <c r="D56">
        <v>0.12866736014258454</v>
      </c>
      <c r="E56">
        <v>0.11538462518142865</v>
      </c>
      <c r="F56">
        <v>0.16151722708779417</v>
      </c>
      <c r="G56">
        <v>0.11173549641849864</v>
      </c>
      <c r="H56">
        <v>3.3778699132605028</v>
      </c>
      <c r="I56">
        <v>17.681016025849694</v>
      </c>
    </row>
    <row r="57" spans="1:9" x14ac:dyDescent="0.25">
      <c r="A57" t="s">
        <v>69</v>
      </c>
      <c r="B57">
        <v>3978592</v>
      </c>
      <c r="C57">
        <v>0.16942476132259854</v>
      </c>
      <c r="D57">
        <v>0.4135591184016858</v>
      </c>
      <c r="E57">
        <v>2.0854613893558326E-2</v>
      </c>
      <c r="F57">
        <v>8.8518738753524895E-2</v>
      </c>
      <c r="G57">
        <v>0.19852374910521109</v>
      </c>
      <c r="H57">
        <v>1.6793037935197004</v>
      </c>
      <c r="I57">
        <v>15.685302253663798</v>
      </c>
    </row>
    <row r="58" spans="1:9" x14ac:dyDescent="0.25">
      <c r="A58" t="s">
        <v>134</v>
      </c>
      <c r="B58">
        <v>4175096698</v>
      </c>
      <c r="C58">
        <v>0.45336751168104322</v>
      </c>
      <c r="D58">
        <v>0.50059695192238152</v>
      </c>
      <c r="E58">
        <v>0.25963901950325557</v>
      </c>
      <c r="F58">
        <v>2.5258311611261387E-2</v>
      </c>
      <c r="G58">
        <v>0.1799283658172173</v>
      </c>
      <c r="H58">
        <v>0.27902408964740522</v>
      </c>
      <c r="I58">
        <v>20.691249824454967</v>
      </c>
    </row>
    <row r="59" spans="1:9" x14ac:dyDescent="0.25">
      <c r="A59" t="s">
        <v>135</v>
      </c>
      <c r="B59">
        <v>10507149</v>
      </c>
      <c r="C59">
        <v>0.51956910480664165</v>
      </c>
      <c r="D59">
        <v>0.22118492847108193</v>
      </c>
      <c r="E59">
        <v>0.32172352366945589</v>
      </c>
      <c r="F59">
        <v>0.11447224306211858</v>
      </c>
      <c r="G59">
        <v>0.54853386013656036</v>
      </c>
      <c r="H59">
        <v>1.3935894194617884</v>
      </c>
      <c r="I59">
        <v>16.62540789001002</v>
      </c>
    </row>
    <row r="60" spans="1:9" x14ac:dyDescent="0.25">
      <c r="A60" t="s">
        <v>136</v>
      </c>
      <c r="B60">
        <v>24001094</v>
      </c>
      <c r="C60">
        <v>0.10801765952835317</v>
      </c>
      <c r="D60">
        <v>0.22697890354498007</v>
      </c>
      <c r="E60">
        <v>2.6990228028772354E-2</v>
      </c>
      <c r="F60">
        <v>3.5142754754945355E-2</v>
      </c>
      <c r="G60">
        <v>6.435698306085548E-2</v>
      </c>
      <c r="H60">
        <v>3.2275761908447076</v>
      </c>
      <c r="I60">
        <v>18.20523093227375</v>
      </c>
    </row>
    <row r="61" spans="1:9" x14ac:dyDescent="0.25">
      <c r="A61" t="s">
        <v>41</v>
      </c>
      <c r="B61">
        <v>18332834</v>
      </c>
      <c r="C61">
        <v>0.35808566204221343</v>
      </c>
      <c r="D61">
        <v>0.27022428719967684</v>
      </c>
      <c r="E61">
        <v>0.2772694063558313</v>
      </c>
      <c r="F61">
        <v>0.34203023927960519</v>
      </c>
      <c r="G61">
        <v>0.42521663590037417</v>
      </c>
      <c r="H61">
        <v>1.913889209577458</v>
      </c>
      <c r="I61">
        <v>17.346775360455414</v>
      </c>
    </row>
    <row r="62" spans="1:9" x14ac:dyDescent="0.25">
      <c r="A62" t="s">
        <v>60</v>
      </c>
      <c r="B62">
        <v>11292871</v>
      </c>
      <c r="C62">
        <v>0.12364428850732466</v>
      </c>
      <c r="D62">
        <v>0.30103646805139278</v>
      </c>
      <c r="E62">
        <v>7.025795300415634E-2</v>
      </c>
      <c r="F62">
        <v>3.3029326050946689E-2</v>
      </c>
      <c r="G62">
        <v>0.26235241684776173</v>
      </c>
      <c r="H62">
        <v>2.6952395876128143</v>
      </c>
      <c r="I62">
        <v>17.643625424556479</v>
      </c>
    </row>
    <row r="63" spans="1:9" x14ac:dyDescent="0.25">
      <c r="A63" t="s">
        <v>137</v>
      </c>
      <c r="B63">
        <v>95125224</v>
      </c>
      <c r="C63">
        <v>0.44520587935750877</v>
      </c>
      <c r="D63">
        <v>0.15934647365455876</v>
      </c>
      <c r="E63">
        <v>0.17373888128768034</v>
      </c>
      <c r="F63">
        <v>0.1075988145548786</v>
      </c>
      <c r="G63">
        <v>0.32636127090749345</v>
      </c>
      <c r="H63">
        <v>3.2456965044880071</v>
      </c>
      <c r="I63">
        <v>19.457361857843665</v>
      </c>
    </row>
    <row r="64" spans="1:9" x14ac:dyDescent="0.25">
      <c r="A64" t="s">
        <v>138</v>
      </c>
      <c r="B64">
        <v>34877950</v>
      </c>
      <c r="C64">
        <v>0.87026754726123523</v>
      </c>
      <c r="D64">
        <v>0.10770174279164917</v>
      </c>
      <c r="E64">
        <v>0.62829019480789439</v>
      </c>
      <c r="F64">
        <v>0.12671301680310479</v>
      </c>
      <c r="G64">
        <v>0.69038005387357915</v>
      </c>
      <c r="H64">
        <v>0.35139461720533993</v>
      </c>
      <c r="I64">
        <v>16.353372969474901</v>
      </c>
    </row>
    <row r="65" spans="1:9" x14ac:dyDescent="0.25">
      <c r="A65" t="s">
        <v>36</v>
      </c>
      <c r="B65">
        <v>28459451</v>
      </c>
      <c r="C65">
        <v>0.5635041940900406</v>
      </c>
      <c r="D65">
        <v>0.33067138224135106</v>
      </c>
      <c r="E65">
        <v>1.0089899485411717E-2</v>
      </c>
      <c r="F65">
        <v>9.005751968663564E-2</v>
      </c>
      <c r="G65">
        <v>1.2480880253101158E-2</v>
      </c>
      <c r="H65">
        <v>0.75685332092586599</v>
      </c>
      <c r="I65">
        <v>16.726135168587323</v>
      </c>
    </row>
    <row r="66" spans="1:9" x14ac:dyDescent="0.25">
      <c r="A66" t="s">
        <v>55</v>
      </c>
      <c r="B66">
        <v>16457543</v>
      </c>
      <c r="C66">
        <v>0.64781279927386493</v>
      </c>
      <c r="D66">
        <v>0.25948897718207392</v>
      </c>
      <c r="E66">
        <v>8.7654031953615427E-3</v>
      </c>
      <c r="F66">
        <v>8.408071072663488E-2</v>
      </c>
      <c r="G66">
        <v>0.17018111391232579</v>
      </c>
      <c r="H66">
        <v>2.0777885043053002</v>
      </c>
      <c r="I66">
        <v>17.38449129932954</v>
      </c>
    </row>
    <row r="67" spans="1:9" x14ac:dyDescent="0.25">
      <c r="A67" t="s">
        <v>139</v>
      </c>
      <c r="B67">
        <v>21913474</v>
      </c>
      <c r="C67">
        <v>0.68912478231429664</v>
      </c>
      <c r="D67">
        <v>0.24459106757787469</v>
      </c>
      <c r="E67">
        <v>0.54071732304973641</v>
      </c>
      <c r="F67">
        <v>0.32841893836134345</v>
      </c>
      <c r="G67">
        <v>7.1621231759053813E-2</v>
      </c>
      <c r="H67">
        <v>1.3269414553134085</v>
      </c>
      <c r="I67">
        <v>16.415230430469084</v>
      </c>
    </row>
    <row r="68" spans="1:9" x14ac:dyDescent="0.25">
      <c r="A68" t="s">
        <v>140</v>
      </c>
      <c r="B68">
        <v>10203045734</v>
      </c>
      <c r="C68">
        <v>0.70513900589755019</v>
      </c>
      <c r="D68">
        <v>0.19769727604751319</v>
      </c>
      <c r="E68">
        <v>2.386969992582021E-3</v>
      </c>
      <c r="F68">
        <v>7.1105430954925247E-2</v>
      </c>
      <c r="G68">
        <v>2.0640269630295867E-2</v>
      </c>
      <c r="H68">
        <v>0.69913070005718836</v>
      </c>
      <c r="I68">
        <v>22.653044726602019</v>
      </c>
    </row>
    <row r="69" spans="1:9" x14ac:dyDescent="0.25">
      <c r="A69" t="s">
        <v>13</v>
      </c>
      <c r="B69">
        <v>208469015</v>
      </c>
      <c r="C69">
        <v>0.35533968920992887</v>
      </c>
      <c r="D69">
        <v>6.3322954732625378E-2</v>
      </c>
      <c r="E69">
        <v>0.13056278891134013</v>
      </c>
      <c r="F69">
        <v>6.5764735626634416E-2</v>
      </c>
      <c r="G69">
        <v>3.0551686542002418E-3</v>
      </c>
      <c r="H69">
        <v>5.0576466492278263</v>
      </c>
      <c r="I69">
        <v>20.773514565464943</v>
      </c>
    </row>
    <row r="70" spans="1:9" x14ac:dyDescent="0.25">
      <c r="A70" t="s">
        <v>46</v>
      </c>
      <c r="B70">
        <v>19897936</v>
      </c>
      <c r="C70">
        <v>0.38554134458971023</v>
      </c>
      <c r="D70">
        <v>0.42986116751003722</v>
      </c>
      <c r="E70">
        <v>2.7631509117327546E-2</v>
      </c>
      <c r="F70">
        <v>0.26627850813337633</v>
      </c>
      <c r="G70">
        <v>0.75514671471453121</v>
      </c>
      <c r="H70">
        <v>1.3851436030817903</v>
      </c>
      <c r="I70">
        <v>17.153463194532915</v>
      </c>
    </row>
    <row r="71" spans="1:9" x14ac:dyDescent="0.25">
      <c r="A71" t="s">
        <v>10</v>
      </c>
      <c r="B71">
        <v>287033266</v>
      </c>
      <c r="C71">
        <v>0.46770216870960174</v>
      </c>
      <c r="D71">
        <v>0.3678643227367242</v>
      </c>
      <c r="E71">
        <v>0.38219257136557822</v>
      </c>
      <c r="F71">
        <v>7.4861999785148056E-2</v>
      </c>
      <c r="G71">
        <v>0.45668809691208406</v>
      </c>
      <c r="H71">
        <v>0.73728606968905253</v>
      </c>
      <c r="I71">
        <v>19.241972836688362</v>
      </c>
    </row>
    <row r="72" spans="1:9" x14ac:dyDescent="0.25">
      <c r="A72" t="s">
        <v>141</v>
      </c>
      <c r="B72">
        <v>10224192</v>
      </c>
      <c r="C72">
        <v>0.54132835142376046</v>
      </c>
      <c r="D72">
        <v>0.21279216978710885</v>
      </c>
      <c r="E72">
        <v>0.14907740386722002</v>
      </c>
      <c r="F72">
        <v>2.0704879423737176E-2</v>
      </c>
      <c r="G72">
        <v>0.36199261516215658</v>
      </c>
      <c r="H72">
        <v>1.3951446333968078</v>
      </c>
      <c r="I72">
        <v>16.556822792960922</v>
      </c>
    </row>
    <row r="73" spans="1:9" x14ac:dyDescent="0.25">
      <c r="A73" t="s">
        <v>5</v>
      </c>
      <c r="B73">
        <v>370701680</v>
      </c>
      <c r="C73">
        <v>0.67083926892373402</v>
      </c>
      <c r="D73">
        <v>0.19367566124868923</v>
      </c>
      <c r="E73">
        <v>0.67083926892373402</v>
      </c>
      <c r="F73">
        <v>0.11476601880796898</v>
      </c>
      <c r="G73">
        <v>0.46724383606785919</v>
      </c>
      <c r="H73">
        <v>0.42027358493675265</v>
      </c>
      <c r="I73">
        <v>19.291848177280414</v>
      </c>
    </row>
    <row r="74" spans="1:9" x14ac:dyDescent="0.25">
      <c r="A74" t="s">
        <v>142</v>
      </c>
      <c r="B74">
        <v>12946870</v>
      </c>
      <c r="C74">
        <v>0.70947055156960714</v>
      </c>
      <c r="D74">
        <v>0.26080620258023757</v>
      </c>
      <c r="E74">
        <v>5.1772667834001578E-2</v>
      </c>
      <c r="F74">
        <v>8.4085055188412902E-2</v>
      </c>
      <c r="G74">
        <v>0.33307432607263376</v>
      </c>
      <c r="H74">
        <v>1.1089123292300753</v>
      </c>
      <c r="I74">
        <v>16.517540406389561</v>
      </c>
    </row>
    <row r="75" spans="1:9" x14ac:dyDescent="0.25">
      <c r="A75" t="s">
        <v>143</v>
      </c>
      <c r="B75">
        <v>36769363</v>
      </c>
      <c r="C75">
        <v>0.63673985866983884</v>
      </c>
      <c r="D75">
        <v>0.21803818031876157</v>
      </c>
      <c r="E75">
        <v>6.65230180898157E-2</v>
      </c>
      <c r="F75">
        <v>0.10486697816829005</v>
      </c>
      <c r="G75">
        <v>0.37670154905865516</v>
      </c>
      <c r="H75">
        <v>1.4584234717546343</v>
      </c>
      <c r="I75">
        <v>17.923007053110979</v>
      </c>
    </row>
    <row r="76" spans="1:9" x14ac:dyDescent="0.25">
      <c r="A76" t="s">
        <v>144</v>
      </c>
      <c r="B76">
        <v>20778447</v>
      </c>
      <c r="C76">
        <v>0.22216400484598295</v>
      </c>
      <c r="D76">
        <v>0.24521875961182277</v>
      </c>
      <c r="E76">
        <v>0.10420485226831437</v>
      </c>
      <c r="F76">
        <v>0.14632739452465429</v>
      </c>
      <c r="G76">
        <v>0.12981398465438732</v>
      </c>
      <c r="H76">
        <v>3.2163888595196304</v>
      </c>
      <c r="I76">
        <v>17.658521477435158</v>
      </c>
    </row>
    <row r="77" spans="1:9" x14ac:dyDescent="0.25">
      <c r="A77" t="s">
        <v>9</v>
      </c>
      <c r="B77">
        <v>316013947</v>
      </c>
      <c r="C77">
        <v>0.69375169697810835</v>
      </c>
      <c r="D77">
        <v>6.3322809610045466E-2</v>
      </c>
      <c r="E77">
        <v>0.32781096209022698</v>
      </c>
      <c r="F77">
        <v>7.5923929758689584E-2</v>
      </c>
      <c r="G77">
        <v>0.33663498402492975</v>
      </c>
      <c r="H77">
        <v>1.1095284151418736</v>
      </c>
      <c r="I77">
        <v>19.772032591956577</v>
      </c>
    </row>
    <row r="78" spans="1:9" x14ac:dyDescent="0.25">
      <c r="A78" t="s">
        <v>145</v>
      </c>
      <c r="B78">
        <v>53130926</v>
      </c>
      <c r="C78">
        <v>0.2419737988379875</v>
      </c>
      <c r="D78">
        <v>0.24236496461589999</v>
      </c>
      <c r="E78">
        <v>0.14384307926423115</v>
      </c>
      <c r="F78">
        <v>4.5163681560977553E-2</v>
      </c>
      <c r="G78">
        <v>0.22302942734331413</v>
      </c>
      <c r="H78">
        <v>2.7186928120401479</v>
      </c>
      <c r="I78">
        <v>18.986276013388736</v>
      </c>
    </row>
    <row r="79" spans="1:9" x14ac:dyDescent="0.25">
      <c r="A79" t="s">
        <v>53</v>
      </c>
      <c r="B79">
        <v>75093919</v>
      </c>
      <c r="C79">
        <v>0.67319088780011604</v>
      </c>
      <c r="D79">
        <v>0.10951629785096181</v>
      </c>
      <c r="E79">
        <v>6.9809167903462324E-2</v>
      </c>
      <c r="F79">
        <v>0.13551550401320286</v>
      </c>
      <c r="G79">
        <v>0.13517824259511613</v>
      </c>
      <c r="H79">
        <v>1.314651558594381</v>
      </c>
      <c r="I79">
        <v>17.646669673641156</v>
      </c>
    </row>
    <row r="80" spans="1:9" x14ac:dyDescent="0.25">
      <c r="A80" t="s">
        <v>146</v>
      </c>
      <c r="B80">
        <v>29322654</v>
      </c>
      <c r="C80">
        <v>0.31629862017264876</v>
      </c>
      <c r="D80">
        <v>0.13416063907448486</v>
      </c>
      <c r="E80">
        <v>2.3304677673446614E-2</v>
      </c>
      <c r="F80">
        <v>9.0556926158993398E-2</v>
      </c>
      <c r="G80">
        <v>1.3875312923584611E-2</v>
      </c>
      <c r="H80">
        <v>4.6482746435951254</v>
      </c>
      <c r="I80">
        <v>18.543113442043975</v>
      </c>
    </row>
    <row r="81" spans="1:9" x14ac:dyDescent="0.25">
      <c r="A81" t="s">
        <v>147</v>
      </c>
      <c r="B81">
        <v>17965243</v>
      </c>
      <c r="C81">
        <v>0.65191102619652852</v>
      </c>
      <c r="D81">
        <v>4.2251418475107737E-2</v>
      </c>
      <c r="E81">
        <v>0.642579897193709</v>
      </c>
      <c r="F81">
        <v>0.19058638652426194</v>
      </c>
      <c r="G81">
        <v>0.80165723335888084</v>
      </c>
      <c r="H81">
        <v>1.8200807615467274</v>
      </c>
      <c r="I81">
        <v>17.271764366208604</v>
      </c>
    </row>
    <row r="82" spans="1:9" x14ac:dyDescent="0.25">
      <c r="A82" t="s">
        <v>6</v>
      </c>
      <c r="B82">
        <v>775411599</v>
      </c>
      <c r="C82">
        <v>0.79471112734799321</v>
      </c>
      <c r="D82">
        <v>0.17614299705619957</v>
      </c>
      <c r="E82">
        <v>6.6897851498349849E-3</v>
      </c>
      <c r="F82">
        <v>0.11100171342016281</v>
      </c>
      <c r="G82">
        <v>5.2944076478794073E-2</v>
      </c>
      <c r="H82">
        <v>0.87955876308913006</v>
      </c>
      <c r="I82">
        <v>20.249483334343907</v>
      </c>
    </row>
    <row r="83" spans="1:9" x14ac:dyDescent="0.25">
      <c r="A83" t="s">
        <v>49</v>
      </c>
      <c r="B83">
        <v>24507354</v>
      </c>
      <c r="C83">
        <v>0.19158151467514609</v>
      </c>
      <c r="D83">
        <v>5.8196368322749166E-2</v>
      </c>
      <c r="E83">
        <v>7.2190167898174562E-3</v>
      </c>
      <c r="F83">
        <v>5.1729353318442542E-2</v>
      </c>
      <c r="G83">
        <v>2.770988659159206E-2</v>
      </c>
      <c r="H83">
        <v>4.1506141644136019</v>
      </c>
      <c r="I83">
        <v>18.32833047129769</v>
      </c>
    </row>
    <row r="84" spans="1:9" x14ac:dyDescent="0.25">
      <c r="A84" t="s">
        <v>65</v>
      </c>
      <c r="B84">
        <v>17318247</v>
      </c>
      <c r="C84">
        <v>0.58550573854270582</v>
      </c>
      <c r="D84">
        <v>0.19243339120870606</v>
      </c>
      <c r="E84">
        <v>0.53104347108572825</v>
      </c>
      <c r="F84">
        <v>0.15558321575016648</v>
      </c>
      <c r="G84">
        <v>0.73168248495358679</v>
      </c>
      <c r="H84">
        <v>1.3706001302160375</v>
      </c>
      <c r="I84">
        <v>16.991563429395178</v>
      </c>
    </row>
    <row r="85" spans="1:9" x14ac:dyDescent="0.25">
      <c r="A85" t="s">
        <v>148</v>
      </c>
      <c r="B85">
        <v>20617859</v>
      </c>
      <c r="C85">
        <v>0.15108911162890384</v>
      </c>
      <c r="D85">
        <v>0.16943898006092678</v>
      </c>
      <c r="E85">
        <v>6.6005883540090171E-4</v>
      </c>
      <c r="F85">
        <v>8.6876148582375204E-2</v>
      </c>
      <c r="G85">
        <v>1.2937279278124852E-2</v>
      </c>
      <c r="H85">
        <v>5.3204107917503629</v>
      </c>
      <c r="I85">
        <v>18.545239519018768</v>
      </c>
    </row>
    <row r="86" spans="1:9" x14ac:dyDescent="0.25">
      <c r="A86" t="s">
        <v>52</v>
      </c>
      <c r="B86">
        <v>19918349</v>
      </c>
      <c r="C86">
        <v>0.23865808355903392</v>
      </c>
      <c r="D86">
        <v>0.5423613171955165</v>
      </c>
      <c r="E86">
        <v>8.178463988154841E-2</v>
      </c>
      <c r="F86">
        <v>0.24151230087215067</v>
      </c>
      <c r="G86">
        <v>0.39040720694270392</v>
      </c>
      <c r="H86">
        <v>1.5956001351256501</v>
      </c>
      <c r="I86">
        <v>17.163273336729468</v>
      </c>
    </row>
    <row r="87" spans="1:9" x14ac:dyDescent="0.25">
      <c r="A87" t="s">
        <v>149</v>
      </c>
      <c r="B87">
        <v>575551298</v>
      </c>
      <c r="C87">
        <v>0.31583731047375729</v>
      </c>
      <c r="D87">
        <v>0.3515110203087406</v>
      </c>
      <c r="E87">
        <v>0.13133378773128923</v>
      </c>
      <c r="F87">
        <v>0.31648082244990117</v>
      </c>
      <c r="G87">
        <v>0.39536468910891065</v>
      </c>
      <c r="H87">
        <v>2.4506791214491295</v>
      </c>
      <c r="I87">
        <v>21.008940862877122</v>
      </c>
    </row>
    <row r="88" spans="1:9" x14ac:dyDescent="0.25">
      <c r="A88" t="s">
        <v>15</v>
      </c>
      <c r="B88">
        <v>148429359</v>
      </c>
      <c r="C88">
        <v>0.15625238265699173</v>
      </c>
      <c r="D88">
        <v>7.507604341267822E-2</v>
      </c>
      <c r="E88">
        <v>2.1181793286596354E-4</v>
      </c>
      <c r="F88">
        <v>0.11335684399708199</v>
      </c>
      <c r="G88">
        <v>5.2445621623953788E-3</v>
      </c>
      <c r="H88">
        <v>5.436842810353947</v>
      </c>
      <c r="I88">
        <v>20.489180895079066</v>
      </c>
    </row>
    <row r="89" spans="1:9" x14ac:dyDescent="0.25">
      <c r="A89" t="s">
        <v>150</v>
      </c>
      <c r="B89">
        <v>551713506</v>
      </c>
      <c r="C89">
        <v>0.65356105855418378</v>
      </c>
      <c r="D89">
        <v>0.20189739020092071</v>
      </c>
      <c r="E89">
        <v>0.63673812618246828</v>
      </c>
      <c r="F89">
        <v>0.18256749118501042</v>
      </c>
      <c r="G89">
        <v>0.15192440114018163</v>
      </c>
      <c r="H89">
        <v>0.39969862012876944</v>
      </c>
      <c r="I89">
        <v>19.303212785669785</v>
      </c>
    </row>
    <row r="90" spans="1:9" x14ac:dyDescent="0.25">
      <c r="A90" t="s">
        <v>151</v>
      </c>
      <c r="B90">
        <v>15986666</v>
      </c>
      <c r="C90">
        <v>8.1722480472163489E-3</v>
      </c>
      <c r="D90">
        <v>0.55341789213585868</v>
      </c>
      <c r="E90">
        <v>4.5968934360672824E-3</v>
      </c>
      <c r="F90">
        <v>0.10514232140960542</v>
      </c>
      <c r="G90">
        <v>0.44224055222020653</v>
      </c>
      <c r="H90">
        <v>1.1691681091218562</v>
      </c>
      <c r="I90">
        <v>17.370080888527951</v>
      </c>
    </row>
    <row r="91" spans="1:9" x14ac:dyDescent="0.25">
      <c r="A91" t="s">
        <v>152</v>
      </c>
      <c r="B91">
        <v>10129289</v>
      </c>
      <c r="C91">
        <v>0.22531235904119232</v>
      </c>
      <c r="D91">
        <v>0.20677147231163018</v>
      </c>
      <c r="E91">
        <v>7.2550995435118892E-3</v>
      </c>
      <c r="F91">
        <v>9.1377213474157962E-2</v>
      </c>
      <c r="G91">
        <v>0.15222351736632256</v>
      </c>
      <c r="H91">
        <v>3.5911059255054449</v>
      </c>
      <c r="I91">
        <v>17.209697624687923</v>
      </c>
    </row>
    <row r="92" spans="1:9" x14ac:dyDescent="0.25">
      <c r="A92" t="s">
        <v>35</v>
      </c>
      <c r="B92">
        <v>26607246</v>
      </c>
      <c r="C92">
        <v>0.61766659352869513</v>
      </c>
      <c r="D92">
        <v>0.27594498130321343</v>
      </c>
      <c r="E92">
        <v>3.7900878580218338E-2</v>
      </c>
      <c r="F92">
        <v>4.757112995479771E-2</v>
      </c>
      <c r="G92">
        <v>4.4294400104392617E-2</v>
      </c>
      <c r="H92">
        <v>0.63997627516480005</v>
      </c>
      <c r="I92">
        <v>16.69138253359575</v>
      </c>
    </row>
    <row r="93" spans="1:9" x14ac:dyDescent="0.25">
      <c r="A93" t="s">
        <v>7</v>
      </c>
      <c r="B93">
        <v>491118774</v>
      </c>
      <c r="C93">
        <v>0.47681462285129422</v>
      </c>
      <c r="D93">
        <v>0.37651645750361806</v>
      </c>
      <c r="E93">
        <v>0.21547964077626566</v>
      </c>
      <c r="F93">
        <v>6.1524462966493429E-2</v>
      </c>
      <c r="G93">
        <v>8.6587007565709556E-2</v>
      </c>
      <c r="H93">
        <v>0.71067432931244667</v>
      </c>
      <c r="I93">
        <v>19.588723325757957</v>
      </c>
    </row>
    <row r="94" spans="1:9" x14ac:dyDescent="0.25">
      <c r="A94" t="s">
        <v>153</v>
      </c>
      <c r="B94">
        <v>13698969</v>
      </c>
      <c r="C94">
        <v>0.57659441378398624</v>
      </c>
      <c r="D94">
        <v>0.19133717289235416</v>
      </c>
      <c r="E94">
        <v>0.33210805864295334</v>
      </c>
      <c r="F94">
        <v>0.11551593848714789</v>
      </c>
      <c r="G94">
        <v>0.56020266926657036</v>
      </c>
      <c r="H94">
        <v>1.256035177905453</v>
      </c>
      <c r="I94">
        <v>16.651474234034669</v>
      </c>
    </row>
    <row r="95" spans="1:9" x14ac:dyDescent="0.25">
      <c r="A95" t="s">
        <v>154</v>
      </c>
      <c r="B95">
        <v>6166305</v>
      </c>
      <c r="C95">
        <v>0.29287117649872979</v>
      </c>
      <c r="D95">
        <v>0.10880600294665931</v>
      </c>
      <c r="E95">
        <v>3.0896947199335746E-3</v>
      </c>
      <c r="F95">
        <v>0.12046304384049603</v>
      </c>
      <c r="G95">
        <v>0.13727653756990613</v>
      </c>
      <c r="H95">
        <v>4.3593238065557385</v>
      </c>
      <c r="I95">
        <v>17.119999809811823</v>
      </c>
    </row>
    <row r="96" spans="1:9" x14ac:dyDescent="0.25">
      <c r="A96" t="s">
        <v>16</v>
      </c>
      <c r="B96">
        <v>135210970</v>
      </c>
      <c r="C96">
        <v>0.67438326194982556</v>
      </c>
      <c r="D96">
        <v>0.12780690797499641</v>
      </c>
      <c r="E96">
        <v>0.67134359734273041</v>
      </c>
      <c r="F96">
        <v>0.11235221790447635</v>
      </c>
      <c r="G96">
        <v>2.7608625246901195E-2</v>
      </c>
      <c r="H96">
        <v>0.94720934986497429</v>
      </c>
      <c r="I96">
        <v>18.729647558061313</v>
      </c>
    </row>
    <row r="97" spans="1:9" x14ac:dyDescent="0.25">
      <c r="A97" t="s">
        <v>155</v>
      </c>
      <c r="B97">
        <v>8972752</v>
      </c>
      <c r="C97">
        <v>0.3362351929486071</v>
      </c>
      <c r="D97">
        <v>0.22749675907681388</v>
      </c>
      <c r="E97">
        <v>0.22815374814772546</v>
      </c>
      <c r="F97">
        <v>0.15620122946241471</v>
      </c>
      <c r="G97">
        <v>0.44168857001731465</v>
      </c>
      <c r="H97">
        <v>2.8180756011045065</v>
      </c>
      <c r="I97">
        <v>17.038418602497234</v>
      </c>
    </row>
    <row r="98" spans="1:9" x14ac:dyDescent="0.25">
      <c r="A98" t="s">
        <v>8</v>
      </c>
      <c r="B98">
        <v>157670147</v>
      </c>
      <c r="C98">
        <v>0.63479664289270943</v>
      </c>
      <c r="D98">
        <v>0.1998774378005749</v>
      </c>
      <c r="E98">
        <v>0.45532384770339562</v>
      </c>
      <c r="F98">
        <v>1.4874773459313234E-3</v>
      </c>
      <c r="G98">
        <v>0.10896285268256901</v>
      </c>
      <c r="H98">
        <v>0.6139773543632554</v>
      </c>
      <c r="I98">
        <v>19.040907643696997</v>
      </c>
    </row>
    <row r="99" spans="1:9" x14ac:dyDescent="0.25">
      <c r="A99" t="s">
        <v>156</v>
      </c>
      <c r="B99">
        <v>5036044165</v>
      </c>
      <c r="C99">
        <v>0.82679584264527595</v>
      </c>
      <c r="D99">
        <v>6.8886050168307053E-2</v>
      </c>
      <c r="E99">
        <v>3.3811897676238904E-3</v>
      </c>
      <c r="F99">
        <v>0.13167727620149797</v>
      </c>
      <c r="G99">
        <v>9.2159458454630139E-2</v>
      </c>
      <c r="H99">
        <v>0.76471892136179853</v>
      </c>
      <c r="I99">
        <v>22.151144973035567</v>
      </c>
    </row>
    <row r="100" spans="1:9" x14ac:dyDescent="0.25">
      <c r="A100" t="s">
        <v>157</v>
      </c>
      <c r="B100">
        <v>81810033</v>
      </c>
      <c r="C100">
        <v>0.81006088825315592</v>
      </c>
      <c r="D100">
        <v>2.6932161242374759E-2</v>
      </c>
      <c r="E100">
        <v>2.3289319538594979E-4</v>
      </c>
      <c r="F100">
        <v>1.3102762643098892E-2</v>
      </c>
      <c r="G100">
        <v>1.3125064990500614E-2</v>
      </c>
      <c r="H100">
        <v>0.92142643025191673</v>
      </c>
      <c r="I100">
        <v>17.582693646902317</v>
      </c>
    </row>
    <row r="101" spans="1:9" x14ac:dyDescent="0.25">
      <c r="A101" t="s">
        <v>14</v>
      </c>
      <c r="B101">
        <v>138351961</v>
      </c>
      <c r="C101">
        <v>0.34799972947257324</v>
      </c>
      <c r="D101">
        <v>0.47380017981819572</v>
      </c>
      <c r="E101">
        <v>0.30536784368383474</v>
      </c>
      <c r="F101">
        <v>5.1497227884079587E-2</v>
      </c>
      <c r="G101">
        <v>0.5721269754897077</v>
      </c>
      <c r="H101">
        <v>0.89717031923570478</v>
      </c>
      <c r="I101">
        <v>18.759890715269915</v>
      </c>
    </row>
    <row r="102" spans="1:9" x14ac:dyDescent="0.25">
      <c r="A102" t="s">
        <v>158</v>
      </c>
      <c r="B102">
        <v>14631195</v>
      </c>
      <c r="C102">
        <v>0.19998134123699396</v>
      </c>
      <c r="D102">
        <v>0.2474188882042786</v>
      </c>
      <c r="E102">
        <v>6.1482606171266253E-2</v>
      </c>
      <c r="F102">
        <v>3.9994702506424354E-2</v>
      </c>
      <c r="G102">
        <v>0.28676399979632561</v>
      </c>
      <c r="H102">
        <v>3.0948639883791005</v>
      </c>
      <c r="I102">
        <v>17.517907611270964</v>
      </c>
    </row>
    <row r="103" spans="1:9" x14ac:dyDescent="0.25">
      <c r="A103" t="s">
        <v>159</v>
      </c>
      <c r="B103">
        <v>55729899</v>
      </c>
      <c r="C103">
        <v>0.10567463974768733</v>
      </c>
      <c r="D103">
        <v>9.3442534320760204E-2</v>
      </c>
      <c r="E103">
        <v>9.5968736638119514E-2</v>
      </c>
      <c r="F103">
        <v>3.707722710004964E-2</v>
      </c>
      <c r="G103">
        <v>0.19095356695335119</v>
      </c>
      <c r="H103">
        <v>2.8407442426929799</v>
      </c>
      <c r="I103">
        <v>18.826071182606167</v>
      </c>
    </row>
    <row r="104" spans="1:9" x14ac:dyDescent="0.25">
      <c r="A104" t="s">
        <v>237</v>
      </c>
      <c r="B104">
        <v>1659958157</v>
      </c>
      <c r="C104">
        <v>0.90892216929537939</v>
      </c>
      <c r="D104">
        <v>1.5433654693020072E-2</v>
      </c>
      <c r="E104">
        <v>0.87297999463970821</v>
      </c>
      <c r="F104">
        <v>0.14232279110114082</v>
      </c>
      <c r="G104">
        <v>0.75956374182268016</v>
      </c>
      <c r="H104">
        <v>0.38105600470545409</v>
      </c>
      <c r="I104">
        <v>20.312165875831319</v>
      </c>
    </row>
    <row r="105" spans="1:9" x14ac:dyDescent="0.25">
      <c r="A105" t="s">
        <v>25</v>
      </c>
      <c r="B105">
        <v>53176851</v>
      </c>
      <c r="C105">
        <v>0.50023693580501782</v>
      </c>
      <c r="D105">
        <v>0.39064391007282473</v>
      </c>
      <c r="E105">
        <v>0.31243089215643854</v>
      </c>
      <c r="F105">
        <v>1.8163234689205179E-2</v>
      </c>
      <c r="G105">
        <v>0.40901910494850474</v>
      </c>
      <c r="H105">
        <v>0.65761841490934181</v>
      </c>
      <c r="I105">
        <v>17.512985688177043</v>
      </c>
    </row>
    <row r="106" spans="1:9" x14ac:dyDescent="0.25">
      <c r="A106" t="s">
        <v>160</v>
      </c>
      <c r="B106">
        <v>31493461</v>
      </c>
      <c r="C106">
        <v>0.38465162657098884</v>
      </c>
      <c r="D106">
        <v>0.17002923241748502</v>
      </c>
      <c r="E106">
        <v>1.0983295865767182E-2</v>
      </c>
      <c r="F106">
        <v>1.823661118481926E-2</v>
      </c>
      <c r="G106">
        <v>5.3832381267971789E-2</v>
      </c>
      <c r="H106">
        <v>2.0374009288287862</v>
      </c>
      <c r="I106">
        <v>18.105648413162871</v>
      </c>
    </row>
    <row r="107" spans="1:9" x14ac:dyDescent="0.25">
      <c r="A107" t="s">
        <v>161</v>
      </c>
      <c r="B107">
        <v>365949994</v>
      </c>
      <c r="C107">
        <v>0.55039047766728477</v>
      </c>
      <c r="D107">
        <v>0.29713648253263808</v>
      </c>
      <c r="E107">
        <v>0.54778728046652192</v>
      </c>
      <c r="F107">
        <v>0.12742246991321585</v>
      </c>
      <c r="G107">
        <v>0.15953886311581686</v>
      </c>
      <c r="H107">
        <v>0.52297169931961973</v>
      </c>
      <c r="I107">
        <v>18.959949604258483</v>
      </c>
    </row>
    <row r="108" spans="1:9" x14ac:dyDescent="0.25">
      <c r="A108" t="s">
        <v>48</v>
      </c>
      <c r="B108">
        <v>27577028</v>
      </c>
      <c r="C108">
        <v>0.71532226025226509</v>
      </c>
      <c r="D108">
        <v>0.23853560289382889</v>
      </c>
      <c r="E108">
        <v>0.28064684852914534</v>
      </c>
      <c r="F108">
        <v>9.3228499997339148E-2</v>
      </c>
      <c r="G108">
        <v>0.29961589769571978</v>
      </c>
      <c r="H108">
        <v>1.116538965422174</v>
      </c>
      <c r="I108">
        <v>17.188423650514533</v>
      </c>
    </row>
    <row r="109" spans="1:9" x14ac:dyDescent="0.25">
      <c r="A109" t="s">
        <v>162</v>
      </c>
      <c r="B109">
        <v>18613416</v>
      </c>
      <c r="C109">
        <v>0.37103205558829178</v>
      </c>
      <c r="D109">
        <v>0.4021375227416612</v>
      </c>
      <c r="E109">
        <v>0.20577442635999754</v>
      </c>
      <c r="F109">
        <v>0.11364875680771279</v>
      </c>
      <c r="G109">
        <v>0.36337532025287567</v>
      </c>
      <c r="H109">
        <v>2.2139957396754464</v>
      </c>
      <c r="I109">
        <v>17.587533844750727</v>
      </c>
    </row>
    <row r="110" spans="1:9" x14ac:dyDescent="0.25">
      <c r="A110" t="s">
        <v>2</v>
      </c>
      <c r="B110">
        <v>1755624412</v>
      </c>
      <c r="C110">
        <v>0.74205714906634601</v>
      </c>
      <c r="D110">
        <v>0.12805504495343051</v>
      </c>
      <c r="E110">
        <v>3.9695693181099376E-2</v>
      </c>
      <c r="F110">
        <v>0.12463389633592806</v>
      </c>
      <c r="G110">
        <v>0.82026123819927832</v>
      </c>
      <c r="H110">
        <v>1.1146449408568164</v>
      </c>
      <c r="I110">
        <v>21.343893186281274</v>
      </c>
    </row>
    <row r="111" spans="1:9" x14ac:dyDescent="0.25">
      <c r="A111" t="s">
        <v>19</v>
      </c>
      <c r="B111">
        <v>66746067</v>
      </c>
      <c r="C111">
        <v>0.73297992224770336</v>
      </c>
      <c r="D111">
        <v>0.23590579501860387</v>
      </c>
      <c r="E111">
        <v>0.37585891015870643</v>
      </c>
      <c r="F111">
        <v>1.0354529296677507E-2</v>
      </c>
      <c r="G111">
        <v>2.65470473338901E-2</v>
      </c>
      <c r="H111">
        <v>0.80173891345912329</v>
      </c>
      <c r="I111">
        <v>17.92137914612503</v>
      </c>
    </row>
    <row r="112" spans="1:9" x14ac:dyDescent="0.25">
      <c r="A112" t="s">
        <v>23</v>
      </c>
      <c r="B112">
        <v>59499196</v>
      </c>
      <c r="C112">
        <v>0.3478042123459954</v>
      </c>
      <c r="D112">
        <v>0.34540256644812478</v>
      </c>
      <c r="E112">
        <v>0.23954711925855268</v>
      </c>
      <c r="F112">
        <v>0.17509178196348787</v>
      </c>
      <c r="G112">
        <v>0.30333942663695823</v>
      </c>
      <c r="H112">
        <v>1.2976435437811884</v>
      </c>
      <c r="I112">
        <v>18.16110676501496</v>
      </c>
    </row>
    <row r="113" spans="1:9" x14ac:dyDescent="0.25">
      <c r="A113" t="s">
        <v>3</v>
      </c>
      <c r="B113">
        <v>3191952216</v>
      </c>
      <c r="C113">
        <v>0.81762402517118382</v>
      </c>
      <c r="D113">
        <v>0.14889875939170388</v>
      </c>
      <c r="E113">
        <v>3.3938102035798145E-4</v>
      </c>
      <c r="F113">
        <v>7.7390912669786718E-2</v>
      </c>
      <c r="G113">
        <v>2.4767570956644922E-2</v>
      </c>
      <c r="H113">
        <v>0.16616345375834593</v>
      </c>
      <c r="I113">
        <v>20.050663049682683</v>
      </c>
    </row>
    <row r="114" spans="1:9" x14ac:dyDescent="0.25">
      <c r="A114" t="s">
        <v>3</v>
      </c>
      <c r="B114">
        <v>3191952216</v>
      </c>
      <c r="C114">
        <v>0.81762402517118382</v>
      </c>
      <c r="D114">
        <v>0.14889875939170388</v>
      </c>
      <c r="E114">
        <v>3.3938102035798145E-4</v>
      </c>
      <c r="F114">
        <v>7.7390912669786718E-2</v>
      </c>
      <c r="G114">
        <v>2.4767570956644922E-2</v>
      </c>
      <c r="H114">
        <v>0.16616345375834593</v>
      </c>
      <c r="I114">
        <v>20.050663049682683</v>
      </c>
    </row>
    <row r="115" spans="1:9" x14ac:dyDescent="0.25">
      <c r="A115" t="s">
        <v>163</v>
      </c>
      <c r="B115">
        <v>14433339</v>
      </c>
      <c r="C115">
        <v>0.47852226016447058</v>
      </c>
      <c r="D115">
        <v>9.6192433365557342E-2</v>
      </c>
      <c r="E115">
        <v>1.3940918314189114E-2</v>
      </c>
      <c r="F115">
        <v>5.6486647520799869E-2</v>
      </c>
      <c r="G115">
        <v>3.7030585923326545E-2</v>
      </c>
      <c r="H115">
        <v>2.026439488009538</v>
      </c>
      <c r="I115">
        <v>17.347665907164547</v>
      </c>
    </row>
    <row r="116" spans="1:9" x14ac:dyDescent="0.25">
      <c r="A116" t="s">
        <v>164</v>
      </c>
      <c r="B116">
        <v>49231094</v>
      </c>
      <c r="C116">
        <v>0.25899101490614856</v>
      </c>
      <c r="D116">
        <v>0.1254181148198738</v>
      </c>
      <c r="E116">
        <v>0.1956046924327946</v>
      </c>
      <c r="F116">
        <v>0.11422817896556198</v>
      </c>
      <c r="G116">
        <v>0.27914305540315637</v>
      </c>
      <c r="H116">
        <v>2.8652908692590824</v>
      </c>
      <c r="I116">
        <v>18.721128240567314</v>
      </c>
    </row>
    <row r="117" spans="1:9" x14ac:dyDescent="0.25">
      <c r="A117" t="s">
        <v>64</v>
      </c>
      <c r="B117">
        <v>15229998</v>
      </c>
      <c r="C117">
        <v>0.59378064265011721</v>
      </c>
      <c r="D117">
        <v>0.14520599411766175</v>
      </c>
      <c r="E117">
        <v>1.7871440298285003E-2</v>
      </c>
      <c r="F117">
        <v>3.5823350215098852E-2</v>
      </c>
      <c r="G117">
        <v>7.3987993957714243E-2</v>
      </c>
      <c r="H117">
        <v>1.7331852235490079</v>
      </c>
      <c r="I117">
        <v>17.056034130376275</v>
      </c>
    </row>
    <row r="118" spans="1:9" x14ac:dyDescent="0.25">
      <c r="A118" t="s">
        <v>47</v>
      </c>
      <c r="B118">
        <v>29074584</v>
      </c>
      <c r="C118">
        <v>0.72177493579959728</v>
      </c>
      <c r="D118">
        <v>0.24063845591049557</v>
      </c>
      <c r="E118">
        <v>2.2514509579913508E-2</v>
      </c>
      <c r="F118">
        <v>3.5865517978923372E-2</v>
      </c>
      <c r="G118">
        <v>4.9007683136584171E-2</v>
      </c>
      <c r="H118">
        <v>1.7968959199207613</v>
      </c>
      <c r="I118">
        <v>17.727098208639291</v>
      </c>
    </row>
    <row r="119" spans="1:9" x14ac:dyDescent="0.25">
      <c r="A119" t="s">
        <v>33</v>
      </c>
      <c r="B119">
        <v>54232455</v>
      </c>
      <c r="C119">
        <v>0.84273525880397637</v>
      </c>
      <c r="D119">
        <v>6.8657467193768015E-2</v>
      </c>
      <c r="E119">
        <v>1.8067778786706227E-3</v>
      </c>
      <c r="F119">
        <v>2.5013891413099329E-2</v>
      </c>
      <c r="G119">
        <v>5.0188212943706864E-3</v>
      </c>
      <c r="H119">
        <v>1.6647679161870852</v>
      </c>
      <c r="I119">
        <v>18.42333122831333</v>
      </c>
    </row>
    <row r="120" spans="1:9" x14ac:dyDescent="0.25">
      <c r="A120" t="s">
        <v>165</v>
      </c>
      <c r="B120">
        <v>82437415</v>
      </c>
      <c r="C120">
        <v>0.37205117360848833</v>
      </c>
      <c r="D120">
        <v>0.24155180023536643</v>
      </c>
      <c r="E120">
        <v>1.9149799881522244E-3</v>
      </c>
      <c r="F120">
        <v>0.19255981960107688</v>
      </c>
      <c r="G120">
        <v>3.4073460454818967E-2</v>
      </c>
      <c r="H120">
        <v>7.6552532077931712</v>
      </c>
      <c r="I120">
        <v>19.499635679971423</v>
      </c>
    </row>
    <row r="121" spans="1:9" x14ac:dyDescent="0.25">
      <c r="A121" t="s">
        <v>166</v>
      </c>
      <c r="B121">
        <v>60258735</v>
      </c>
      <c r="C121">
        <v>1.3040731771086798E-2</v>
      </c>
      <c r="D121">
        <v>0.38032212259351278</v>
      </c>
      <c r="E121">
        <v>1.3040731771086798E-2</v>
      </c>
      <c r="F121">
        <v>7.1323059953550622E-2</v>
      </c>
      <c r="G121">
        <v>0.10834022652483495</v>
      </c>
      <c r="H121">
        <v>2.3077086047553643</v>
      </c>
      <c r="I121">
        <v>18.591982412537217</v>
      </c>
    </row>
    <row r="122" spans="1:9" x14ac:dyDescent="0.25">
      <c r="A122" t="s">
        <v>167</v>
      </c>
      <c r="B122">
        <v>29061605</v>
      </c>
      <c r="C122">
        <v>0.16876542090500507</v>
      </c>
      <c r="D122">
        <v>0.28283351865803696</v>
      </c>
      <c r="E122">
        <v>6.1923937098449996E-2</v>
      </c>
      <c r="F122">
        <v>7.9661631649474721E-2</v>
      </c>
      <c r="G122">
        <v>0.11354882154650441</v>
      </c>
      <c r="H122">
        <v>2.4384112688900905</v>
      </c>
      <c r="I122">
        <v>18.169612399676023</v>
      </c>
    </row>
    <row r="123" spans="1:9" x14ac:dyDescent="0.25">
      <c r="A123" t="s">
        <v>27</v>
      </c>
      <c r="B123">
        <v>78968443</v>
      </c>
      <c r="C123">
        <v>0.69506772471124956</v>
      </c>
      <c r="D123">
        <v>0.10381552033386299</v>
      </c>
      <c r="E123">
        <v>0.25317960238876686</v>
      </c>
      <c r="F123">
        <v>8.7450921394540679E-2</v>
      </c>
      <c r="G123">
        <v>0.52500603310616112</v>
      </c>
      <c r="H123">
        <v>2.2719196123015464</v>
      </c>
      <c r="I123">
        <v>18.842835986979065</v>
      </c>
    </row>
    <row r="124" spans="1:9" x14ac:dyDescent="0.25">
      <c r="A124" t="s">
        <v>66</v>
      </c>
      <c r="B124">
        <v>13009750</v>
      </c>
      <c r="C124">
        <v>0.49917830857626011</v>
      </c>
      <c r="D124">
        <v>0.43286611964103844</v>
      </c>
      <c r="E124">
        <v>5.7999039182151844E-2</v>
      </c>
      <c r="F124">
        <v>7.1179557132979229E-2</v>
      </c>
      <c r="G124">
        <v>0.27762201425853689</v>
      </c>
      <c r="H124">
        <v>1.192854194843181</v>
      </c>
      <c r="I124">
        <v>16.529529643115659</v>
      </c>
    </row>
    <row r="125" spans="1:9" x14ac:dyDescent="0.25">
      <c r="A125" t="s">
        <v>168</v>
      </c>
      <c r="B125">
        <v>15608332</v>
      </c>
      <c r="C125">
        <v>0.41677566827768658</v>
      </c>
      <c r="D125">
        <v>0.27901296563912148</v>
      </c>
      <c r="E125">
        <v>0.39410585320712038</v>
      </c>
      <c r="F125">
        <v>0.11039282489418878</v>
      </c>
      <c r="G125">
        <v>0.30272908085245753</v>
      </c>
      <c r="H125">
        <v>1.5746520272337061</v>
      </c>
      <c r="I125">
        <v>17.054488063446968</v>
      </c>
    </row>
    <row r="126" spans="1:9" x14ac:dyDescent="0.25">
      <c r="A126" t="s">
        <v>169</v>
      </c>
      <c r="B126">
        <v>15335977</v>
      </c>
      <c r="C126">
        <v>0.29347331441616009</v>
      </c>
      <c r="D126">
        <v>0.1895025012100631</v>
      </c>
      <c r="E126">
        <v>7.6403479217528825E-2</v>
      </c>
      <c r="F126">
        <v>2.7176947393824182E-2</v>
      </c>
      <c r="G126">
        <v>0.35280693235259808</v>
      </c>
      <c r="H126">
        <v>3.8517954924574931</v>
      </c>
      <c r="I126">
        <v>18.029968564256436</v>
      </c>
    </row>
    <row r="127" spans="1:9" x14ac:dyDescent="0.25">
      <c r="A127" t="s">
        <v>67</v>
      </c>
      <c r="B127">
        <v>9479232</v>
      </c>
      <c r="C127">
        <v>0.17834366750386529</v>
      </c>
      <c r="D127">
        <v>0.47627856349543929</v>
      </c>
      <c r="E127">
        <v>3.8188747780410902E-4</v>
      </c>
      <c r="F127">
        <v>0.3344636483050511</v>
      </c>
      <c r="G127">
        <v>0.15600905221013686</v>
      </c>
      <c r="H127">
        <v>2.2916259565522883</v>
      </c>
      <c r="I127">
        <v>16.356615813901932</v>
      </c>
    </row>
    <row r="128" spans="1:9" x14ac:dyDescent="0.25">
      <c r="A128" t="s">
        <v>170</v>
      </c>
      <c r="B128">
        <v>10404194</v>
      </c>
      <c r="C128">
        <v>0.6095488031076699</v>
      </c>
      <c r="D128">
        <v>0.21962056839770577</v>
      </c>
      <c r="E128">
        <v>0.18822765127216967</v>
      </c>
      <c r="F128">
        <v>7.7026164518554305E-2</v>
      </c>
      <c r="G128">
        <v>0.33577497689873909</v>
      </c>
      <c r="H128">
        <v>4.1906898153349212</v>
      </c>
      <c r="I128">
        <v>17.602628287187926</v>
      </c>
    </row>
    <row r="129" spans="1:9" x14ac:dyDescent="0.25">
      <c r="A129" t="s">
        <v>171</v>
      </c>
      <c r="B129">
        <v>209765707</v>
      </c>
      <c r="C129">
        <v>0.65958033359571022</v>
      </c>
      <c r="D129">
        <v>0.20586930827544656</v>
      </c>
      <c r="E129">
        <v>0.51053357353592599</v>
      </c>
      <c r="F129">
        <v>1.0615523545914556</v>
      </c>
      <c r="G129">
        <v>0.18798561292003749</v>
      </c>
      <c r="H129">
        <v>5.9727324701088875</v>
      </c>
      <c r="I129">
        <v>18.422034417323008</v>
      </c>
    </row>
    <row r="130" spans="1:9" x14ac:dyDescent="0.25">
      <c r="A130" t="s">
        <v>30</v>
      </c>
      <c r="B130">
        <v>60024509</v>
      </c>
      <c r="C130">
        <v>0.28587947299993743</v>
      </c>
      <c r="D130">
        <v>0.45213802581875345</v>
      </c>
      <c r="E130">
        <v>0.27340951676922504</v>
      </c>
      <c r="F130">
        <v>0.10900355732006708</v>
      </c>
      <c r="G130">
        <v>0.34281050095720067</v>
      </c>
      <c r="H130">
        <v>1.4405029275720993</v>
      </c>
      <c r="I130">
        <v>18.274691860860685</v>
      </c>
    </row>
    <row r="131" spans="1:9" x14ac:dyDescent="0.25">
      <c r="A131" t="s">
        <v>172</v>
      </c>
      <c r="B131">
        <v>36768105</v>
      </c>
      <c r="C131">
        <v>0.34849677458220923</v>
      </c>
      <c r="D131">
        <v>0.16342305375814173</v>
      </c>
      <c r="E131">
        <v>0.10124157880858967</v>
      </c>
      <c r="F131">
        <v>6.2162681036463587E-2</v>
      </c>
      <c r="G131">
        <v>5.027863143885169E-3</v>
      </c>
      <c r="H131">
        <v>2.7146035559632344</v>
      </c>
      <c r="I131">
        <v>18.568514577305532</v>
      </c>
    </row>
    <row r="132" spans="1:9" x14ac:dyDescent="0.25">
      <c r="A132" t="s">
        <v>173</v>
      </c>
      <c r="B132">
        <v>7182896</v>
      </c>
      <c r="C132">
        <v>0.44551264559587106</v>
      </c>
      <c r="D132">
        <v>0.3285115084500736</v>
      </c>
      <c r="E132">
        <v>8.1858347942111373E-3</v>
      </c>
      <c r="F132">
        <v>0.15741120061829653</v>
      </c>
      <c r="G132">
        <v>8.5176647413522349E-2</v>
      </c>
      <c r="H132">
        <v>1.4146424613852706</v>
      </c>
      <c r="I132">
        <v>15.82906493616381</v>
      </c>
    </row>
    <row r="133" spans="1:9" x14ac:dyDescent="0.25">
      <c r="A133" t="s">
        <v>174</v>
      </c>
      <c r="B133">
        <v>9608059</v>
      </c>
      <c r="C133">
        <v>0.55424930259066896</v>
      </c>
      <c r="D133">
        <v>9.7308832096056036E-2</v>
      </c>
      <c r="E133">
        <v>0.52407931716489253</v>
      </c>
      <c r="F133">
        <v>0.12178603915139176</v>
      </c>
      <c r="G133">
        <v>0.41359768918987694</v>
      </c>
      <c r="H133">
        <v>1.5948662596103691</v>
      </c>
      <c r="I133">
        <v>16.635135168435614</v>
      </c>
    </row>
    <row r="134" spans="1:9" x14ac:dyDescent="0.25">
      <c r="A134" t="s">
        <v>175</v>
      </c>
      <c r="B134">
        <v>7613160</v>
      </c>
      <c r="C134">
        <v>1.6194063962927351E-2</v>
      </c>
      <c r="D134">
        <v>0.61478663262035738</v>
      </c>
      <c r="E134">
        <v>9.4749092361122063E-3</v>
      </c>
      <c r="F134">
        <v>8.9367967901905682E-2</v>
      </c>
      <c r="G134">
        <v>0.12219892922255673</v>
      </c>
      <c r="H134">
        <v>1.3694829819415968</v>
      </c>
      <c r="I134">
        <v>16.197630783683639</v>
      </c>
    </row>
    <row r="135" spans="1:9" x14ac:dyDescent="0.25">
      <c r="A135" t="s">
        <v>176</v>
      </c>
      <c r="B135">
        <v>217708265</v>
      </c>
      <c r="C135">
        <v>0.10651239170915261</v>
      </c>
      <c r="D135">
        <v>0.22275773039668476</v>
      </c>
      <c r="E135">
        <v>8.0501587755522283E-2</v>
      </c>
      <c r="F135">
        <v>3.251816523060394E-2</v>
      </c>
      <c r="G135">
        <v>0.24743705067880634</v>
      </c>
      <c r="H135">
        <v>2.3960136917887875</v>
      </c>
      <c r="I135">
        <v>20.104258334180415</v>
      </c>
    </row>
    <row r="136" spans="1:9" x14ac:dyDescent="0.25">
      <c r="A136" t="s">
        <v>177</v>
      </c>
      <c r="B136">
        <v>11909366</v>
      </c>
      <c r="C136">
        <v>0.33161924824545658</v>
      </c>
      <c r="D136">
        <v>0.11255855265511196</v>
      </c>
      <c r="E136">
        <v>0.22374583164208742</v>
      </c>
      <c r="F136">
        <v>7.7867818972833819E-2</v>
      </c>
      <c r="G136">
        <v>0.303965215276783</v>
      </c>
      <c r="H136">
        <v>4.4265044515454672</v>
      </c>
      <c r="I136">
        <v>17.792956518303111</v>
      </c>
    </row>
    <row r="137" spans="1:9" x14ac:dyDescent="0.25">
      <c r="A137" t="s">
        <v>39</v>
      </c>
      <c r="B137">
        <v>21836761</v>
      </c>
      <c r="C137">
        <v>0.46907396202211493</v>
      </c>
      <c r="D137">
        <v>0.36437455170205874</v>
      </c>
      <c r="E137">
        <v>1.7622668490075061E-2</v>
      </c>
      <c r="F137">
        <v>6.360320647990636E-2</v>
      </c>
      <c r="G137">
        <v>0.10055287045546728</v>
      </c>
      <c r="H137">
        <v>0.72155120850715204</v>
      </c>
      <c r="I137">
        <v>16.692581810545548</v>
      </c>
    </row>
    <row r="138" spans="1:9" x14ac:dyDescent="0.25">
      <c r="A138" t="s">
        <v>0</v>
      </c>
      <c r="B138">
        <v>3296952237</v>
      </c>
      <c r="C138">
        <v>0.69392388349604106</v>
      </c>
      <c r="D138">
        <v>0.21386114093105074</v>
      </c>
      <c r="E138">
        <v>0.14802278556636547</v>
      </c>
      <c r="F138">
        <v>5.8286511324407049E-2</v>
      </c>
      <c r="G138">
        <v>0.1028646909694373</v>
      </c>
      <c r="H138">
        <v>0.36476715270246329</v>
      </c>
      <c r="I138">
        <v>20.946627319711837</v>
      </c>
    </row>
    <row r="139" spans="1:9" x14ac:dyDescent="0.25">
      <c r="A139" t="s">
        <v>178</v>
      </c>
      <c r="B139">
        <v>53962994</v>
      </c>
      <c r="C139">
        <v>0.50027741233186585</v>
      </c>
      <c r="D139">
        <v>0.12995561365627711</v>
      </c>
      <c r="E139">
        <v>0.48955915974565828</v>
      </c>
      <c r="F139">
        <v>1.2817385490219536E-2</v>
      </c>
      <c r="G139">
        <v>3.2406949102935248E-2</v>
      </c>
      <c r="H139">
        <v>0.26883888258258548</v>
      </c>
      <c r="I139">
        <v>16.569140314425393</v>
      </c>
    </row>
    <row r="140" spans="1:9" x14ac:dyDescent="0.25">
      <c r="A140" t="s">
        <v>58</v>
      </c>
      <c r="B140">
        <v>11947471</v>
      </c>
      <c r="C140">
        <v>0.25538208044196131</v>
      </c>
      <c r="D140">
        <v>0.48980524832410138</v>
      </c>
      <c r="E140">
        <v>0.23829587031431171</v>
      </c>
      <c r="F140">
        <v>8.5383893870491778E-2</v>
      </c>
      <c r="G140">
        <v>0.2247408677535187</v>
      </c>
      <c r="H140">
        <v>2.1390856947911798</v>
      </c>
      <c r="I140">
        <v>17.071521923523907</v>
      </c>
    </row>
    <row r="141" spans="1:9" x14ac:dyDescent="0.25">
      <c r="A141" t="s">
        <v>179</v>
      </c>
      <c r="B141">
        <v>1233299997</v>
      </c>
      <c r="C141">
        <v>0.45900557315901785</v>
      </c>
      <c r="D141">
        <v>0.49921544109109406</v>
      </c>
      <c r="E141">
        <v>0.31338860937336077</v>
      </c>
      <c r="F141">
        <v>3.1346621925129091E-3</v>
      </c>
      <c r="G141">
        <v>5.3291286921165866E-2</v>
      </c>
      <c r="H141">
        <v>0.201377467638747</v>
      </c>
      <c r="I141">
        <v>19.293384466339848</v>
      </c>
    </row>
    <row r="142" spans="1:9" x14ac:dyDescent="0.25">
      <c r="A142" t="s">
        <v>180</v>
      </c>
      <c r="B142">
        <v>15936313</v>
      </c>
      <c r="C142">
        <v>0.12331340379672513</v>
      </c>
      <c r="D142">
        <v>0.18394537055089216</v>
      </c>
      <c r="E142">
        <v>7.5576452345031131E-2</v>
      </c>
      <c r="F142">
        <v>0.10975365851917018</v>
      </c>
      <c r="G142">
        <v>8.625081598234172E-3</v>
      </c>
      <c r="H142">
        <v>2.2565468900379222</v>
      </c>
      <c r="I142">
        <v>17.21747907555801</v>
      </c>
    </row>
    <row r="143" spans="1:9" x14ac:dyDescent="0.25">
      <c r="A143" t="s">
        <v>181</v>
      </c>
      <c r="B143">
        <v>116946372</v>
      </c>
      <c r="C143">
        <v>0.48233563842408039</v>
      </c>
      <c r="D143">
        <v>0.22182563303460154</v>
      </c>
      <c r="E143">
        <v>0.47732099803831451</v>
      </c>
      <c r="F143">
        <v>0.14693585680680846</v>
      </c>
      <c r="G143">
        <v>0.4285319342783887</v>
      </c>
      <c r="H143">
        <v>2.2865742642455897</v>
      </c>
      <c r="I143">
        <v>19.285899251737973</v>
      </c>
    </row>
    <row r="144" spans="1:9" x14ac:dyDescent="0.25">
      <c r="A144" t="s">
        <v>24</v>
      </c>
      <c r="B144">
        <v>162694182</v>
      </c>
      <c r="C144">
        <v>0.37125299293124076</v>
      </c>
      <c r="D144">
        <v>0.22898662719236021</v>
      </c>
      <c r="E144">
        <v>0.18461003110732011</v>
      </c>
      <c r="F144">
        <v>8.2051737078923756E-2</v>
      </c>
      <c r="G144">
        <v>0.30355569199149357</v>
      </c>
      <c r="H144">
        <v>2.490122552946358</v>
      </c>
      <c r="I144">
        <v>19.949408525869178</v>
      </c>
    </row>
  </sheetData>
  <mergeCells count="1">
    <mergeCell ref="N19:Q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Actif</vt:lpstr>
      <vt:lpstr>Passif </vt:lpstr>
      <vt:lpstr>Compte de résultat </vt:lpstr>
      <vt:lpstr>Indicateurs</vt:lpstr>
      <vt:lpstr>Feuil1</vt:lpstr>
      <vt:lpstr>Var 2007-2010</vt:lpstr>
      <vt:lpstr>Stat desc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Monfils</dc:creator>
  <cp:lastModifiedBy>valentin</cp:lastModifiedBy>
  <dcterms:created xsi:type="dcterms:W3CDTF">2015-07-06T14:56:05Z</dcterms:created>
  <dcterms:modified xsi:type="dcterms:W3CDTF">2015-08-04T11:01:20Z</dcterms:modified>
</cp:coreProperties>
</file>