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wnloads\"/>
    </mc:Choice>
  </mc:AlternateContent>
  <xr:revisionPtr revIDLastSave="0" documentId="8_{562488BA-C387-4738-8497-B8F69C774F29}" xr6:coauthVersionLast="36" xr6:coauthVersionMax="36" xr10:uidLastSave="{00000000-0000-0000-0000-000000000000}"/>
  <bookViews>
    <workbookView xWindow="0" yWindow="0" windowWidth="28800" windowHeight="12225" activeTab="2" xr2:uid="{B9EF09E5-4067-48D2-BA7F-928F0A0E88CD}"/>
  </bookViews>
  <sheets>
    <sheet name="Feuil1" sheetId="3" r:id="rId1"/>
    <sheet name="Feuil3" sheetId="7" r:id="rId2"/>
    <sheet name="Test pour R" sheetId="4" r:id="rId3"/>
    <sheet name="Test pou R Risk Parity" sheetId="8" r:id="rId4"/>
    <sheet name="Optimal Allocation Risk Parity " sheetId="11" r:id="rId5"/>
  </sheets>
  <definedNames>
    <definedName name="_xlnm._FilterDatabase" localSheetId="0" hidden="1">Feuil1!$A$1:$H$183</definedName>
    <definedName name="solver_adj" localSheetId="4" hidden="1">'Optimal Allocation Risk Parity '!$U$20:$AA$20</definedName>
    <definedName name="solver_cvg" localSheetId="4" hidden="1">0.0001</definedName>
    <definedName name="solver_drv" localSheetId="4" hidden="1">1</definedName>
    <definedName name="solver_eng" localSheetId="4" hidden="1">1</definedName>
    <definedName name="solver_est" localSheetId="4" hidden="1">1</definedName>
    <definedName name="solver_itr" localSheetId="4" hidden="1">2147483647</definedName>
    <definedName name="solver_lhs1" localSheetId="4" hidden="1">'Optimal Allocation Risk Parity '!$T$24</definedName>
    <definedName name="solver_mip" localSheetId="4" hidden="1">2147483647</definedName>
    <definedName name="solver_mni" localSheetId="4" hidden="1">30</definedName>
    <definedName name="solver_mrt" localSheetId="4" hidden="1">0.075</definedName>
    <definedName name="solver_msl" localSheetId="4" hidden="1">2</definedName>
    <definedName name="solver_neg" localSheetId="4" hidden="1">1</definedName>
    <definedName name="solver_nod" localSheetId="4" hidden="1">2147483647</definedName>
    <definedName name="solver_num" localSheetId="4" hidden="1">1</definedName>
    <definedName name="solver_nwt" localSheetId="4" hidden="1">1</definedName>
    <definedName name="solver_opt" localSheetId="4" hidden="1">'Optimal Allocation Risk Parity '!$T$23</definedName>
    <definedName name="solver_pre" localSheetId="4" hidden="1">0.000001</definedName>
    <definedName name="solver_rbv" localSheetId="4" hidden="1">1</definedName>
    <definedName name="solver_rel1" localSheetId="4" hidden="1">2</definedName>
    <definedName name="solver_rhs1" localSheetId="4" hidden="1">1</definedName>
    <definedName name="solver_rlx" localSheetId="4" hidden="1">2</definedName>
    <definedName name="solver_rsd" localSheetId="4" hidden="1">0</definedName>
    <definedName name="solver_scl" localSheetId="4" hidden="1">1</definedName>
    <definedName name="solver_sho" localSheetId="4" hidden="1">2</definedName>
    <definedName name="solver_ssz" localSheetId="4" hidden="1">100</definedName>
    <definedName name="solver_tim" localSheetId="4" hidden="1">2147483647</definedName>
    <definedName name="solver_tol" localSheetId="4" hidden="1">0.01</definedName>
    <definedName name="solver_typ" localSheetId="4" hidden="1">2</definedName>
    <definedName name="solver_val" localSheetId="4" hidden="1">0</definedName>
    <definedName name="solver_ver" localSheetId="4" hidden="1">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1" l="1"/>
  <c r="J3" i="11"/>
  <c r="K3" i="11"/>
  <c r="L3" i="11"/>
  <c r="M3" i="11"/>
  <c r="N3" i="11"/>
  <c r="O3" i="11"/>
  <c r="P3" i="11"/>
  <c r="J4" i="11"/>
  <c r="K4" i="11"/>
  <c r="L4" i="11"/>
  <c r="M4" i="11"/>
  <c r="N4" i="11"/>
  <c r="O4" i="11"/>
  <c r="P4" i="11"/>
  <c r="J5" i="11"/>
  <c r="K5" i="11"/>
  <c r="L5" i="11"/>
  <c r="M5" i="11"/>
  <c r="N5" i="11"/>
  <c r="O5" i="11"/>
  <c r="P5" i="11"/>
  <c r="J6" i="11"/>
  <c r="K6" i="11"/>
  <c r="L6" i="11"/>
  <c r="M6" i="11"/>
  <c r="N6" i="11"/>
  <c r="O6" i="11"/>
  <c r="P6" i="11"/>
  <c r="J7" i="11"/>
  <c r="K7" i="11"/>
  <c r="L7" i="11"/>
  <c r="M7" i="11"/>
  <c r="N7" i="11"/>
  <c r="O7" i="11"/>
  <c r="P7" i="11"/>
  <c r="J8" i="11"/>
  <c r="K8" i="11"/>
  <c r="L8" i="11"/>
  <c r="M8" i="11"/>
  <c r="N8" i="11"/>
  <c r="O8" i="11"/>
  <c r="P8" i="11"/>
  <c r="J9" i="11"/>
  <c r="K9" i="11"/>
  <c r="L9" i="11"/>
  <c r="M9" i="11"/>
  <c r="N9" i="11"/>
  <c r="O9" i="11"/>
  <c r="P9" i="11"/>
  <c r="J10" i="11"/>
  <c r="K10" i="11"/>
  <c r="L10" i="11"/>
  <c r="M10" i="11"/>
  <c r="N10" i="11"/>
  <c r="O10" i="11"/>
  <c r="P10" i="11"/>
  <c r="J11" i="11"/>
  <c r="K11" i="11"/>
  <c r="L11" i="11"/>
  <c r="M11" i="11"/>
  <c r="N11" i="11"/>
  <c r="O11" i="11"/>
  <c r="P11" i="11"/>
  <c r="J12" i="11"/>
  <c r="K12" i="11"/>
  <c r="L12" i="11"/>
  <c r="M12" i="11"/>
  <c r="N12" i="11"/>
  <c r="O12" i="11"/>
  <c r="P12" i="11"/>
  <c r="J13" i="11"/>
  <c r="K13" i="11"/>
  <c r="L13" i="11"/>
  <c r="M13" i="11"/>
  <c r="N13" i="11"/>
  <c r="O13" i="11"/>
  <c r="P13" i="11"/>
  <c r="J14" i="11"/>
  <c r="K14" i="11"/>
  <c r="L14" i="11"/>
  <c r="M14" i="11"/>
  <c r="N14" i="11"/>
  <c r="O14" i="11"/>
  <c r="P14" i="11"/>
  <c r="J15" i="11"/>
  <c r="K15" i="11"/>
  <c r="L15" i="11"/>
  <c r="M15" i="11"/>
  <c r="N15" i="11"/>
  <c r="O15" i="11"/>
  <c r="P15" i="11"/>
  <c r="J16" i="11"/>
  <c r="K16" i="11"/>
  <c r="L16" i="11"/>
  <c r="M16" i="11"/>
  <c r="N16" i="11"/>
  <c r="O16" i="11"/>
  <c r="P16" i="11"/>
  <c r="U16" i="11"/>
  <c r="V16" i="11"/>
  <c r="W16" i="11"/>
  <c r="X16" i="11"/>
  <c r="Y16" i="11"/>
  <c r="Z16" i="11"/>
  <c r="AA16" i="11"/>
  <c r="J17" i="11"/>
  <c r="K17" i="11"/>
  <c r="L17" i="11"/>
  <c r="M17" i="11"/>
  <c r="N17" i="11"/>
  <c r="O17" i="11"/>
  <c r="P17" i="11"/>
  <c r="J18" i="11"/>
  <c r="K18" i="11"/>
  <c r="L18" i="11"/>
  <c r="M18" i="11"/>
  <c r="N18" i="11"/>
  <c r="O18" i="11"/>
  <c r="P18" i="11"/>
  <c r="J19" i="11"/>
  <c r="K19" i="11"/>
  <c r="L19" i="11"/>
  <c r="M19" i="11"/>
  <c r="N19" i="11"/>
  <c r="O19" i="11"/>
  <c r="P19" i="11"/>
  <c r="J20" i="11"/>
  <c r="K20" i="11"/>
  <c r="L20" i="11"/>
  <c r="M20" i="11"/>
  <c r="N20" i="11"/>
  <c r="O20" i="11"/>
  <c r="P20" i="11"/>
  <c r="J21" i="11"/>
  <c r="K21" i="11"/>
  <c r="L21" i="11"/>
  <c r="M21" i="11"/>
  <c r="N21" i="11"/>
  <c r="O21" i="11"/>
  <c r="P21" i="11"/>
  <c r="J22" i="11"/>
  <c r="K22" i="11"/>
  <c r="L22" i="11"/>
  <c r="M22" i="11"/>
  <c r="N22" i="11"/>
  <c r="O22" i="11"/>
  <c r="P22" i="11"/>
  <c r="J23" i="11"/>
  <c r="K23" i="11"/>
  <c r="L23" i="11"/>
  <c r="M23" i="11"/>
  <c r="N23" i="11"/>
  <c r="O23" i="11"/>
  <c r="P23" i="11"/>
  <c r="J24" i="11"/>
  <c r="K24" i="11"/>
  <c r="L24" i="11"/>
  <c r="M24" i="11"/>
  <c r="N24" i="11"/>
  <c r="O24" i="11"/>
  <c r="P24" i="11"/>
  <c r="T24" i="11"/>
  <c r="J25" i="11"/>
  <c r="K25" i="11"/>
  <c r="L25" i="11"/>
  <c r="M25" i="11"/>
  <c r="N25" i="11"/>
  <c r="O25" i="11"/>
  <c r="P25" i="11"/>
  <c r="J26" i="11"/>
  <c r="K26" i="11"/>
  <c r="L26" i="11"/>
  <c r="M26" i="11"/>
  <c r="N26" i="11"/>
  <c r="O26" i="11"/>
  <c r="P26" i="11"/>
  <c r="J27" i="11"/>
  <c r="K27" i="11"/>
  <c r="L27" i="11"/>
  <c r="M27" i="11"/>
  <c r="N27" i="11"/>
  <c r="O27" i="11"/>
  <c r="P27" i="11"/>
  <c r="J28" i="11"/>
  <c r="K28" i="11"/>
  <c r="L28" i="11"/>
  <c r="M28" i="11"/>
  <c r="N28" i="11"/>
  <c r="O28" i="11"/>
  <c r="P28" i="11"/>
  <c r="J29" i="11"/>
  <c r="K29" i="11"/>
  <c r="L29" i="11"/>
  <c r="M29" i="11"/>
  <c r="N29" i="11"/>
  <c r="O29" i="11"/>
  <c r="P29" i="11"/>
  <c r="J30" i="11"/>
  <c r="K30" i="11"/>
  <c r="L30" i="11"/>
  <c r="M30" i="11"/>
  <c r="N30" i="11"/>
  <c r="O30" i="11"/>
  <c r="P30" i="11"/>
  <c r="J31" i="11"/>
  <c r="K31" i="11"/>
  <c r="L31" i="11"/>
  <c r="M31" i="11"/>
  <c r="N31" i="11"/>
  <c r="O31" i="11"/>
  <c r="P31" i="11"/>
  <c r="J32" i="11"/>
  <c r="K32" i="11"/>
  <c r="L32" i="11"/>
  <c r="M32" i="11"/>
  <c r="N32" i="11"/>
  <c r="O32" i="11"/>
  <c r="P32" i="11"/>
  <c r="J33" i="11"/>
  <c r="K33" i="11"/>
  <c r="L33" i="11"/>
  <c r="M33" i="11"/>
  <c r="N33" i="11"/>
  <c r="O33" i="11"/>
  <c r="P33" i="11"/>
  <c r="J34" i="11"/>
  <c r="K34" i="11"/>
  <c r="L34" i="11"/>
  <c r="M34" i="11"/>
  <c r="N34" i="11"/>
  <c r="O34" i="11"/>
  <c r="P34" i="11"/>
  <c r="J35" i="11"/>
  <c r="K35" i="11"/>
  <c r="L35" i="11"/>
  <c r="M35" i="11"/>
  <c r="N35" i="11"/>
  <c r="O35" i="11"/>
  <c r="P35" i="11"/>
  <c r="J36" i="11"/>
  <c r="K36" i="11"/>
  <c r="L36" i="11"/>
  <c r="M36" i="11"/>
  <c r="N36" i="11"/>
  <c r="O36" i="11"/>
  <c r="P36" i="11"/>
  <c r="J37" i="11"/>
  <c r="K37" i="11"/>
  <c r="L37" i="11"/>
  <c r="M37" i="11"/>
  <c r="N37" i="11"/>
  <c r="O37" i="11"/>
  <c r="P37" i="11"/>
  <c r="J38" i="11"/>
  <c r="K38" i="11"/>
  <c r="L38" i="11"/>
  <c r="M38" i="11"/>
  <c r="N38" i="11"/>
  <c r="O38" i="11"/>
  <c r="P38" i="11"/>
  <c r="J39" i="11"/>
  <c r="K39" i="11"/>
  <c r="L39" i="11"/>
  <c r="M39" i="11"/>
  <c r="N39" i="11"/>
  <c r="O39" i="11"/>
  <c r="P39" i="11"/>
  <c r="J40" i="11"/>
  <c r="K40" i="11"/>
  <c r="L40" i="11"/>
  <c r="M40" i="11"/>
  <c r="N40" i="11"/>
  <c r="O40" i="11"/>
  <c r="P40" i="11"/>
  <c r="J41" i="11"/>
  <c r="K41" i="11"/>
  <c r="L41" i="11"/>
  <c r="M41" i="11"/>
  <c r="N41" i="11"/>
  <c r="O41" i="11"/>
  <c r="P41" i="11"/>
  <c r="J42" i="11"/>
  <c r="K42" i="11"/>
  <c r="L42" i="11"/>
  <c r="M42" i="11"/>
  <c r="N42" i="11"/>
  <c r="O42" i="11"/>
  <c r="P42" i="11"/>
  <c r="J43" i="11"/>
  <c r="K43" i="11"/>
  <c r="L43" i="11"/>
  <c r="M43" i="11"/>
  <c r="N43" i="11"/>
  <c r="O43" i="11"/>
  <c r="P43" i="11"/>
  <c r="J44" i="11"/>
  <c r="K44" i="11"/>
  <c r="L44" i="11"/>
  <c r="M44" i="11"/>
  <c r="N44" i="11"/>
  <c r="O44" i="11"/>
  <c r="P44" i="11"/>
  <c r="J45" i="11"/>
  <c r="K45" i="11"/>
  <c r="L45" i="11"/>
  <c r="M45" i="11"/>
  <c r="N45" i="11"/>
  <c r="O45" i="11"/>
  <c r="P45" i="11"/>
  <c r="J46" i="11"/>
  <c r="K46" i="11"/>
  <c r="L46" i="11"/>
  <c r="M46" i="11"/>
  <c r="N46" i="11"/>
  <c r="O46" i="11"/>
  <c r="P46" i="11"/>
  <c r="J47" i="11"/>
  <c r="K47" i="11"/>
  <c r="L47" i="11"/>
  <c r="M47" i="11"/>
  <c r="N47" i="11"/>
  <c r="O47" i="11"/>
  <c r="P47" i="11"/>
  <c r="J48" i="11"/>
  <c r="K48" i="11"/>
  <c r="L48" i="11"/>
  <c r="M48" i="11"/>
  <c r="N48" i="11"/>
  <c r="O48" i="11"/>
  <c r="P48" i="11"/>
  <c r="J49" i="11"/>
  <c r="K49" i="11"/>
  <c r="L49" i="11"/>
  <c r="M49" i="11"/>
  <c r="N49" i="11"/>
  <c r="O49" i="11"/>
  <c r="P49" i="11"/>
  <c r="J50" i="11"/>
  <c r="K50" i="11"/>
  <c r="L50" i="11"/>
  <c r="M50" i="11"/>
  <c r="N50" i="11"/>
  <c r="O50" i="11"/>
  <c r="P50" i="11"/>
  <c r="J51" i="11"/>
  <c r="K51" i="11"/>
  <c r="L51" i="11"/>
  <c r="M51" i="11"/>
  <c r="N51" i="11"/>
  <c r="O51" i="11"/>
  <c r="P51" i="11"/>
  <c r="J52" i="11"/>
  <c r="K52" i="11"/>
  <c r="L52" i="11"/>
  <c r="M52" i="11"/>
  <c r="N52" i="11"/>
  <c r="O52" i="11"/>
  <c r="P52" i="11"/>
  <c r="J53" i="11"/>
  <c r="K53" i="11"/>
  <c r="L53" i="11"/>
  <c r="M53" i="11"/>
  <c r="N53" i="11"/>
  <c r="O53" i="11"/>
  <c r="P53" i="11"/>
  <c r="J54" i="11"/>
  <c r="K54" i="11"/>
  <c r="L54" i="11"/>
  <c r="M54" i="11"/>
  <c r="N54" i="11"/>
  <c r="O54" i="11"/>
  <c r="P54" i="11"/>
  <c r="J55" i="11"/>
  <c r="K55" i="11"/>
  <c r="L55" i="11"/>
  <c r="M55" i="11"/>
  <c r="N55" i="11"/>
  <c r="O55" i="11"/>
  <c r="P55" i="11"/>
  <c r="J56" i="11"/>
  <c r="K56" i="11"/>
  <c r="L56" i="11"/>
  <c r="M56" i="11"/>
  <c r="N56" i="11"/>
  <c r="O56" i="11"/>
  <c r="P56" i="11"/>
  <c r="J57" i="11"/>
  <c r="K57" i="11"/>
  <c r="L57" i="11"/>
  <c r="M57" i="11"/>
  <c r="N57" i="11"/>
  <c r="O57" i="11"/>
  <c r="P57" i="11"/>
  <c r="J58" i="11"/>
  <c r="K58" i="11"/>
  <c r="L58" i="11"/>
  <c r="M58" i="11"/>
  <c r="N58" i="11"/>
  <c r="O58" i="11"/>
  <c r="P58" i="11"/>
  <c r="J59" i="11"/>
  <c r="K59" i="11"/>
  <c r="L59" i="11"/>
  <c r="M59" i="11"/>
  <c r="N59" i="11"/>
  <c r="O59" i="11"/>
  <c r="P59" i="11"/>
  <c r="J60" i="11"/>
  <c r="K60" i="11"/>
  <c r="L60" i="11"/>
  <c r="M60" i="11"/>
  <c r="N60" i="11"/>
  <c r="O60" i="11"/>
  <c r="P60" i="11"/>
  <c r="J61" i="11"/>
  <c r="K61" i="11"/>
  <c r="L61" i="11"/>
  <c r="M61" i="11"/>
  <c r="N61" i="11"/>
  <c r="O61" i="11"/>
  <c r="P61" i="11"/>
  <c r="J62" i="11"/>
  <c r="K62" i="11"/>
  <c r="L62" i="11"/>
  <c r="M62" i="11"/>
  <c r="N62" i="11"/>
  <c r="O62" i="11"/>
  <c r="P62" i="11"/>
  <c r="J63" i="11"/>
  <c r="K63" i="11"/>
  <c r="L63" i="11"/>
  <c r="M63" i="11"/>
  <c r="N63" i="11"/>
  <c r="O63" i="11"/>
  <c r="P63" i="11"/>
  <c r="J64" i="11"/>
  <c r="K64" i="11"/>
  <c r="L64" i="11"/>
  <c r="M64" i="11"/>
  <c r="N64" i="11"/>
  <c r="O64" i="11"/>
  <c r="P64" i="11"/>
  <c r="J65" i="11"/>
  <c r="K65" i="11"/>
  <c r="L65" i="11"/>
  <c r="M65" i="11"/>
  <c r="N65" i="11"/>
  <c r="O65" i="11"/>
  <c r="P65" i="11"/>
  <c r="J66" i="11"/>
  <c r="K66" i="11"/>
  <c r="L66" i="11"/>
  <c r="M66" i="11"/>
  <c r="N66" i="11"/>
  <c r="O66" i="11"/>
  <c r="P66" i="11"/>
  <c r="J67" i="11"/>
  <c r="K67" i="11"/>
  <c r="L67" i="11"/>
  <c r="M67" i="11"/>
  <c r="N67" i="11"/>
  <c r="O67" i="11"/>
  <c r="P67" i="11"/>
  <c r="J68" i="11"/>
  <c r="K68" i="11"/>
  <c r="L68" i="11"/>
  <c r="M68" i="11"/>
  <c r="N68" i="11"/>
  <c r="O68" i="11"/>
  <c r="P68" i="11"/>
  <c r="J69" i="11"/>
  <c r="K69" i="11"/>
  <c r="L69" i="11"/>
  <c r="M69" i="11"/>
  <c r="N69" i="11"/>
  <c r="O69" i="11"/>
  <c r="P69" i="11"/>
  <c r="J70" i="11"/>
  <c r="K70" i="11"/>
  <c r="L70" i="11"/>
  <c r="M70" i="11"/>
  <c r="N70" i="11"/>
  <c r="O70" i="11"/>
  <c r="P70" i="11"/>
  <c r="J71" i="11"/>
  <c r="K71" i="11"/>
  <c r="L71" i="11"/>
  <c r="M71" i="11"/>
  <c r="N71" i="11"/>
  <c r="O71" i="11"/>
  <c r="P71" i="11"/>
  <c r="J72" i="11"/>
  <c r="K72" i="11"/>
  <c r="L72" i="11"/>
  <c r="M72" i="11"/>
  <c r="N72" i="11"/>
  <c r="O72" i="11"/>
  <c r="P72" i="11"/>
  <c r="J73" i="11"/>
  <c r="K73" i="11"/>
  <c r="L73" i="11"/>
  <c r="M73" i="11"/>
  <c r="N73" i="11"/>
  <c r="O73" i="11"/>
  <c r="P73" i="11"/>
  <c r="J74" i="11"/>
  <c r="K74" i="11"/>
  <c r="L74" i="11"/>
  <c r="M74" i="11"/>
  <c r="N74" i="11"/>
  <c r="O74" i="11"/>
  <c r="P74" i="11"/>
  <c r="J75" i="11"/>
  <c r="K75" i="11"/>
  <c r="L75" i="11"/>
  <c r="M75" i="11"/>
  <c r="N75" i="11"/>
  <c r="O75" i="11"/>
  <c r="P75" i="11"/>
  <c r="J76" i="11"/>
  <c r="K76" i="11"/>
  <c r="L76" i="11"/>
  <c r="M76" i="11"/>
  <c r="N76" i="11"/>
  <c r="O76" i="11"/>
  <c r="P76" i="11"/>
  <c r="J77" i="11"/>
  <c r="K77" i="11"/>
  <c r="L77" i="11"/>
  <c r="M77" i="11"/>
  <c r="N77" i="11"/>
  <c r="O77" i="11"/>
  <c r="P77" i="11"/>
  <c r="J78" i="11"/>
  <c r="K78" i="11"/>
  <c r="L78" i="11"/>
  <c r="M78" i="11"/>
  <c r="N78" i="11"/>
  <c r="O78" i="11"/>
  <c r="P78" i="11"/>
  <c r="J79" i="11"/>
  <c r="K79" i="11"/>
  <c r="L79" i="11"/>
  <c r="M79" i="11"/>
  <c r="N79" i="11"/>
  <c r="O79" i="11"/>
  <c r="P79" i="11"/>
  <c r="J80" i="11"/>
  <c r="K80" i="11"/>
  <c r="L80" i="11"/>
  <c r="M80" i="11"/>
  <c r="N80" i="11"/>
  <c r="O80" i="11"/>
  <c r="P80" i="11"/>
  <c r="J81" i="11"/>
  <c r="K81" i="11"/>
  <c r="L81" i="11"/>
  <c r="M81" i="11"/>
  <c r="N81" i="11"/>
  <c r="O81" i="11"/>
  <c r="P81" i="11"/>
  <c r="J82" i="11"/>
  <c r="K82" i="11"/>
  <c r="L82" i="11"/>
  <c r="M82" i="11"/>
  <c r="N82" i="11"/>
  <c r="O82" i="11"/>
  <c r="P82" i="11"/>
  <c r="J83" i="11"/>
  <c r="K83" i="11"/>
  <c r="L83" i="11"/>
  <c r="M83" i="11"/>
  <c r="N83" i="11"/>
  <c r="O83" i="11"/>
  <c r="P83" i="11"/>
  <c r="J84" i="11"/>
  <c r="K84" i="11"/>
  <c r="L84" i="11"/>
  <c r="M84" i="11"/>
  <c r="N84" i="11"/>
  <c r="O84" i="11"/>
  <c r="P84" i="11"/>
  <c r="J85" i="11"/>
  <c r="K85" i="11"/>
  <c r="L85" i="11"/>
  <c r="M85" i="11"/>
  <c r="N85" i="11"/>
  <c r="O85" i="11"/>
  <c r="P85" i="11"/>
  <c r="J86" i="11"/>
  <c r="K86" i="11"/>
  <c r="L86" i="11"/>
  <c r="M86" i="11"/>
  <c r="N86" i="11"/>
  <c r="O86" i="11"/>
  <c r="P86" i="11"/>
  <c r="J87" i="11"/>
  <c r="K87" i="11"/>
  <c r="L87" i="11"/>
  <c r="M87" i="11"/>
  <c r="N87" i="11"/>
  <c r="O87" i="11"/>
  <c r="P87" i="11"/>
  <c r="J88" i="11"/>
  <c r="K88" i="11"/>
  <c r="L88" i="11"/>
  <c r="M88" i="11"/>
  <c r="N88" i="11"/>
  <c r="O88" i="11"/>
  <c r="P88" i="11"/>
  <c r="J89" i="11"/>
  <c r="K89" i="11"/>
  <c r="L89" i="11"/>
  <c r="M89" i="11"/>
  <c r="N89" i="11"/>
  <c r="O89" i="11"/>
  <c r="P89" i="11"/>
  <c r="J90" i="11"/>
  <c r="K90" i="11"/>
  <c r="L90" i="11"/>
  <c r="M90" i="11"/>
  <c r="N90" i="11"/>
  <c r="O90" i="11"/>
  <c r="P90" i="11"/>
  <c r="J91" i="11"/>
  <c r="K91" i="11"/>
  <c r="L91" i="11"/>
  <c r="M91" i="11"/>
  <c r="N91" i="11"/>
  <c r="O91" i="11"/>
  <c r="P91" i="11"/>
  <c r="J92" i="11"/>
  <c r="K92" i="11"/>
  <c r="L92" i="11"/>
  <c r="M92" i="11"/>
  <c r="N92" i="11"/>
  <c r="O92" i="11"/>
  <c r="P92" i="11"/>
  <c r="J93" i="11"/>
  <c r="K93" i="11"/>
  <c r="L93" i="11"/>
  <c r="M93" i="11"/>
  <c r="N93" i="11"/>
  <c r="O93" i="11"/>
  <c r="P93" i="11"/>
  <c r="J94" i="11"/>
  <c r="K94" i="11"/>
  <c r="L94" i="11"/>
  <c r="M94" i="11"/>
  <c r="N94" i="11"/>
  <c r="O94" i="11"/>
  <c r="P94" i="11"/>
  <c r="J95" i="11"/>
  <c r="K95" i="11"/>
  <c r="L95" i="11"/>
  <c r="M95" i="11"/>
  <c r="N95" i="11"/>
  <c r="O95" i="11"/>
  <c r="P95" i="11"/>
  <c r="J96" i="11"/>
  <c r="K96" i="11"/>
  <c r="L96" i="11"/>
  <c r="M96" i="11"/>
  <c r="N96" i="11"/>
  <c r="O96" i="11"/>
  <c r="P96" i="11"/>
  <c r="J97" i="11"/>
  <c r="K97" i="11"/>
  <c r="L97" i="11"/>
  <c r="M97" i="11"/>
  <c r="N97" i="11"/>
  <c r="O97" i="11"/>
  <c r="P97" i="11"/>
  <c r="J98" i="11"/>
  <c r="K98" i="11"/>
  <c r="L98" i="11"/>
  <c r="M98" i="11"/>
  <c r="N98" i="11"/>
  <c r="O98" i="11"/>
  <c r="P98" i="11"/>
  <c r="J99" i="11"/>
  <c r="K99" i="11"/>
  <c r="L99" i="11"/>
  <c r="M99" i="11"/>
  <c r="N99" i="11"/>
  <c r="O99" i="11"/>
  <c r="P99" i="11"/>
  <c r="J100" i="11"/>
  <c r="K100" i="11"/>
  <c r="L100" i="11"/>
  <c r="M100" i="11"/>
  <c r="N100" i="11"/>
  <c r="O100" i="11"/>
  <c r="P100" i="11"/>
  <c r="J101" i="11"/>
  <c r="K101" i="11"/>
  <c r="L101" i="11"/>
  <c r="M101" i="11"/>
  <c r="N101" i="11"/>
  <c r="O101" i="11"/>
  <c r="P101" i="11"/>
  <c r="J102" i="11"/>
  <c r="K102" i="11"/>
  <c r="L102" i="11"/>
  <c r="M102" i="11"/>
  <c r="N102" i="11"/>
  <c r="O102" i="11"/>
  <c r="P102" i="11"/>
  <c r="J103" i="11"/>
  <c r="K103" i="11"/>
  <c r="L103" i="11"/>
  <c r="M103" i="11"/>
  <c r="N103" i="11"/>
  <c r="O103" i="11"/>
  <c r="P103" i="11"/>
  <c r="J104" i="11"/>
  <c r="K104" i="11"/>
  <c r="L104" i="11"/>
  <c r="M104" i="11"/>
  <c r="N104" i="11"/>
  <c r="O104" i="11"/>
  <c r="P104" i="11"/>
  <c r="J105" i="11"/>
  <c r="K105" i="11"/>
  <c r="L105" i="11"/>
  <c r="M105" i="11"/>
  <c r="N105" i="11"/>
  <c r="O105" i="11"/>
  <c r="P105" i="11"/>
  <c r="J106" i="11"/>
  <c r="K106" i="11"/>
  <c r="L106" i="11"/>
  <c r="M106" i="11"/>
  <c r="N106" i="11"/>
  <c r="O106" i="11"/>
  <c r="P106" i="11"/>
  <c r="J107" i="11"/>
  <c r="K107" i="11"/>
  <c r="L107" i="11"/>
  <c r="M107" i="11"/>
  <c r="N107" i="11"/>
  <c r="O107" i="11"/>
  <c r="P107" i="11"/>
  <c r="J108" i="11"/>
  <c r="K108" i="11"/>
  <c r="L108" i="11"/>
  <c r="M108" i="11"/>
  <c r="N108" i="11"/>
  <c r="O108" i="11"/>
  <c r="P108" i="11"/>
  <c r="J109" i="11"/>
  <c r="K109" i="11"/>
  <c r="L109" i="11"/>
  <c r="M109" i="11"/>
  <c r="N109" i="11"/>
  <c r="O109" i="11"/>
  <c r="P109" i="11"/>
  <c r="J110" i="11"/>
  <c r="K110" i="11"/>
  <c r="L110" i="11"/>
  <c r="M110" i="11"/>
  <c r="N110" i="11"/>
  <c r="O110" i="11"/>
  <c r="P110" i="11"/>
  <c r="J111" i="11"/>
  <c r="K111" i="11"/>
  <c r="L111" i="11"/>
  <c r="M111" i="11"/>
  <c r="N111" i="11"/>
  <c r="O111" i="11"/>
  <c r="P111" i="11"/>
  <c r="J112" i="11"/>
  <c r="K112" i="11"/>
  <c r="L112" i="11"/>
  <c r="M112" i="11"/>
  <c r="N112" i="11"/>
  <c r="O112" i="11"/>
  <c r="P112" i="11"/>
  <c r="J113" i="11"/>
  <c r="K113" i="11"/>
  <c r="L113" i="11"/>
  <c r="M113" i="11"/>
  <c r="N113" i="11"/>
  <c r="O113" i="11"/>
  <c r="P113" i="11"/>
  <c r="J114" i="11"/>
  <c r="K114" i="11"/>
  <c r="L114" i="11"/>
  <c r="M114" i="11"/>
  <c r="N114" i="11"/>
  <c r="O114" i="11"/>
  <c r="P114" i="11"/>
  <c r="J115" i="11"/>
  <c r="K115" i="11"/>
  <c r="L115" i="11"/>
  <c r="M115" i="11"/>
  <c r="N115" i="11"/>
  <c r="O115" i="11"/>
  <c r="P115" i="11"/>
  <c r="J116" i="11"/>
  <c r="K116" i="11"/>
  <c r="L116" i="11"/>
  <c r="M116" i="11"/>
  <c r="N116" i="11"/>
  <c r="O116" i="11"/>
  <c r="P116" i="11"/>
  <c r="J117" i="11"/>
  <c r="K117" i="11"/>
  <c r="L117" i="11"/>
  <c r="M117" i="11"/>
  <c r="N117" i="11"/>
  <c r="O117" i="11"/>
  <c r="P117" i="11"/>
  <c r="J118" i="11"/>
  <c r="K118" i="11"/>
  <c r="L118" i="11"/>
  <c r="M118" i="11"/>
  <c r="N118" i="11"/>
  <c r="O118" i="11"/>
  <c r="P118" i="11"/>
  <c r="J119" i="11"/>
  <c r="K119" i="11"/>
  <c r="L119" i="11"/>
  <c r="M119" i="11"/>
  <c r="N119" i="11"/>
  <c r="O119" i="11"/>
  <c r="P119" i="11"/>
  <c r="J120" i="11"/>
  <c r="K120" i="11"/>
  <c r="L120" i="11"/>
  <c r="M120" i="11"/>
  <c r="N120" i="11"/>
  <c r="O120" i="11"/>
  <c r="P120" i="11"/>
  <c r="J121" i="11"/>
  <c r="K121" i="11"/>
  <c r="L121" i="11"/>
  <c r="M121" i="11"/>
  <c r="N121" i="11"/>
  <c r="O121" i="11"/>
  <c r="P121" i="11"/>
  <c r="J122" i="11"/>
  <c r="K122" i="11"/>
  <c r="L122" i="11"/>
  <c r="M122" i="11"/>
  <c r="N122" i="11"/>
  <c r="O122" i="11"/>
  <c r="P122" i="11"/>
  <c r="J123" i="11"/>
  <c r="K123" i="11"/>
  <c r="L123" i="11"/>
  <c r="M123" i="11"/>
  <c r="N123" i="11"/>
  <c r="O123" i="11"/>
  <c r="P123" i="11"/>
  <c r="J124" i="11"/>
  <c r="K124" i="11"/>
  <c r="L124" i="11"/>
  <c r="M124" i="11"/>
  <c r="N124" i="11"/>
  <c r="O124" i="11"/>
  <c r="P124" i="11"/>
  <c r="J125" i="11"/>
  <c r="K125" i="11"/>
  <c r="L125" i="11"/>
  <c r="M125" i="11"/>
  <c r="N125" i="11"/>
  <c r="O125" i="11"/>
  <c r="P125" i="11"/>
  <c r="J126" i="11"/>
  <c r="K126" i="11"/>
  <c r="L126" i="11"/>
  <c r="M126" i="11"/>
  <c r="N126" i="11"/>
  <c r="O126" i="11"/>
  <c r="P126" i="11"/>
  <c r="J127" i="11"/>
  <c r="K127" i="11"/>
  <c r="L127" i="11"/>
  <c r="M127" i="11"/>
  <c r="N127" i="11"/>
  <c r="O127" i="11"/>
  <c r="P127" i="11"/>
  <c r="J128" i="11"/>
  <c r="K128" i="11"/>
  <c r="L128" i="11"/>
  <c r="M128" i="11"/>
  <c r="N128" i="11"/>
  <c r="O128" i="11"/>
  <c r="P128" i="11"/>
  <c r="J129" i="11"/>
  <c r="K129" i="11"/>
  <c r="L129" i="11"/>
  <c r="M129" i="11"/>
  <c r="N129" i="11"/>
  <c r="O129" i="11"/>
  <c r="P129" i="11"/>
  <c r="J130" i="11"/>
  <c r="K130" i="11"/>
  <c r="L130" i="11"/>
  <c r="M130" i="11"/>
  <c r="N130" i="11"/>
  <c r="O130" i="11"/>
  <c r="P130" i="11"/>
  <c r="J131" i="11"/>
  <c r="K131" i="11"/>
  <c r="L131" i="11"/>
  <c r="M131" i="11"/>
  <c r="N131" i="11"/>
  <c r="O131" i="11"/>
  <c r="P131" i="11"/>
  <c r="J132" i="11"/>
  <c r="K132" i="11"/>
  <c r="L132" i="11"/>
  <c r="M132" i="11"/>
  <c r="N132" i="11"/>
  <c r="O132" i="11"/>
  <c r="P132" i="11"/>
  <c r="J133" i="11"/>
  <c r="K133" i="11"/>
  <c r="L133" i="11"/>
  <c r="M133" i="11"/>
  <c r="N133" i="11"/>
  <c r="O133" i="11"/>
  <c r="P133" i="11"/>
  <c r="J134" i="11"/>
  <c r="K134" i="11"/>
  <c r="L134" i="11"/>
  <c r="M134" i="11"/>
  <c r="N134" i="11"/>
  <c r="O134" i="11"/>
  <c r="P134" i="11"/>
  <c r="J135" i="11"/>
  <c r="K135" i="11"/>
  <c r="L135" i="11"/>
  <c r="M135" i="11"/>
  <c r="N135" i="11"/>
  <c r="O135" i="11"/>
  <c r="P135" i="11"/>
  <c r="J136" i="11"/>
  <c r="K136" i="11"/>
  <c r="L136" i="11"/>
  <c r="M136" i="11"/>
  <c r="N136" i="11"/>
  <c r="O136" i="11"/>
  <c r="P136" i="11"/>
  <c r="J137" i="11"/>
  <c r="K137" i="11"/>
  <c r="L137" i="11"/>
  <c r="M137" i="11"/>
  <c r="N137" i="11"/>
  <c r="O137" i="11"/>
  <c r="P137" i="11"/>
  <c r="J138" i="11"/>
  <c r="K138" i="11"/>
  <c r="L138" i="11"/>
  <c r="M138" i="11"/>
  <c r="N138" i="11"/>
  <c r="O138" i="11"/>
  <c r="P138" i="11"/>
  <c r="J139" i="11"/>
  <c r="K139" i="11"/>
  <c r="L139" i="11"/>
  <c r="M139" i="11"/>
  <c r="N139" i="11"/>
  <c r="O139" i="11"/>
  <c r="P139" i="11"/>
  <c r="J140" i="11"/>
  <c r="K140" i="11"/>
  <c r="L140" i="11"/>
  <c r="M140" i="11"/>
  <c r="N140" i="11"/>
  <c r="O140" i="11"/>
  <c r="P140" i="11"/>
  <c r="J141" i="11"/>
  <c r="K141" i="11"/>
  <c r="L141" i="11"/>
  <c r="M141" i="11"/>
  <c r="N141" i="11"/>
  <c r="O141" i="11"/>
  <c r="P141" i="11"/>
  <c r="J142" i="11"/>
  <c r="K142" i="11"/>
  <c r="L142" i="11"/>
  <c r="M142" i="11"/>
  <c r="N142" i="11"/>
  <c r="O142" i="11"/>
  <c r="P142" i="11"/>
  <c r="J143" i="11"/>
  <c r="K143" i="11"/>
  <c r="L143" i="11"/>
  <c r="M143" i="11"/>
  <c r="N143" i="11"/>
  <c r="O143" i="11"/>
  <c r="P143" i="11"/>
  <c r="J144" i="11"/>
  <c r="K144" i="11"/>
  <c r="L144" i="11"/>
  <c r="M144" i="11"/>
  <c r="N144" i="11"/>
  <c r="O144" i="11"/>
  <c r="P144" i="11"/>
  <c r="J145" i="11"/>
  <c r="K145" i="11"/>
  <c r="L145" i="11"/>
  <c r="M145" i="11"/>
  <c r="N145" i="11"/>
  <c r="O145" i="11"/>
  <c r="P145" i="11"/>
  <c r="J146" i="11"/>
  <c r="K146" i="11"/>
  <c r="L146" i="11"/>
  <c r="M146" i="11"/>
  <c r="N146" i="11"/>
  <c r="O146" i="11"/>
  <c r="P146" i="11"/>
  <c r="J147" i="11"/>
  <c r="K147" i="11"/>
  <c r="L147" i="11"/>
  <c r="M147" i="11"/>
  <c r="N147" i="11"/>
  <c r="O147" i="11"/>
  <c r="P147" i="11"/>
  <c r="J148" i="11"/>
  <c r="K148" i="11"/>
  <c r="L148" i="11"/>
  <c r="M148" i="11"/>
  <c r="N148" i="11"/>
  <c r="O148" i="11"/>
  <c r="P148" i="11"/>
  <c r="J149" i="11"/>
  <c r="K149" i="11"/>
  <c r="L149" i="11"/>
  <c r="M149" i="11"/>
  <c r="N149" i="11"/>
  <c r="O149" i="11"/>
  <c r="P149" i="11"/>
  <c r="J150" i="11"/>
  <c r="K150" i="11"/>
  <c r="L150" i="11"/>
  <c r="M150" i="11"/>
  <c r="N150" i="11"/>
  <c r="O150" i="11"/>
  <c r="P150" i="11"/>
  <c r="J151" i="11"/>
  <c r="K151" i="11"/>
  <c r="L151" i="11"/>
  <c r="M151" i="11"/>
  <c r="N151" i="11"/>
  <c r="O151" i="11"/>
  <c r="P151" i="11"/>
  <c r="J152" i="11"/>
  <c r="K152" i="11"/>
  <c r="L152" i="11"/>
  <c r="M152" i="11"/>
  <c r="N152" i="11"/>
  <c r="O152" i="11"/>
  <c r="P152" i="11"/>
  <c r="J153" i="11"/>
  <c r="K153" i="11"/>
  <c r="L153" i="11"/>
  <c r="M153" i="11"/>
  <c r="N153" i="11"/>
  <c r="O153" i="11"/>
  <c r="P153" i="11"/>
  <c r="J154" i="11"/>
  <c r="K154" i="11"/>
  <c r="L154" i="11"/>
  <c r="M154" i="11"/>
  <c r="N154" i="11"/>
  <c r="O154" i="11"/>
  <c r="P154" i="11"/>
  <c r="J155" i="11"/>
  <c r="K155" i="11"/>
  <c r="L155" i="11"/>
  <c r="M155" i="11"/>
  <c r="N155" i="11"/>
  <c r="O155" i="11"/>
  <c r="P155" i="11"/>
  <c r="J156" i="11"/>
  <c r="K156" i="11"/>
  <c r="L156" i="11"/>
  <c r="M156" i="11"/>
  <c r="N156" i="11"/>
  <c r="O156" i="11"/>
  <c r="P156" i="11"/>
  <c r="J157" i="11"/>
  <c r="K157" i="11"/>
  <c r="L157" i="11"/>
  <c r="M157" i="11"/>
  <c r="N157" i="11"/>
  <c r="O157" i="11"/>
  <c r="P157" i="11"/>
  <c r="J158" i="11"/>
  <c r="K158" i="11"/>
  <c r="L158" i="11"/>
  <c r="M158" i="11"/>
  <c r="N158" i="11"/>
  <c r="O158" i="11"/>
  <c r="P158" i="11"/>
  <c r="J159" i="11"/>
  <c r="K159" i="11"/>
  <c r="L159" i="11"/>
  <c r="M159" i="11"/>
  <c r="N159" i="11"/>
  <c r="O159" i="11"/>
  <c r="P159" i="11"/>
  <c r="J160" i="11"/>
  <c r="K160" i="11"/>
  <c r="L160" i="11"/>
  <c r="M160" i="11"/>
  <c r="N160" i="11"/>
  <c r="O160" i="11"/>
  <c r="P160" i="11"/>
  <c r="J161" i="11"/>
  <c r="K161" i="11"/>
  <c r="L161" i="11"/>
  <c r="M161" i="11"/>
  <c r="N161" i="11"/>
  <c r="O161" i="11"/>
  <c r="P161" i="11"/>
  <c r="J162" i="11"/>
  <c r="K162" i="11"/>
  <c r="L162" i="11"/>
  <c r="M162" i="11"/>
  <c r="N162" i="11"/>
  <c r="O162" i="11"/>
  <c r="P162" i="11"/>
  <c r="J163" i="11"/>
  <c r="K163" i="11"/>
  <c r="L163" i="11"/>
  <c r="M163" i="11"/>
  <c r="N163" i="11"/>
  <c r="O163" i="11"/>
  <c r="P163" i="11"/>
  <c r="J164" i="11"/>
  <c r="K164" i="11"/>
  <c r="L164" i="11"/>
  <c r="M164" i="11"/>
  <c r="N164" i="11"/>
  <c r="O164" i="11"/>
  <c r="P164" i="11"/>
  <c r="J165" i="11"/>
  <c r="K165" i="11"/>
  <c r="L165" i="11"/>
  <c r="M165" i="11"/>
  <c r="N165" i="11"/>
  <c r="O165" i="11"/>
  <c r="P165" i="11"/>
  <c r="J166" i="11"/>
  <c r="K166" i="11"/>
  <c r="L166" i="11"/>
  <c r="M166" i="11"/>
  <c r="N166" i="11"/>
  <c r="O166" i="11"/>
  <c r="P166" i="11"/>
  <c r="J167" i="11"/>
  <c r="K167" i="11"/>
  <c r="L167" i="11"/>
  <c r="M167" i="11"/>
  <c r="N167" i="11"/>
  <c r="O167" i="11"/>
  <c r="P167" i="11"/>
  <c r="J168" i="11"/>
  <c r="K168" i="11"/>
  <c r="L168" i="11"/>
  <c r="M168" i="11"/>
  <c r="N168" i="11"/>
  <c r="O168" i="11"/>
  <c r="P168" i="11"/>
  <c r="J169" i="11"/>
  <c r="K169" i="11"/>
  <c r="L169" i="11"/>
  <c r="M169" i="11"/>
  <c r="N169" i="11"/>
  <c r="O169" i="11"/>
  <c r="P169" i="11"/>
  <c r="J170" i="11"/>
  <c r="K170" i="11"/>
  <c r="L170" i="11"/>
  <c r="M170" i="11"/>
  <c r="N170" i="11"/>
  <c r="O170" i="11"/>
  <c r="P170" i="11"/>
  <c r="J171" i="11"/>
  <c r="K171" i="11"/>
  <c r="L171" i="11"/>
  <c r="M171" i="11"/>
  <c r="N171" i="11"/>
  <c r="O171" i="11"/>
  <c r="P171" i="11"/>
  <c r="J172" i="11"/>
  <c r="K172" i="11"/>
  <c r="L172" i="11"/>
  <c r="M172" i="11"/>
  <c r="N172" i="11"/>
  <c r="O172" i="11"/>
  <c r="P172" i="11"/>
  <c r="J173" i="11"/>
  <c r="K173" i="11"/>
  <c r="L173" i="11"/>
  <c r="M173" i="11"/>
  <c r="N173" i="11"/>
  <c r="O173" i="11"/>
  <c r="P173" i="11"/>
  <c r="J174" i="11"/>
  <c r="K174" i="11"/>
  <c r="L174" i="11"/>
  <c r="M174" i="11"/>
  <c r="N174" i="11"/>
  <c r="O174" i="11"/>
  <c r="P174" i="11"/>
  <c r="J175" i="11"/>
  <c r="K175" i="11"/>
  <c r="L175" i="11"/>
  <c r="M175" i="11"/>
  <c r="N175" i="11"/>
  <c r="O175" i="11"/>
  <c r="P175" i="11"/>
  <c r="J176" i="11"/>
  <c r="K176" i="11"/>
  <c r="L176" i="11"/>
  <c r="M176" i="11"/>
  <c r="N176" i="11"/>
  <c r="O176" i="11"/>
  <c r="P176" i="11"/>
  <c r="J177" i="11"/>
  <c r="K177" i="11"/>
  <c r="L177" i="11"/>
  <c r="M177" i="11"/>
  <c r="N177" i="11"/>
  <c r="O177" i="11"/>
  <c r="P177" i="11"/>
  <c r="J178" i="11"/>
  <c r="K178" i="11"/>
  <c r="L178" i="11"/>
  <c r="M178" i="11"/>
  <c r="N178" i="11"/>
  <c r="O178" i="11"/>
  <c r="P178" i="11"/>
  <c r="J179" i="11"/>
  <c r="K179" i="11"/>
  <c r="L179" i="11"/>
  <c r="M179" i="11"/>
  <c r="N179" i="11"/>
  <c r="O179" i="11"/>
  <c r="P179" i="11"/>
  <c r="J180" i="11"/>
  <c r="K180" i="11"/>
  <c r="L180" i="11"/>
  <c r="M180" i="11"/>
  <c r="N180" i="11"/>
  <c r="O180" i="11"/>
  <c r="P180" i="11"/>
  <c r="J181" i="11"/>
  <c r="K181" i="11"/>
  <c r="L181" i="11"/>
  <c r="M181" i="11"/>
  <c r="N181" i="11"/>
  <c r="O181" i="11"/>
  <c r="P181" i="11"/>
  <c r="J182" i="11"/>
  <c r="K182" i="11"/>
  <c r="L182" i="11"/>
  <c r="M182" i="11"/>
  <c r="N182" i="11"/>
  <c r="O182" i="11"/>
  <c r="P182" i="11"/>
  <c r="J183" i="11"/>
  <c r="K183" i="11"/>
  <c r="L183" i="11"/>
  <c r="M183" i="11"/>
  <c r="N183" i="11"/>
  <c r="O183" i="11"/>
  <c r="P183" i="11"/>
  <c r="J184" i="11"/>
  <c r="K184" i="11"/>
  <c r="L184" i="11"/>
  <c r="M184" i="11"/>
  <c r="N184" i="11"/>
  <c r="O184" i="11"/>
  <c r="P184" i="11"/>
  <c r="J185" i="11"/>
  <c r="K185" i="11"/>
  <c r="L185" i="11"/>
  <c r="M185" i="11"/>
  <c r="N185" i="11"/>
  <c r="O185" i="11"/>
  <c r="P185" i="11"/>
  <c r="J186" i="11"/>
  <c r="K186" i="11"/>
  <c r="L186" i="11"/>
  <c r="M186" i="11"/>
  <c r="N186" i="11"/>
  <c r="O186" i="11"/>
  <c r="P186" i="11"/>
  <c r="J187" i="11"/>
  <c r="K187" i="11"/>
  <c r="L187" i="11"/>
  <c r="M187" i="11"/>
  <c r="N187" i="11"/>
  <c r="O187" i="11"/>
  <c r="P187" i="11"/>
  <c r="J188" i="11"/>
  <c r="K188" i="11"/>
  <c r="L188" i="11"/>
  <c r="M188" i="11"/>
  <c r="N188" i="11"/>
  <c r="O188" i="11"/>
  <c r="P188" i="11"/>
  <c r="T6" i="11" l="1"/>
  <c r="V5" i="11"/>
  <c r="W6" i="11"/>
  <c r="U11" i="11"/>
  <c r="U7" i="11"/>
  <c r="Y6" i="11"/>
  <c r="U6" i="11"/>
  <c r="Z5" i="11"/>
  <c r="U9" i="11"/>
  <c r="U5" i="11"/>
  <c r="T5" i="11"/>
  <c r="X6" i="11"/>
  <c r="T8" i="11"/>
  <c r="U10" i="11"/>
  <c r="W5" i="11"/>
  <c r="W10" i="11"/>
  <c r="W8" i="11"/>
  <c r="X11" i="11"/>
  <c r="T11" i="11"/>
  <c r="Z10" i="11"/>
  <c r="V10" i="11"/>
  <c r="X9" i="11"/>
  <c r="T9" i="11"/>
  <c r="Z8" i="11"/>
  <c r="V8" i="11"/>
  <c r="X7" i="11"/>
  <c r="T7" i="11"/>
  <c r="Z6" i="11"/>
  <c r="V6" i="11"/>
  <c r="X5" i="11"/>
  <c r="Y11" i="11"/>
  <c r="Y9" i="11"/>
  <c r="Y7" i="11"/>
  <c r="Y5" i="11"/>
  <c r="W11" i="11"/>
  <c r="Y10" i="11"/>
  <c r="W9" i="11"/>
  <c r="Y8" i="11"/>
  <c r="U8" i="11"/>
  <c r="W7" i="11"/>
  <c r="Z11" i="11"/>
  <c r="V11" i="11"/>
  <c r="X10" i="11"/>
  <c r="T10" i="11"/>
  <c r="Z9" i="11"/>
  <c r="V9" i="11"/>
  <c r="X8" i="11"/>
  <c r="Z7" i="11"/>
  <c r="V7" i="11"/>
  <c r="T16" i="11" l="1" a="1"/>
  <c r="T16" i="11" s="1"/>
  <c r="S16" i="11" s="1"/>
  <c r="AC20" i="11" a="1"/>
  <c r="AE20" i="11" s="1"/>
  <c r="T20" i="11" a="1"/>
  <c r="T20" i="11" s="1"/>
  <c r="S20" i="11" s="1"/>
  <c r="AC16" i="11" a="1"/>
  <c r="AI20" i="11" l="1"/>
  <c r="AG20" i="11"/>
  <c r="AO20" i="11" s="1"/>
  <c r="AO23" i="11" s="1"/>
  <c r="AH20" i="11"/>
  <c r="AP20" i="11" s="1"/>
  <c r="AP23" i="11" s="1"/>
  <c r="AC20" i="11"/>
  <c r="AK20" i="11" s="1"/>
  <c r="AK23" i="11" s="1"/>
  <c r="AD20" i="11"/>
  <c r="AF20" i="11"/>
  <c r="AM20" i="11"/>
  <c r="AM23" i="11" s="1"/>
  <c r="AQ20" i="11"/>
  <c r="AQ23" i="11" s="1"/>
  <c r="AD16" i="11"/>
  <c r="AL16" i="11" s="1"/>
  <c r="AH16" i="11"/>
  <c r="AP16" i="11" s="1"/>
  <c r="AG16" i="11"/>
  <c r="AO16" i="11" s="1"/>
  <c r="AE16" i="11"/>
  <c r="AM16" i="11" s="1"/>
  <c r="AI16" i="11"/>
  <c r="AQ16" i="11" s="1"/>
  <c r="AF16" i="11"/>
  <c r="AN16" i="11" s="1"/>
  <c r="AC16" i="11"/>
  <c r="AK16" i="11" s="1"/>
  <c r="AL20" i="11"/>
  <c r="AL23" i="11" s="1"/>
  <c r="AN20" i="11"/>
  <c r="AN23" i="11" s="1"/>
  <c r="T23" i="11" l="1"/>
  <c r="O3" i="7" l="1"/>
  <c r="O4" i="7"/>
  <c r="M3" i="7"/>
  <c r="M4" i="7"/>
  <c r="K3" i="7"/>
  <c r="K4" i="7"/>
  <c r="I3" i="7"/>
  <c r="I4" i="7"/>
  <c r="G3" i="7"/>
  <c r="G4" i="7"/>
  <c r="E3" i="7"/>
  <c r="E4" i="7"/>
  <c r="C3" i="7"/>
  <c r="C4" i="7"/>
  <c r="P4" i="7" l="1"/>
  <c r="P3" i="7"/>
  <c r="Q4" i="7"/>
  <c r="G6" i="7"/>
  <c r="G5" i="7"/>
  <c r="O184" i="7"/>
  <c r="O183" i="7"/>
  <c r="O182" i="7"/>
  <c r="O181" i="7"/>
  <c r="O180" i="7"/>
  <c r="O179" i="7"/>
  <c r="O178" i="7"/>
  <c r="O177" i="7"/>
  <c r="O176" i="7"/>
  <c r="O175" i="7"/>
  <c r="O174" i="7"/>
  <c r="O173" i="7"/>
  <c r="O172" i="7"/>
  <c r="O171" i="7"/>
  <c r="O170" i="7"/>
  <c r="O169" i="7"/>
  <c r="O168" i="7"/>
  <c r="O167" i="7"/>
  <c r="O166" i="7"/>
  <c r="O165" i="7"/>
  <c r="O164" i="7"/>
  <c r="O163" i="7"/>
  <c r="O162" i="7"/>
  <c r="O161" i="7"/>
  <c r="O160" i="7"/>
  <c r="O159" i="7"/>
  <c r="O158" i="7"/>
  <c r="O157" i="7"/>
  <c r="O156" i="7"/>
  <c r="O155" i="7"/>
  <c r="O154" i="7"/>
  <c r="O153" i="7"/>
  <c r="O152" i="7"/>
  <c r="O151" i="7"/>
  <c r="O150" i="7"/>
  <c r="O149" i="7"/>
  <c r="O148" i="7"/>
  <c r="O147" i="7"/>
  <c r="O146" i="7"/>
  <c r="O145" i="7"/>
  <c r="O144" i="7"/>
  <c r="O143" i="7"/>
  <c r="O142" i="7"/>
  <c r="O141" i="7"/>
  <c r="O140" i="7"/>
  <c r="O139" i="7"/>
  <c r="O138" i="7"/>
  <c r="O137" i="7"/>
  <c r="O136" i="7"/>
  <c r="O135" i="7"/>
  <c r="O134" i="7"/>
  <c r="O133" i="7"/>
  <c r="O132" i="7"/>
  <c r="O131" i="7"/>
  <c r="O130" i="7"/>
  <c r="O129" i="7"/>
  <c r="O128" i="7"/>
  <c r="O127" i="7"/>
  <c r="O126" i="7"/>
  <c r="O125" i="7"/>
  <c r="O124" i="7"/>
  <c r="O123" i="7"/>
  <c r="O122" i="7"/>
  <c r="O121" i="7"/>
  <c r="O120" i="7"/>
  <c r="O119" i="7"/>
  <c r="O118" i="7"/>
  <c r="O117" i="7"/>
  <c r="O116" i="7"/>
  <c r="O115" i="7"/>
  <c r="O114" i="7"/>
  <c r="O113" i="7"/>
  <c r="O112" i="7"/>
  <c r="O111" i="7"/>
  <c r="O110" i="7"/>
  <c r="O109" i="7"/>
  <c r="O108" i="7"/>
  <c r="O107" i="7"/>
  <c r="O106" i="7"/>
  <c r="O105" i="7"/>
  <c r="O104" i="7"/>
  <c r="O103" i="7"/>
  <c r="O102" i="7"/>
  <c r="O101" i="7"/>
  <c r="O100" i="7"/>
  <c r="O99" i="7"/>
  <c r="O98" i="7"/>
  <c r="O97" i="7"/>
  <c r="O96" i="7"/>
  <c r="O95" i="7"/>
  <c r="O94" i="7"/>
  <c r="O93" i="7"/>
  <c r="O92" i="7"/>
  <c r="O91" i="7"/>
  <c r="O90" i="7"/>
  <c r="O89" i="7"/>
  <c r="O88" i="7"/>
  <c r="O87" i="7"/>
  <c r="O86" i="7"/>
  <c r="O85" i="7"/>
  <c r="O84" i="7"/>
  <c r="O83" i="7"/>
  <c r="O82" i="7"/>
  <c r="O81" i="7"/>
  <c r="O80" i="7"/>
  <c r="O79" i="7"/>
  <c r="O78" i="7"/>
  <c r="O77" i="7"/>
  <c r="O76" i="7"/>
  <c r="O75" i="7"/>
  <c r="O74" i="7"/>
  <c r="O73" i="7"/>
  <c r="O72" i="7"/>
  <c r="O71" i="7"/>
  <c r="O70" i="7"/>
  <c r="O69" i="7"/>
  <c r="O68" i="7"/>
  <c r="O67" i="7"/>
  <c r="O66" i="7"/>
  <c r="O65" i="7"/>
  <c r="O64" i="7"/>
  <c r="O63" i="7"/>
  <c r="O62" i="7"/>
  <c r="O61" i="7"/>
  <c r="O60" i="7"/>
  <c r="O59" i="7"/>
  <c r="O58" i="7"/>
  <c r="O57" i="7"/>
  <c r="O56" i="7"/>
  <c r="O55" i="7"/>
  <c r="O54" i="7"/>
  <c r="O53" i="7"/>
  <c r="O52" i="7"/>
  <c r="O51" i="7"/>
  <c r="O50" i="7"/>
  <c r="O49" i="7"/>
  <c r="O48" i="7"/>
  <c r="O47" i="7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K184" i="7"/>
  <c r="K183" i="7"/>
  <c r="K182" i="7"/>
  <c r="K181" i="7"/>
  <c r="K180" i="7"/>
  <c r="K179" i="7"/>
  <c r="K178" i="7"/>
  <c r="K177" i="7"/>
  <c r="K176" i="7"/>
  <c r="K175" i="7"/>
  <c r="K174" i="7"/>
  <c r="K173" i="7"/>
  <c r="K172" i="7"/>
  <c r="K171" i="7"/>
  <c r="K170" i="7"/>
  <c r="K169" i="7"/>
  <c r="K168" i="7"/>
  <c r="K167" i="7"/>
  <c r="K166" i="7"/>
  <c r="K165" i="7"/>
  <c r="K164" i="7"/>
  <c r="K163" i="7"/>
  <c r="K162" i="7"/>
  <c r="K161" i="7"/>
  <c r="K160" i="7"/>
  <c r="K159" i="7"/>
  <c r="K158" i="7"/>
  <c r="K157" i="7"/>
  <c r="K156" i="7"/>
  <c r="K155" i="7"/>
  <c r="K154" i="7"/>
  <c r="K153" i="7"/>
  <c r="K152" i="7"/>
  <c r="K151" i="7"/>
  <c r="K150" i="7"/>
  <c r="K149" i="7"/>
  <c r="K148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K135" i="7"/>
  <c r="K134" i="7"/>
  <c r="K133" i="7"/>
  <c r="K132" i="7"/>
  <c r="K131" i="7"/>
  <c r="K130" i="7"/>
  <c r="K129" i="7"/>
  <c r="K128" i="7"/>
  <c r="K127" i="7"/>
  <c r="K126" i="7"/>
  <c r="K125" i="7"/>
  <c r="K124" i="7"/>
  <c r="K123" i="7"/>
  <c r="K122" i="7"/>
  <c r="K121" i="7"/>
  <c r="K120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E184" i="7"/>
  <c r="E183" i="7"/>
  <c r="E182" i="7"/>
  <c r="E181" i="7"/>
  <c r="E180" i="7"/>
  <c r="E179" i="7"/>
  <c r="E178" i="7"/>
  <c r="E177" i="7"/>
  <c r="E176" i="7"/>
  <c r="E175" i="7"/>
  <c r="E174" i="7"/>
  <c r="E173" i="7"/>
  <c r="E172" i="7"/>
  <c r="E171" i="7"/>
  <c r="E170" i="7"/>
  <c r="E169" i="7"/>
  <c r="E168" i="7"/>
  <c r="E167" i="7"/>
  <c r="E166" i="7"/>
  <c r="E165" i="7"/>
  <c r="E164" i="7"/>
  <c r="E163" i="7"/>
  <c r="E162" i="7"/>
  <c r="E161" i="7"/>
  <c r="E160" i="7"/>
  <c r="E159" i="7"/>
  <c r="E158" i="7"/>
  <c r="E157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C6" i="7"/>
  <c r="C7" i="7"/>
  <c r="P7" i="7" s="1"/>
  <c r="C8" i="7"/>
  <c r="C9" i="7"/>
  <c r="C10" i="7"/>
  <c r="C11" i="7"/>
  <c r="P11" i="7" s="1"/>
  <c r="C12" i="7"/>
  <c r="C13" i="7"/>
  <c r="C14" i="7"/>
  <c r="C15" i="7"/>
  <c r="P15" i="7" s="1"/>
  <c r="C16" i="7"/>
  <c r="C17" i="7"/>
  <c r="C18" i="7"/>
  <c r="C19" i="7"/>
  <c r="P19" i="7" s="1"/>
  <c r="C20" i="7"/>
  <c r="C21" i="7"/>
  <c r="C22" i="7"/>
  <c r="C23" i="7"/>
  <c r="P23" i="7" s="1"/>
  <c r="C24" i="7"/>
  <c r="C25" i="7"/>
  <c r="C26" i="7"/>
  <c r="C27" i="7"/>
  <c r="P27" i="7" s="1"/>
  <c r="C28" i="7"/>
  <c r="C29" i="7"/>
  <c r="C30" i="7"/>
  <c r="C31" i="7"/>
  <c r="P31" i="7" s="1"/>
  <c r="C32" i="7"/>
  <c r="C33" i="7"/>
  <c r="C34" i="7"/>
  <c r="C35" i="7"/>
  <c r="P35" i="7" s="1"/>
  <c r="C36" i="7"/>
  <c r="C37" i="7"/>
  <c r="C38" i="7"/>
  <c r="C39" i="7"/>
  <c r="P39" i="7" s="1"/>
  <c r="C40" i="7"/>
  <c r="C41" i="7"/>
  <c r="C42" i="7"/>
  <c r="C43" i="7"/>
  <c r="P43" i="7" s="1"/>
  <c r="C44" i="7"/>
  <c r="C45" i="7"/>
  <c r="C46" i="7"/>
  <c r="C47" i="7"/>
  <c r="P47" i="7" s="1"/>
  <c r="C48" i="7"/>
  <c r="C49" i="7"/>
  <c r="C50" i="7"/>
  <c r="C51" i="7"/>
  <c r="P51" i="7" s="1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5" i="7"/>
  <c r="P52" i="7" l="1"/>
  <c r="P53" i="7" s="1"/>
  <c r="P54" i="7" s="1"/>
  <c r="P55" i="7" s="1"/>
  <c r="P48" i="7"/>
  <c r="P44" i="7"/>
  <c r="P40" i="7"/>
  <c r="P36" i="7"/>
  <c r="P32" i="7"/>
  <c r="P28" i="7"/>
  <c r="P24" i="7"/>
  <c r="P20" i="7"/>
  <c r="P16" i="7"/>
  <c r="P12" i="7"/>
  <c r="P8" i="7"/>
  <c r="P56" i="7"/>
  <c r="P57" i="7" s="1"/>
  <c r="P58" i="7" s="1"/>
  <c r="P59" i="7" s="1"/>
  <c r="P60" i="7" s="1"/>
  <c r="P61" i="7" s="1"/>
  <c r="P62" i="7" s="1"/>
  <c r="P63" i="7" s="1"/>
  <c r="P64" i="7" s="1"/>
  <c r="P65" i="7" s="1"/>
  <c r="P66" i="7" s="1"/>
  <c r="P67" i="7" s="1"/>
  <c r="P68" i="7" s="1"/>
  <c r="P69" i="7" s="1"/>
  <c r="P70" i="7" s="1"/>
  <c r="P71" i="7" s="1"/>
  <c r="P72" i="7" s="1"/>
  <c r="P73" i="7" s="1"/>
  <c r="P74" i="7" s="1"/>
  <c r="P75" i="7" s="1"/>
  <c r="P76" i="7" s="1"/>
  <c r="P77" i="7" s="1"/>
  <c r="P78" i="7" s="1"/>
  <c r="P79" i="7" s="1"/>
  <c r="P80" i="7" s="1"/>
  <c r="P81" i="7" s="1"/>
  <c r="P82" i="7" s="1"/>
  <c r="P83" i="7" s="1"/>
  <c r="P84" i="7" s="1"/>
  <c r="P85" i="7" s="1"/>
  <c r="P86" i="7" s="1"/>
  <c r="P87" i="7" s="1"/>
  <c r="P88" i="7" s="1"/>
  <c r="P89" i="7" s="1"/>
  <c r="P90" i="7" s="1"/>
  <c r="P91" i="7" s="1"/>
  <c r="P92" i="7" s="1"/>
  <c r="P93" i="7" s="1"/>
  <c r="P94" i="7" s="1"/>
  <c r="P95" i="7" s="1"/>
  <c r="P96" i="7" s="1"/>
  <c r="P97" i="7" s="1"/>
  <c r="P98" i="7" s="1"/>
  <c r="P99" i="7" s="1"/>
  <c r="P100" i="7" s="1"/>
  <c r="P101" i="7" s="1"/>
  <c r="P102" i="7" s="1"/>
  <c r="P103" i="7" s="1"/>
  <c r="P104" i="7" s="1"/>
  <c r="P105" i="7" s="1"/>
  <c r="P106" i="7" s="1"/>
  <c r="P107" i="7" s="1"/>
  <c r="P108" i="7" s="1"/>
  <c r="P109" i="7" s="1"/>
  <c r="P110" i="7" s="1"/>
  <c r="P111" i="7" s="1"/>
  <c r="P112" i="7" s="1"/>
  <c r="P113" i="7" s="1"/>
  <c r="P114" i="7" s="1"/>
  <c r="P115" i="7" s="1"/>
  <c r="P116" i="7" s="1"/>
  <c r="P117" i="7" s="1"/>
  <c r="P118" i="7" s="1"/>
  <c r="P119" i="7" s="1"/>
  <c r="P120" i="7" s="1"/>
  <c r="P121" i="7" s="1"/>
  <c r="P122" i="7" s="1"/>
  <c r="P123" i="7" s="1"/>
  <c r="P124" i="7" s="1"/>
  <c r="P125" i="7" s="1"/>
  <c r="P126" i="7" s="1"/>
  <c r="P127" i="7" s="1"/>
  <c r="P128" i="7" s="1"/>
  <c r="P129" i="7" s="1"/>
  <c r="P130" i="7" s="1"/>
  <c r="P131" i="7" s="1"/>
  <c r="P132" i="7" s="1"/>
  <c r="P133" i="7" s="1"/>
  <c r="P134" i="7" s="1"/>
  <c r="P135" i="7" s="1"/>
  <c r="P136" i="7" s="1"/>
  <c r="P137" i="7" s="1"/>
  <c r="P138" i="7" s="1"/>
  <c r="P139" i="7" s="1"/>
  <c r="P140" i="7" s="1"/>
  <c r="P141" i="7" s="1"/>
  <c r="P142" i="7" s="1"/>
  <c r="P143" i="7" s="1"/>
  <c r="P144" i="7" s="1"/>
  <c r="P145" i="7" s="1"/>
  <c r="P146" i="7" s="1"/>
  <c r="P147" i="7" s="1"/>
  <c r="P148" i="7" s="1"/>
  <c r="P149" i="7" s="1"/>
  <c r="P150" i="7" s="1"/>
  <c r="P151" i="7" s="1"/>
  <c r="P152" i="7" s="1"/>
  <c r="P153" i="7" s="1"/>
  <c r="P154" i="7" s="1"/>
  <c r="P155" i="7" s="1"/>
  <c r="P156" i="7" s="1"/>
  <c r="P157" i="7" s="1"/>
  <c r="P158" i="7" s="1"/>
  <c r="P159" i="7" s="1"/>
  <c r="P160" i="7" s="1"/>
  <c r="P161" i="7" s="1"/>
  <c r="P162" i="7" s="1"/>
  <c r="P163" i="7" s="1"/>
  <c r="P164" i="7" s="1"/>
  <c r="P165" i="7" s="1"/>
  <c r="P166" i="7" s="1"/>
  <c r="P167" i="7" s="1"/>
  <c r="P168" i="7" s="1"/>
  <c r="P169" i="7" s="1"/>
  <c r="P170" i="7" s="1"/>
  <c r="P171" i="7" s="1"/>
  <c r="P172" i="7" s="1"/>
  <c r="P173" i="7" s="1"/>
  <c r="P174" i="7" s="1"/>
  <c r="P175" i="7" s="1"/>
  <c r="P176" i="7" s="1"/>
  <c r="P177" i="7" s="1"/>
  <c r="P178" i="7" s="1"/>
  <c r="P179" i="7" s="1"/>
  <c r="P180" i="7" s="1"/>
  <c r="P181" i="7" s="1"/>
  <c r="P182" i="7" s="1"/>
  <c r="P183" i="7" s="1"/>
  <c r="P184" i="7" s="1"/>
  <c r="P50" i="7"/>
  <c r="P46" i="7"/>
  <c r="P42" i="7"/>
  <c r="P38" i="7"/>
  <c r="P34" i="7"/>
  <c r="P30" i="7"/>
  <c r="P26" i="7"/>
  <c r="P22" i="7"/>
  <c r="P18" i="7"/>
  <c r="P14" i="7"/>
  <c r="P10" i="7"/>
  <c r="P6" i="7"/>
  <c r="P5" i="7"/>
  <c r="Q5" i="7" s="1"/>
  <c r="P49" i="7"/>
  <c r="P45" i="7"/>
  <c r="P41" i="7"/>
  <c r="P37" i="7"/>
  <c r="P33" i="7"/>
  <c r="P29" i="7"/>
  <c r="P25" i="7"/>
  <c r="P21" i="7"/>
  <c r="P17" i="7"/>
  <c r="P13" i="7"/>
  <c r="P9" i="7"/>
  <c r="I183" i="3"/>
  <c r="G183" i="3"/>
  <c r="E183" i="3"/>
  <c r="C183" i="3"/>
  <c r="I182" i="3"/>
  <c r="G182" i="3"/>
  <c r="E182" i="3"/>
  <c r="C182" i="3"/>
  <c r="I181" i="3"/>
  <c r="G181" i="3"/>
  <c r="E181" i="3"/>
  <c r="C181" i="3"/>
  <c r="I180" i="3"/>
  <c r="G180" i="3"/>
  <c r="E180" i="3"/>
  <c r="C180" i="3"/>
  <c r="I179" i="3"/>
  <c r="G179" i="3"/>
  <c r="E179" i="3"/>
  <c r="C179" i="3"/>
  <c r="I178" i="3"/>
  <c r="G178" i="3"/>
  <c r="E178" i="3"/>
  <c r="C178" i="3"/>
  <c r="I177" i="3"/>
  <c r="G177" i="3"/>
  <c r="E177" i="3"/>
  <c r="C177" i="3"/>
  <c r="I176" i="3"/>
  <c r="G176" i="3"/>
  <c r="E176" i="3"/>
  <c r="C176" i="3"/>
  <c r="I175" i="3"/>
  <c r="G175" i="3"/>
  <c r="E175" i="3"/>
  <c r="C175" i="3"/>
  <c r="I174" i="3"/>
  <c r="G174" i="3"/>
  <c r="E174" i="3"/>
  <c r="C174" i="3"/>
  <c r="I173" i="3"/>
  <c r="G173" i="3"/>
  <c r="E173" i="3"/>
  <c r="C173" i="3"/>
  <c r="I172" i="3"/>
  <c r="G172" i="3"/>
  <c r="E172" i="3"/>
  <c r="C172" i="3"/>
  <c r="I171" i="3"/>
  <c r="G171" i="3"/>
  <c r="E171" i="3"/>
  <c r="C171" i="3"/>
  <c r="I170" i="3"/>
  <c r="G170" i="3"/>
  <c r="E170" i="3"/>
  <c r="C170" i="3"/>
  <c r="I169" i="3"/>
  <c r="G169" i="3"/>
  <c r="E169" i="3"/>
  <c r="C169" i="3"/>
  <c r="I168" i="3"/>
  <c r="G168" i="3"/>
  <c r="E168" i="3"/>
  <c r="C168" i="3"/>
  <c r="I167" i="3"/>
  <c r="G167" i="3"/>
  <c r="E167" i="3"/>
  <c r="C167" i="3"/>
  <c r="I166" i="3"/>
  <c r="G166" i="3"/>
  <c r="E166" i="3"/>
  <c r="C166" i="3"/>
  <c r="I165" i="3"/>
  <c r="G165" i="3"/>
  <c r="E165" i="3"/>
  <c r="C165" i="3"/>
  <c r="I164" i="3"/>
  <c r="G164" i="3"/>
  <c r="E164" i="3"/>
  <c r="C164" i="3"/>
  <c r="I163" i="3"/>
  <c r="G163" i="3"/>
  <c r="E163" i="3"/>
  <c r="C163" i="3"/>
  <c r="I162" i="3"/>
  <c r="G162" i="3"/>
  <c r="E162" i="3"/>
  <c r="C162" i="3"/>
  <c r="I161" i="3"/>
  <c r="G161" i="3"/>
  <c r="E161" i="3"/>
  <c r="C161" i="3"/>
  <c r="I160" i="3"/>
  <c r="G160" i="3"/>
  <c r="E160" i="3"/>
  <c r="C160" i="3"/>
  <c r="I159" i="3"/>
  <c r="G159" i="3"/>
  <c r="E159" i="3"/>
  <c r="C159" i="3"/>
  <c r="I158" i="3"/>
  <c r="G158" i="3"/>
  <c r="E158" i="3"/>
  <c r="C158" i="3"/>
  <c r="I157" i="3"/>
  <c r="G157" i="3"/>
  <c r="E157" i="3"/>
  <c r="C157" i="3"/>
  <c r="I156" i="3"/>
  <c r="G156" i="3"/>
  <c r="E156" i="3"/>
  <c r="C156" i="3"/>
  <c r="I155" i="3"/>
  <c r="G155" i="3"/>
  <c r="E155" i="3"/>
  <c r="C155" i="3"/>
  <c r="I154" i="3"/>
  <c r="G154" i="3"/>
  <c r="E154" i="3"/>
  <c r="C154" i="3"/>
  <c r="I153" i="3"/>
  <c r="G153" i="3"/>
  <c r="E153" i="3"/>
  <c r="C153" i="3"/>
  <c r="I152" i="3"/>
  <c r="G152" i="3"/>
  <c r="E152" i="3"/>
  <c r="C152" i="3"/>
  <c r="I151" i="3"/>
  <c r="G151" i="3"/>
  <c r="E151" i="3"/>
  <c r="C151" i="3"/>
  <c r="I150" i="3"/>
  <c r="G150" i="3"/>
  <c r="E150" i="3"/>
  <c r="C150" i="3"/>
  <c r="I149" i="3"/>
  <c r="G149" i="3"/>
  <c r="E149" i="3"/>
  <c r="C149" i="3"/>
  <c r="I148" i="3"/>
  <c r="G148" i="3"/>
  <c r="E148" i="3"/>
  <c r="C148" i="3"/>
  <c r="I147" i="3"/>
  <c r="G147" i="3"/>
  <c r="E147" i="3"/>
  <c r="C147" i="3"/>
  <c r="I146" i="3"/>
  <c r="G146" i="3"/>
  <c r="E146" i="3"/>
  <c r="C146" i="3"/>
  <c r="I145" i="3"/>
  <c r="G145" i="3"/>
  <c r="E145" i="3"/>
  <c r="C145" i="3"/>
  <c r="I144" i="3"/>
  <c r="G144" i="3"/>
  <c r="E144" i="3"/>
  <c r="C144" i="3"/>
  <c r="I143" i="3"/>
  <c r="G143" i="3"/>
  <c r="E143" i="3"/>
  <c r="C143" i="3"/>
  <c r="I142" i="3"/>
  <c r="G142" i="3"/>
  <c r="E142" i="3"/>
  <c r="C142" i="3"/>
  <c r="I141" i="3"/>
  <c r="G141" i="3"/>
  <c r="E141" i="3"/>
  <c r="C141" i="3"/>
  <c r="I140" i="3"/>
  <c r="G140" i="3"/>
  <c r="E140" i="3"/>
  <c r="C140" i="3"/>
  <c r="I139" i="3"/>
  <c r="G139" i="3"/>
  <c r="E139" i="3"/>
  <c r="C139" i="3"/>
  <c r="I138" i="3"/>
  <c r="G138" i="3"/>
  <c r="E138" i="3"/>
  <c r="C138" i="3"/>
  <c r="I137" i="3"/>
  <c r="G137" i="3"/>
  <c r="E137" i="3"/>
  <c r="C137" i="3"/>
  <c r="I136" i="3"/>
  <c r="G136" i="3"/>
  <c r="E136" i="3"/>
  <c r="C136" i="3"/>
  <c r="I135" i="3"/>
  <c r="G135" i="3"/>
  <c r="E135" i="3"/>
  <c r="C135" i="3"/>
  <c r="I134" i="3"/>
  <c r="G134" i="3"/>
  <c r="E134" i="3"/>
  <c r="C134" i="3"/>
  <c r="I133" i="3"/>
  <c r="G133" i="3"/>
  <c r="E133" i="3"/>
  <c r="C133" i="3"/>
  <c r="I132" i="3"/>
  <c r="G132" i="3"/>
  <c r="E132" i="3"/>
  <c r="C132" i="3"/>
  <c r="I131" i="3"/>
  <c r="G131" i="3"/>
  <c r="E131" i="3"/>
  <c r="C131" i="3"/>
  <c r="I130" i="3"/>
  <c r="G130" i="3"/>
  <c r="E130" i="3"/>
  <c r="C130" i="3"/>
  <c r="I129" i="3"/>
  <c r="G129" i="3"/>
  <c r="E129" i="3"/>
  <c r="C129" i="3"/>
  <c r="I128" i="3"/>
  <c r="G128" i="3"/>
  <c r="E128" i="3"/>
  <c r="C128" i="3"/>
  <c r="I127" i="3"/>
  <c r="G127" i="3"/>
  <c r="E127" i="3"/>
  <c r="C127" i="3"/>
  <c r="I126" i="3"/>
  <c r="G126" i="3"/>
  <c r="E126" i="3"/>
  <c r="C126" i="3"/>
  <c r="I125" i="3"/>
  <c r="G125" i="3"/>
  <c r="E125" i="3"/>
  <c r="C125" i="3"/>
  <c r="I124" i="3"/>
  <c r="G124" i="3"/>
  <c r="E124" i="3"/>
  <c r="C124" i="3"/>
  <c r="I123" i="3"/>
  <c r="G123" i="3"/>
  <c r="E123" i="3"/>
  <c r="C123" i="3"/>
  <c r="I122" i="3"/>
  <c r="G122" i="3"/>
  <c r="E122" i="3"/>
  <c r="C122" i="3"/>
  <c r="I121" i="3"/>
  <c r="G121" i="3"/>
  <c r="E121" i="3"/>
  <c r="C121" i="3"/>
  <c r="I120" i="3"/>
  <c r="G120" i="3"/>
  <c r="E120" i="3"/>
  <c r="C120" i="3"/>
  <c r="I119" i="3"/>
  <c r="G119" i="3"/>
  <c r="E119" i="3"/>
  <c r="C119" i="3"/>
  <c r="I118" i="3"/>
  <c r="G118" i="3"/>
  <c r="E118" i="3"/>
  <c r="C118" i="3"/>
  <c r="I117" i="3"/>
  <c r="G117" i="3"/>
  <c r="E117" i="3"/>
  <c r="C117" i="3"/>
  <c r="I116" i="3"/>
  <c r="G116" i="3"/>
  <c r="E116" i="3"/>
  <c r="C116" i="3"/>
  <c r="I115" i="3"/>
  <c r="G115" i="3"/>
  <c r="E115" i="3"/>
  <c r="C115" i="3"/>
  <c r="I114" i="3"/>
  <c r="G114" i="3"/>
  <c r="E114" i="3"/>
  <c r="C114" i="3"/>
  <c r="I113" i="3"/>
  <c r="G113" i="3"/>
  <c r="E113" i="3"/>
  <c r="C113" i="3"/>
  <c r="I112" i="3"/>
  <c r="G112" i="3"/>
  <c r="E112" i="3"/>
  <c r="C112" i="3"/>
  <c r="I111" i="3"/>
  <c r="G111" i="3"/>
  <c r="E111" i="3"/>
  <c r="C111" i="3"/>
  <c r="I110" i="3"/>
  <c r="G110" i="3"/>
  <c r="E110" i="3"/>
  <c r="C110" i="3"/>
  <c r="I109" i="3"/>
  <c r="G109" i="3"/>
  <c r="E109" i="3"/>
  <c r="C109" i="3"/>
  <c r="I108" i="3"/>
  <c r="G108" i="3"/>
  <c r="E108" i="3"/>
  <c r="C108" i="3"/>
  <c r="I107" i="3"/>
  <c r="G107" i="3"/>
  <c r="E107" i="3"/>
  <c r="C107" i="3"/>
  <c r="I106" i="3"/>
  <c r="G106" i="3"/>
  <c r="E106" i="3"/>
  <c r="C106" i="3"/>
  <c r="I105" i="3"/>
  <c r="G105" i="3"/>
  <c r="E105" i="3"/>
  <c r="C105" i="3"/>
  <c r="I104" i="3"/>
  <c r="G104" i="3"/>
  <c r="E104" i="3"/>
  <c r="C104" i="3"/>
  <c r="I103" i="3"/>
  <c r="G103" i="3"/>
  <c r="E103" i="3"/>
  <c r="C103" i="3"/>
  <c r="I102" i="3"/>
  <c r="G102" i="3"/>
  <c r="E102" i="3"/>
  <c r="C102" i="3"/>
  <c r="I101" i="3"/>
  <c r="G101" i="3"/>
  <c r="E101" i="3"/>
  <c r="C101" i="3"/>
  <c r="I100" i="3"/>
  <c r="G100" i="3"/>
  <c r="E100" i="3"/>
  <c r="C100" i="3"/>
  <c r="I99" i="3"/>
  <c r="G99" i="3"/>
  <c r="E99" i="3"/>
  <c r="C99" i="3"/>
  <c r="I98" i="3"/>
  <c r="G98" i="3"/>
  <c r="E98" i="3"/>
  <c r="C98" i="3"/>
  <c r="I97" i="3"/>
  <c r="G97" i="3"/>
  <c r="E97" i="3"/>
  <c r="C97" i="3"/>
  <c r="I96" i="3"/>
  <c r="G96" i="3"/>
  <c r="E96" i="3"/>
  <c r="C96" i="3"/>
  <c r="I95" i="3"/>
  <c r="G95" i="3"/>
  <c r="E95" i="3"/>
  <c r="C95" i="3"/>
  <c r="I94" i="3"/>
  <c r="G94" i="3"/>
  <c r="E94" i="3"/>
  <c r="C94" i="3"/>
  <c r="I93" i="3"/>
  <c r="G93" i="3"/>
  <c r="E93" i="3"/>
  <c r="C93" i="3"/>
  <c r="I92" i="3"/>
  <c r="G92" i="3"/>
  <c r="E92" i="3"/>
  <c r="C92" i="3"/>
  <c r="I91" i="3"/>
  <c r="G91" i="3"/>
  <c r="E91" i="3"/>
  <c r="C91" i="3"/>
  <c r="I90" i="3"/>
  <c r="G90" i="3"/>
  <c r="E90" i="3"/>
  <c r="C90" i="3"/>
  <c r="I89" i="3"/>
  <c r="G89" i="3"/>
  <c r="E89" i="3"/>
  <c r="C89" i="3"/>
  <c r="I88" i="3"/>
  <c r="G88" i="3"/>
  <c r="E88" i="3"/>
  <c r="C88" i="3"/>
  <c r="I87" i="3"/>
  <c r="G87" i="3"/>
  <c r="E87" i="3"/>
  <c r="C87" i="3"/>
  <c r="I86" i="3"/>
  <c r="G86" i="3"/>
  <c r="E86" i="3"/>
  <c r="C86" i="3"/>
  <c r="I85" i="3"/>
  <c r="G85" i="3"/>
  <c r="E85" i="3"/>
  <c r="C85" i="3"/>
  <c r="I84" i="3"/>
  <c r="G84" i="3"/>
  <c r="E84" i="3"/>
  <c r="C84" i="3"/>
  <c r="I83" i="3"/>
  <c r="G83" i="3"/>
  <c r="E83" i="3"/>
  <c r="C83" i="3"/>
  <c r="I82" i="3"/>
  <c r="G82" i="3"/>
  <c r="E82" i="3"/>
  <c r="C82" i="3"/>
  <c r="I81" i="3"/>
  <c r="G81" i="3"/>
  <c r="E81" i="3"/>
  <c r="C81" i="3"/>
  <c r="I80" i="3"/>
  <c r="G80" i="3"/>
  <c r="E80" i="3"/>
  <c r="C80" i="3"/>
  <c r="I79" i="3"/>
  <c r="G79" i="3"/>
  <c r="E79" i="3"/>
  <c r="C79" i="3"/>
  <c r="I78" i="3"/>
  <c r="G78" i="3"/>
  <c r="E78" i="3"/>
  <c r="C78" i="3"/>
  <c r="I77" i="3"/>
  <c r="G77" i="3"/>
  <c r="E77" i="3"/>
  <c r="C77" i="3"/>
  <c r="I76" i="3"/>
  <c r="G76" i="3"/>
  <c r="E76" i="3"/>
  <c r="C76" i="3"/>
  <c r="I75" i="3"/>
  <c r="G75" i="3"/>
  <c r="E75" i="3"/>
  <c r="C75" i="3"/>
  <c r="I74" i="3"/>
  <c r="G74" i="3"/>
  <c r="E74" i="3"/>
  <c r="C74" i="3"/>
  <c r="I73" i="3"/>
  <c r="G73" i="3"/>
  <c r="E73" i="3"/>
  <c r="C73" i="3"/>
  <c r="I72" i="3"/>
  <c r="G72" i="3"/>
  <c r="E72" i="3"/>
  <c r="C72" i="3"/>
  <c r="I71" i="3"/>
  <c r="G71" i="3"/>
  <c r="E71" i="3"/>
  <c r="C71" i="3"/>
  <c r="I70" i="3"/>
  <c r="G70" i="3"/>
  <c r="E70" i="3"/>
  <c r="C70" i="3"/>
  <c r="I69" i="3"/>
  <c r="G69" i="3"/>
  <c r="E69" i="3"/>
  <c r="C69" i="3"/>
  <c r="I68" i="3"/>
  <c r="G68" i="3"/>
  <c r="E68" i="3"/>
  <c r="C68" i="3"/>
  <c r="I67" i="3"/>
  <c r="G67" i="3"/>
  <c r="E67" i="3"/>
  <c r="C67" i="3"/>
  <c r="I66" i="3"/>
  <c r="G66" i="3"/>
  <c r="E66" i="3"/>
  <c r="C66" i="3"/>
  <c r="I65" i="3"/>
  <c r="G65" i="3"/>
  <c r="E65" i="3"/>
  <c r="C65" i="3"/>
  <c r="I64" i="3"/>
  <c r="G64" i="3"/>
  <c r="E64" i="3"/>
  <c r="C64" i="3"/>
  <c r="I63" i="3"/>
  <c r="G63" i="3"/>
  <c r="E63" i="3"/>
  <c r="C63" i="3"/>
  <c r="I62" i="3"/>
  <c r="G62" i="3"/>
  <c r="E62" i="3"/>
  <c r="C62" i="3"/>
  <c r="I61" i="3"/>
  <c r="G61" i="3"/>
  <c r="E61" i="3"/>
  <c r="C61" i="3"/>
  <c r="I60" i="3"/>
  <c r="G60" i="3"/>
  <c r="E60" i="3"/>
  <c r="C60" i="3"/>
  <c r="I59" i="3"/>
  <c r="G59" i="3"/>
  <c r="E59" i="3"/>
  <c r="C59" i="3"/>
  <c r="I58" i="3"/>
  <c r="G58" i="3"/>
  <c r="E58" i="3"/>
  <c r="C58" i="3"/>
  <c r="I57" i="3"/>
  <c r="G57" i="3"/>
  <c r="E57" i="3"/>
  <c r="C57" i="3"/>
  <c r="I56" i="3"/>
  <c r="G56" i="3"/>
  <c r="E56" i="3"/>
  <c r="C56" i="3"/>
  <c r="I55" i="3"/>
  <c r="G55" i="3"/>
  <c r="E55" i="3"/>
  <c r="C55" i="3"/>
  <c r="I54" i="3"/>
  <c r="G54" i="3"/>
  <c r="E54" i="3"/>
  <c r="C54" i="3"/>
  <c r="I53" i="3"/>
  <c r="G53" i="3"/>
  <c r="E53" i="3"/>
  <c r="C53" i="3"/>
  <c r="I52" i="3"/>
  <c r="G52" i="3"/>
  <c r="E52" i="3"/>
  <c r="C52" i="3"/>
  <c r="I51" i="3"/>
  <c r="G51" i="3"/>
  <c r="E51" i="3"/>
  <c r="C51" i="3"/>
  <c r="I50" i="3"/>
  <c r="G50" i="3"/>
  <c r="E50" i="3"/>
  <c r="C50" i="3"/>
  <c r="I49" i="3"/>
  <c r="G49" i="3"/>
  <c r="E49" i="3"/>
  <c r="C49" i="3"/>
  <c r="I48" i="3"/>
  <c r="G48" i="3"/>
  <c r="E48" i="3"/>
  <c r="C48" i="3"/>
  <c r="I47" i="3"/>
  <c r="G47" i="3"/>
  <c r="E47" i="3"/>
  <c r="C47" i="3"/>
  <c r="I46" i="3"/>
  <c r="G46" i="3"/>
  <c r="E46" i="3"/>
  <c r="C46" i="3"/>
  <c r="I45" i="3"/>
  <c r="G45" i="3"/>
  <c r="E45" i="3"/>
  <c r="C45" i="3"/>
  <c r="I44" i="3"/>
  <c r="G44" i="3"/>
  <c r="E44" i="3"/>
  <c r="C44" i="3"/>
  <c r="I43" i="3"/>
  <c r="G43" i="3"/>
  <c r="E43" i="3"/>
  <c r="C43" i="3"/>
  <c r="I42" i="3"/>
  <c r="G42" i="3"/>
  <c r="E42" i="3"/>
  <c r="C42" i="3"/>
  <c r="I41" i="3"/>
  <c r="G41" i="3"/>
  <c r="E41" i="3"/>
  <c r="C41" i="3"/>
  <c r="I40" i="3"/>
  <c r="G40" i="3"/>
  <c r="E40" i="3"/>
  <c r="C40" i="3"/>
  <c r="I39" i="3"/>
  <c r="G39" i="3"/>
  <c r="E39" i="3"/>
  <c r="C39" i="3"/>
  <c r="I38" i="3"/>
  <c r="G38" i="3"/>
  <c r="E38" i="3"/>
  <c r="C38" i="3"/>
  <c r="I37" i="3"/>
  <c r="G37" i="3"/>
  <c r="E37" i="3"/>
  <c r="C37" i="3"/>
  <c r="I36" i="3"/>
  <c r="G36" i="3"/>
  <c r="E36" i="3"/>
  <c r="C36" i="3"/>
  <c r="I35" i="3"/>
  <c r="G35" i="3"/>
  <c r="E35" i="3"/>
  <c r="C35" i="3"/>
  <c r="I34" i="3"/>
  <c r="G34" i="3"/>
  <c r="E34" i="3"/>
  <c r="C34" i="3"/>
  <c r="I33" i="3"/>
  <c r="G33" i="3"/>
  <c r="E33" i="3"/>
  <c r="C33" i="3"/>
  <c r="I32" i="3"/>
  <c r="G32" i="3"/>
  <c r="E32" i="3"/>
  <c r="C32" i="3"/>
  <c r="I31" i="3"/>
  <c r="G31" i="3"/>
  <c r="E31" i="3"/>
  <c r="C31" i="3"/>
  <c r="I30" i="3"/>
  <c r="G30" i="3"/>
  <c r="E30" i="3"/>
  <c r="C30" i="3"/>
  <c r="I29" i="3"/>
  <c r="G29" i="3"/>
  <c r="E29" i="3"/>
  <c r="C29" i="3"/>
  <c r="I28" i="3"/>
  <c r="G28" i="3"/>
  <c r="E28" i="3"/>
  <c r="C28" i="3"/>
  <c r="I27" i="3"/>
  <c r="G27" i="3"/>
  <c r="E27" i="3"/>
  <c r="C27" i="3"/>
  <c r="I26" i="3"/>
  <c r="G26" i="3"/>
  <c r="E26" i="3"/>
  <c r="C26" i="3"/>
  <c r="I25" i="3"/>
  <c r="G25" i="3"/>
  <c r="E25" i="3"/>
  <c r="C25" i="3"/>
  <c r="I24" i="3"/>
  <c r="G24" i="3"/>
  <c r="E24" i="3"/>
  <c r="C24" i="3"/>
  <c r="I23" i="3"/>
  <c r="G23" i="3"/>
  <c r="E23" i="3"/>
  <c r="C23" i="3"/>
  <c r="I22" i="3"/>
  <c r="G22" i="3"/>
  <c r="E22" i="3"/>
  <c r="C22" i="3"/>
  <c r="I21" i="3"/>
  <c r="G21" i="3"/>
  <c r="E21" i="3"/>
  <c r="C21" i="3"/>
  <c r="I20" i="3"/>
  <c r="G20" i="3"/>
  <c r="E20" i="3"/>
  <c r="C20" i="3"/>
  <c r="I19" i="3"/>
  <c r="G19" i="3"/>
  <c r="E19" i="3"/>
  <c r="C19" i="3"/>
  <c r="I18" i="3"/>
  <c r="G18" i="3"/>
  <c r="E18" i="3"/>
  <c r="C18" i="3"/>
  <c r="I17" i="3"/>
  <c r="G17" i="3"/>
  <c r="E17" i="3"/>
  <c r="C17" i="3"/>
  <c r="I16" i="3"/>
  <c r="G16" i="3"/>
  <c r="E16" i="3"/>
  <c r="C16" i="3"/>
  <c r="I15" i="3"/>
  <c r="G15" i="3"/>
  <c r="E15" i="3"/>
  <c r="C15" i="3"/>
  <c r="I14" i="3"/>
  <c r="G14" i="3"/>
  <c r="E14" i="3"/>
  <c r="C14" i="3"/>
  <c r="I13" i="3"/>
  <c r="G13" i="3"/>
  <c r="E13" i="3"/>
  <c r="C13" i="3"/>
  <c r="I12" i="3"/>
  <c r="G12" i="3"/>
  <c r="E12" i="3"/>
  <c r="C12" i="3"/>
  <c r="I11" i="3"/>
  <c r="G11" i="3"/>
  <c r="E11" i="3"/>
  <c r="C11" i="3"/>
  <c r="I10" i="3"/>
  <c r="G10" i="3"/>
  <c r="E10" i="3"/>
  <c r="C10" i="3"/>
  <c r="I9" i="3"/>
  <c r="G9" i="3"/>
  <c r="E9" i="3"/>
  <c r="C9" i="3"/>
  <c r="I8" i="3"/>
  <c r="G8" i="3"/>
  <c r="E8" i="3"/>
  <c r="C8" i="3"/>
  <c r="I7" i="3"/>
  <c r="G7" i="3"/>
  <c r="E7" i="3"/>
  <c r="C7" i="3"/>
  <c r="I6" i="3"/>
  <c r="G6" i="3"/>
  <c r="E6" i="3"/>
  <c r="C6" i="3"/>
  <c r="I5" i="3"/>
  <c r="G5" i="3"/>
  <c r="E5" i="3"/>
  <c r="C5" i="3"/>
  <c r="I4" i="3"/>
  <c r="G4" i="3"/>
  <c r="E4" i="3"/>
  <c r="C4" i="3"/>
  <c r="I3" i="3"/>
  <c r="G3" i="3"/>
  <c r="E3" i="3"/>
  <c r="C3" i="3"/>
  <c r="Q6" i="7" l="1"/>
  <c r="Q7" i="7"/>
  <c r="Q8" i="7" l="1"/>
  <c r="Q9" i="7" l="1"/>
  <c r="Q10" i="7" l="1"/>
  <c r="Q11" i="7" l="1"/>
  <c r="Q12" i="7" l="1"/>
  <c r="Q13" i="7" l="1"/>
  <c r="Q14" i="7" l="1"/>
  <c r="Q15" i="7" l="1"/>
  <c r="Q16" i="7" l="1"/>
  <c r="Q17" i="7" l="1"/>
  <c r="Q18" i="7" l="1"/>
  <c r="Q19" i="7" l="1"/>
  <c r="Q20" i="7" l="1"/>
  <c r="Q21" i="7" l="1"/>
  <c r="Q22" i="7" l="1"/>
  <c r="Q23" i="7" l="1"/>
  <c r="Q24" i="7" l="1"/>
  <c r="Q25" i="7" l="1"/>
  <c r="Q26" i="7" l="1"/>
  <c r="Q27" i="7" l="1"/>
  <c r="Q28" i="7" l="1"/>
  <c r="Q29" i="7" l="1"/>
  <c r="Q30" i="7" l="1"/>
  <c r="Q31" i="7" l="1"/>
  <c r="Q32" i="7" l="1"/>
  <c r="Q33" i="7" l="1"/>
  <c r="Q34" i="7" l="1"/>
  <c r="Q35" i="7" l="1"/>
  <c r="Q36" i="7" l="1"/>
  <c r="Q37" i="7" l="1"/>
  <c r="Q38" i="7" l="1"/>
  <c r="Q39" i="7" l="1"/>
  <c r="Q40" i="7" l="1"/>
  <c r="Q41" i="7" l="1"/>
  <c r="Q42" i="7" l="1"/>
  <c r="Q43" i="7" l="1"/>
  <c r="Q44" i="7" l="1"/>
  <c r="Q45" i="7" l="1"/>
  <c r="Q46" i="7" l="1"/>
  <c r="Q47" i="7" l="1"/>
  <c r="Q48" i="7" l="1"/>
  <c r="Q49" i="7" l="1"/>
  <c r="Q50" i="7" l="1"/>
  <c r="Q51" i="7" l="1"/>
  <c r="Q52" i="7" l="1"/>
  <c r="Q53" i="7" l="1"/>
  <c r="Q54" i="7" l="1"/>
  <c r="Q55" i="7" l="1"/>
  <c r="Q56" i="7" l="1"/>
  <c r="Q57" i="7" l="1"/>
  <c r="Q58" i="7" l="1"/>
  <c r="Q59" i="7" l="1"/>
  <c r="Q60" i="7" l="1"/>
  <c r="Q61" i="7" l="1"/>
  <c r="Q62" i="7" l="1"/>
  <c r="Q63" i="7" l="1"/>
  <c r="Q64" i="7" l="1"/>
  <c r="Q65" i="7" l="1"/>
  <c r="Q66" i="7" l="1"/>
  <c r="Q67" i="7" l="1"/>
  <c r="Q68" i="7" l="1"/>
  <c r="Q69" i="7" l="1"/>
  <c r="Q70" i="7" l="1"/>
  <c r="Q71" i="7" l="1"/>
  <c r="Q72" i="7" l="1"/>
  <c r="Q73" i="7" l="1"/>
  <c r="Q74" i="7" l="1"/>
  <c r="Q75" i="7" l="1"/>
  <c r="Q76" i="7" l="1"/>
  <c r="Q77" i="7" l="1"/>
  <c r="Q78" i="7" l="1"/>
  <c r="Q79" i="7" l="1"/>
  <c r="Q80" i="7" l="1"/>
  <c r="Q81" i="7" l="1"/>
  <c r="Q82" i="7" l="1"/>
  <c r="Q83" i="7" l="1"/>
  <c r="Q84" i="7" l="1"/>
  <c r="Q85" i="7" l="1"/>
  <c r="Q86" i="7" l="1"/>
  <c r="Q87" i="7" l="1"/>
  <c r="Q88" i="7" l="1"/>
  <c r="Q89" i="7" l="1"/>
  <c r="Q90" i="7" l="1"/>
  <c r="Q91" i="7" l="1"/>
  <c r="Q92" i="7" l="1"/>
  <c r="Q93" i="7" l="1"/>
  <c r="Q94" i="7" l="1"/>
  <c r="Q95" i="7" l="1"/>
  <c r="Q96" i="7" l="1"/>
  <c r="Q97" i="7" l="1"/>
  <c r="Q98" i="7" l="1"/>
  <c r="Q99" i="7" l="1"/>
  <c r="Q100" i="7" l="1"/>
  <c r="Q101" i="7" l="1"/>
  <c r="Q102" i="7" l="1"/>
  <c r="Q103" i="7" l="1"/>
  <c r="Q104" i="7" l="1"/>
  <c r="Q105" i="7" l="1"/>
  <c r="Q106" i="7" l="1"/>
  <c r="Q107" i="7" l="1"/>
  <c r="Q108" i="7" l="1"/>
  <c r="Q109" i="7" l="1"/>
  <c r="Q110" i="7" l="1"/>
  <c r="Q111" i="7" l="1"/>
  <c r="Q112" i="7" l="1"/>
  <c r="Q113" i="7" l="1"/>
  <c r="Q114" i="7" l="1"/>
  <c r="Q115" i="7" l="1"/>
  <c r="Q116" i="7" l="1"/>
  <c r="Q117" i="7" l="1"/>
  <c r="Q118" i="7" l="1"/>
  <c r="Q119" i="7" l="1"/>
  <c r="Q120" i="7" l="1"/>
  <c r="Q121" i="7" l="1"/>
  <c r="Q122" i="7" l="1"/>
  <c r="Q123" i="7" l="1"/>
  <c r="Q124" i="7" l="1"/>
  <c r="Q125" i="7" l="1"/>
  <c r="Q126" i="7" l="1"/>
  <c r="Q127" i="7" l="1"/>
  <c r="Q128" i="7" l="1"/>
  <c r="Q129" i="7" l="1"/>
  <c r="Q130" i="7" l="1"/>
  <c r="Q131" i="7" l="1"/>
  <c r="Q132" i="7" l="1"/>
  <c r="Q133" i="7" l="1"/>
  <c r="Q134" i="7" l="1"/>
  <c r="Q135" i="7" l="1"/>
  <c r="Q136" i="7" l="1"/>
  <c r="Q137" i="7" l="1"/>
  <c r="Q138" i="7" l="1"/>
  <c r="Q139" i="7" l="1"/>
  <c r="Q140" i="7" l="1"/>
  <c r="Q141" i="7" l="1"/>
  <c r="Q142" i="7" l="1"/>
  <c r="Q143" i="7" l="1"/>
  <c r="Q144" i="7" l="1"/>
  <c r="Q145" i="7" l="1"/>
  <c r="Q146" i="7" l="1"/>
  <c r="Q147" i="7" l="1"/>
  <c r="Q148" i="7" l="1"/>
  <c r="Q149" i="7" l="1"/>
  <c r="Q150" i="7" l="1"/>
  <c r="Q151" i="7" l="1"/>
  <c r="Q152" i="7" l="1"/>
  <c r="Q153" i="7" l="1"/>
  <c r="Q154" i="7" l="1"/>
  <c r="Q155" i="7" l="1"/>
  <c r="Q156" i="7" l="1"/>
  <c r="Q157" i="7" l="1"/>
  <c r="Q158" i="7" l="1"/>
  <c r="Q159" i="7" l="1"/>
  <c r="Q160" i="7" l="1"/>
  <c r="Q161" i="7" l="1"/>
  <c r="Q162" i="7" l="1"/>
  <c r="Q163" i="7" l="1"/>
  <c r="Q164" i="7" l="1"/>
  <c r="Q165" i="7" l="1"/>
  <c r="Q166" i="7" l="1"/>
  <c r="Q167" i="7" l="1"/>
  <c r="Q168" i="7" l="1"/>
  <c r="Q169" i="7" l="1"/>
  <c r="Q170" i="7" l="1"/>
  <c r="Q171" i="7" l="1"/>
  <c r="Q172" i="7" l="1"/>
  <c r="Q173" i="7" l="1"/>
  <c r="Q174" i="7" l="1"/>
  <c r="Q175" i="7" l="1"/>
  <c r="Q176" i="7" l="1"/>
  <c r="Q177" i="7" l="1"/>
  <c r="Q178" i="7" l="1"/>
  <c r="Q179" i="7" l="1"/>
  <c r="Q180" i="7" l="1"/>
  <c r="Q181" i="7" l="1"/>
  <c r="Q182" i="7" l="1"/>
  <c r="Q184" i="7" l="1"/>
  <c r="Q183" i="7"/>
</calcChain>
</file>

<file path=xl/sharedStrings.xml><?xml version="1.0" encoding="utf-8"?>
<sst xmlns="http://schemas.openxmlformats.org/spreadsheetml/2006/main" count="93" uniqueCount="41">
  <si>
    <t>Date</t>
  </si>
  <si>
    <t>NOBSGLIA</t>
  </si>
  <si>
    <t>SPX</t>
  </si>
  <si>
    <t>NKYTR</t>
  </si>
  <si>
    <t>NOBSGLIA Index  (L2)</t>
  </si>
  <si>
    <t>SPX Index  (L1)</t>
  </si>
  <si>
    <t>SX5E Index  (R1)</t>
  </si>
  <si>
    <t>NKYTR Index  (R2)</t>
  </si>
  <si>
    <t>Eurostoxx 50</t>
  </si>
  <si>
    <t>US10GOV</t>
  </si>
  <si>
    <t>Risk Parity Portfolio</t>
  </si>
  <si>
    <t>MSCI EAFE U$ - TOT RETURN IND</t>
  </si>
  <si>
    <t>S&amp;P 500 COMPOSITE - TOT RETURN IND</t>
  </si>
  <si>
    <t>US BENCHMARK 10 YEAR DS GOVT. INDEX - TOT RETURN IND</t>
  </si>
  <si>
    <t>ISHARES IBOXX $ INV GRADE CORPORATE BOND ETF - TOT RETURN IND</t>
  </si>
  <si>
    <t>FTSE Nareit ALL EQUITY REITS $ - TOT RETURN IND</t>
  </si>
  <si>
    <t>S&amp;P GSCI Gold Total Return - RETURN IND. (OFCL)</t>
  </si>
  <si>
    <t>Dow Jones Commodity Index TR - RETURN IND. (OFCL)</t>
  </si>
  <si>
    <t>Return Portfolio</t>
  </si>
  <si>
    <t>Sum of weights</t>
  </si>
  <si>
    <t>Deviations</t>
  </si>
  <si>
    <t>Deviation from parity</t>
  </si>
  <si>
    <t>Number of asset classes</t>
  </si>
  <si>
    <t>Risk Parity</t>
  </si>
  <si>
    <t>Solver</t>
  </si>
  <si>
    <t>Equal-weighted</t>
  </si>
  <si>
    <t>Dow Jones</t>
  </si>
  <si>
    <t>Gold</t>
  </si>
  <si>
    <t>FTSE</t>
  </si>
  <si>
    <t>ISHARE</t>
  </si>
  <si>
    <t>US Bench</t>
  </si>
  <si>
    <t>S&amp;P500</t>
  </si>
  <si>
    <t>MSCI</t>
  </si>
  <si>
    <t>Variance</t>
  </si>
  <si>
    <t>Volatility</t>
  </si>
  <si>
    <t>Portfolio</t>
  </si>
  <si>
    <t>Risk Contributions</t>
  </si>
  <si>
    <t>Covariance*Weights</t>
  </si>
  <si>
    <t>Asset Class weights</t>
  </si>
  <si>
    <t>S&amp;P 500</t>
  </si>
  <si>
    <t>Covariance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</si>
</sst>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9" fontId="0" fillId="0" borderId="0" xfId="1" applyFont="1"/>
    <xf numFmtId="0" fontId="0" fillId="0" borderId="0" xfId="0"/>
    <xf numFmtId="14" fontId="0" fillId="0" borderId="0" xfId="0" applyNumberFormat="1"/>
    <xf numFmtId="10" fontId="0" fillId="0" borderId="0" xfId="0" applyNumberFormat="1"/>
    <xf numFmtId="10" fontId="0" fillId="0" borderId="0" xfId="1" applyNumberFormat="1" applyFont="1"/>
    <xf numFmtId="0" fontId="0" fillId="0" borderId="0" xfId="0" quotePrefix="1"/>
    <xf numFmtId="9" fontId="0" fillId="0" borderId="0" xfId="1" applyNumberFormat="1" applyFont="1"/>
    <xf numFmtId="164" fontId="0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8162B-D21A-4A45-9B20-F01785C63EB8}">
  <dimension ref="A1:I183"/>
  <sheetViews>
    <sheetView workbookViewId="0">
      <selection activeCell="C3" sqref="C3"/>
    </sheetView>
  </sheetViews>
  <sheetFormatPr baseColWidth="10" defaultRowHeight="15" x14ac:dyDescent="0.25"/>
  <sheetData>
    <row r="1" spans="1:9" x14ac:dyDescent="0.25">
      <c r="A1" t="s">
        <v>0</v>
      </c>
      <c r="B1" t="s">
        <v>4</v>
      </c>
      <c r="D1" t="s">
        <v>5</v>
      </c>
      <c r="F1" t="s">
        <v>6</v>
      </c>
      <c r="H1" t="s">
        <v>7</v>
      </c>
    </row>
    <row r="2" spans="1:9" x14ac:dyDescent="0.25">
      <c r="A2" s="1">
        <v>38717</v>
      </c>
      <c r="B2">
        <v>1397896</v>
      </c>
      <c r="D2">
        <v>1248.29</v>
      </c>
      <c r="F2">
        <v>3578.93</v>
      </c>
      <c r="H2">
        <v>20357.98</v>
      </c>
    </row>
    <row r="3" spans="1:9" x14ac:dyDescent="0.25">
      <c r="A3" s="1">
        <v>38748</v>
      </c>
      <c r="B3">
        <v>1450820</v>
      </c>
      <c r="C3" s="2">
        <f>(B3-B2)/B2</f>
        <v>3.7859754946004569E-2</v>
      </c>
      <c r="D3">
        <v>1280.0899999999999</v>
      </c>
      <c r="E3" s="2">
        <f>(D3-D2)/D2</f>
        <v>2.547484959424489E-2</v>
      </c>
      <c r="F3">
        <v>3691.41</v>
      </c>
      <c r="G3" s="2">
        <f t="shared" ref="G3:G34" si="0">(F3-F2)/F2</f>
        <v>3.1428387814234987E-2</v>
      </c>
      <c r="H3">
        <v>21039.1</v>
      </c>
      <c r="I3" s="2">
        <f t="shared" ref="I3:I34" si="1">(H3-H2)/H2</f>
        <v>3.3457150463847542E-2</v>
      </c>
    </row>
    <row r="4" spans="1:9" x14ac:dyDescent="0.25">
      <c r="A4" s="1">
        <v>38776</v>
      </c>
      <c r="B4">
        <v>1493723</v>
      </c>
      <c r="C4" s="2">
        <f t="shared" ref="C4:E67" si="2">(B4-B3)/B3</f>
        <v>2.9571552639197144E-2</v>
      </c>
      <c r="D4">
        <v>1280.6600000000001</v>
      </c>
      <c r="E4" s="2">
        <f t="shared" si="2"/>
        <v>4.4528119116637403E-4</v>
      </c>
      <c r="F4">
        <v>3774.51</v>
      </c>
      <c r="G4" s="2">
        <f t="shared" si="0"/>
        <v>2.2511723162694029E-2</v>
      </c>
      <c r="H4">
        <v>20483.66</v>
      </c>
      <c r="I4" s="2">
        <f t="shared" si="1"/>
        <v>-2.6400368837069966E-2</v>
      </c>
    </row>
    <row r="5" spans="1:9" x14ac:dyDescent="0.25">
      <c r="A5" s="1">
        <v>38807</v>
      </c>
      <c r="B5">
        <v>1483619</v>
      </c>
      <c r="C5" s="2">
        <f t="shared" si="2"/>
        <v>-6.7643063673786903E-3</v>
      </c>
      <c r="D5">
        <v>1294.83</v>
      </c>
      <c r="E5" s="2">
        <f t="shared" si="2"/>
        <v>1.1064607311854704E-2</v>
      </c>
      <c r="F5">
        <v>3853.74</v>
      </c>
      <c r="G5" s="2">
        <f t="shared" si="0"/>
        <v>2.0990804104373696E-2</v>
      </c>
      <c r="H5">
        <v>21663.14</v>
      </c>
      <c r="I5" s="2">
        <f t="shared" si="1"/>
        <v>5.7581506430003211E-2</v>
      </c>
    </row>
    <row r="6" spans="1:9" x14ac:dyDescent="0.25">
      <c r="A6" s="1">
        <v>38837</v>
      </c>
      <c r="B6">
        <v>1457949</v>
      </c>
      <c r="C6" s="2">
        <f t="shared" si="2"/>
        <v>-1.7302285829448125E-2</v>
      </c>
      <c r="D6">
        <v>1310.6099999999999</v>
      </c>
      <c r="E6" s="2">
        <f t="shared" si="2"/>
        <v>1.2186928013716066E-2</v>
      </c>
      <c r="F6">
        <v>3839.9</v>
      </c>
      <c r="G6" s="2">
        <f t="shared" si="0"/>
        <v>-3.5913164873602505E-3</v>
      </c>
      <c r="H6">
        <v>21468.31</v>
      </c>
      <c r="I6" s="2">
        <f t="shared" si="1"/>
        <v>-8.9936177303935674E-3</v>
      </c>
    </row>
    <row r="7" spans="1:9" x14ac:dyDescent="0.25">
      <c r="A7" s="1">
        <v>38868</v>
      </c>
      <c r="B7">
        <v>1449959</v>
      </c>
      <c r="C7" s="2">
        <f t="shared" si="2"/>
        <v>-5.4803014371558947E-3</v>
      </c>
      <c r="D7">
        <v>1270.0899999999999</v>
      </c>
      <c r="E7" s="2">
        <f t="shared" si="2"/>
        <v>-3.0916901290238885E-2</v>
      </c>
      <c r="F7">
        <v>3637.17</v>
      </c>
      <c r="G7" s="2">
        <f t="shared" si="0"/>
        <v>-5.279564571994063E-2</v>
      </c>
      <c r="H7">
        <v>19641.84</v>
      </c>
      <c r="I7" s="2">
        <f t="shared" si="1"/>
        <v>-8.5077493291274495E-2</v>
      </c>
    </row>
    <row r="8" spans="1:9" x14ac:dyDescent="0.25">
      <c r="A8" s="1">
        <v>38898</v>
      </c>
      <c r="B8">
        <v>1504419</v>
      </c>
      <c r="C8" s="2">
        <f t="shared" si="2"/>
        <v>3.7559682722063177E-2</v>
      </c>
      <c r="D8">
        <v>1270.2</v>
      </c>
      <c r="E8" s="2">
        <f t="shared" si="2"/>
        <v>8.6608035651117117E-5</v>
      </c>
      <c r="F8">
        <v>3648.92</v>
      </c>
      <c r="G8" s="2">
        <f t="shared" si="0"/>
        <v>3.2305336291677321E-3</v>
      </c>
      <c r="H8">
        <v>19706.669999999998</v>
      </c>
      <c r="I8" s="2">
        <f t="shared" si="1"/>
        <v>3.3006072750820753E-3</v>
      </c>
    </row>
    <row r="9" spans="1:9" x14ac:dyDescent="0.25">
      <c r="A9" s="1">
        <v>38929</v>
      </c>
      <c r="B9">
        <v>1528358</v>
      </c>
      <c r="C9" s="2">
        <f t="shared" si="2"/>
        <v>1.5912455240195716E-2</v>
      </c>
      <c r="D9">
        <v>1276.6600000000001</v>
      </c>
      <c r="E9" s="2">
        <f t="shared" si="2"/>
        <v>5.0858132577547123E-3</v>
      </c>
      <c r="F9">
        <v>3691.87</v>
      </c>
      <c r="G9" s="2">
        <f t="shared" si="0"/>
        <v>1.1770606097146502E-2</v>
      </c>
      <c r="H9">
        <v>19645.73</v>
      </c>
      <c r="I9" s="2">
        <f t="shared" si="1"/>
        <v>-3.0923540100889035E-3</v>
      </c>
    </row>
    <row r="10" spans="1:9" x14ac:dyDescent="0.25">
      <c r="A10" s="1">
        <v>38960</v>
      </c>
      <c r="B10">
        <v>1618758</v>
      </c>
      <c r="C10" s="2">
        <f t="shared" si="2"/>
        <v>5.9148445586701542E-2</v>
      </c>
      <c r="D10">
        <v>1303.82</v>
      </c>
      <c r="E10" s="2">
        <f t="shared" si="2"/>
        <v>2.1274262528785937E-2</v>
      </c>
      <c r="F10">
        <v>3808.7</v>
      </c>
      <c r="G10" s="2">
        <f t="shared" si="0"/>
        <v>3.1645209609222409E-2</v>
      </c>
      <c r="H10">
        <v>20520.16</v>
      </c>
      <c r="I10" s="2">
        <f t="shared" si="1"/>
        <v>4.4509926584555541E-2</v>
      </c>
    </row>
    <row r="11" spans="1:9" x14ac:dyDescent="0.25">
      <c r="A11" s="1">
        <v>38990</v>
      </c>
      <c r="B11">
        <v>1711271</v>
      </c>
      <c r="C11" s="2">
        <f t="shared" si="2"/>
        <v>5.7150605587740724E-2</v>
      </c>
      <c r="D11">
        <v>1335.85</v>
      </c>
      <c r="E11" s="2">
        <f t="shared" si="2"/>
        <v>2.4566274485741876E-2</v>
      </c>
      <c r="F11">
        <v>3899.41</v>
      </c>
      <c r="G11" s="2">
        <f t="shared" si="0"/>
        <v>2.3816525323601241E-2</v>
      </c>
      <c r="H11">
        <v>20586.98</v>
      </c>
      <c r="I11" s="2">
        <f t="shared" si="1"/>
        <v>3.2563098923205137E-3</v>
      </c>
    </row>
    <row r="12" spans="1:9" x14ac:dyDescent="0.25">
      <c r="A12" s="1">
        <v>39021</v>
      </c>
      <c r="B12">
        <v>1785248</v>
      </c>
      <c r="C12" s="2">
        <f t="shared" si="2"/>
        <v>4.3229272277739761E-2</v>
      </c>
      <c r="D12">
        <v>1377.94</v>
      </c>
      <c r="E12" s="2">
        <f t="shared" si="2"/>
        <v>3.1508028596025112E-2</v>
      </c>
      <c r="F12">
        <v>4004.8</v>
      </c>
      <c r="G12" s="2">
        <f t="shared" si="0"/>
        <v>2.7027165648136599E-2</v>
      </c>
      <c r="H12">
        <v>20933.91</v>
      </c>
      <c r="I12" s="2">
        <f t="shared" si="1"/>
        <v>1.6851913199507663E-2</v>
      </c>
    </row>
    <row r="13" spans="1:9" x14ac:dyDescent="0.25">
      <c r="A13" s="1">
        <v>39051</v>
      </c>
      <c r="B13">
        <v>1760276</v>
      </c>
      <c r="C13" s="2">
        <f t="shared" si="2"/>
        <v>-1.3987972539389486E-2</v>
      </c>
      <c r="D13">
        <v>1400.63</v>
      </c>
      <c r="E13" s="2">
        <f t="shared" si="2"/>
        <v>1.6466609576614406E-2</v>
      </c>
      <c r="F13">
        <v>3987.23</v>
      </c>
      <c r="G13" s="2">
        <f t="shared" si="0"/>
        <v>-4.3872353176188979E-3</v>
      </c>
      <c r="H13">
        <v>20776.68</v>
      </c>
      <c r="I13" s="2">
        <f t="shared" si="1"/>
        <v>-7.510780355891449E-3</v>
      </c>
    </row>
    <row r="14" spans="1:9" x14ac:dyDescent="0.25">
      <c r="A14" s="1">
        <v>39082</v>
      </c>
      <c r="B14">
        <v>1782139</v>
      </c>
      <c r="C14" s="2">
        <f t="shared" si="2"/>
        <v>1.2420211375943319E-2</v>
      </c>
      <c r="D14">
        <v>1418.3</v>
      </c>
      <c r="E14" s="2">
        <f t="shared" si="2"/>
        <v>1.2615751483260993E-2</v>
      </c>
      <c r="F14">
        <v>4119.9399999999996</v>
      </c>
      <c r="G14" s="2">
        <f t="shared" si="0"/>
        <v>3.3283758398687704E-2</v>
      </c>
      <c r="H14">
        <v>22005.599999999999</v>
      </c>
      <c r="I14" s="2">
        <f t="shared" si="1"/>
        <v>5.9149007444885236E-2</v>
      </c>
    </row>
    <row r="15" spans="1:9" x14ac:dyDescent="0.25">
      <c r="A15" s="1">
        <v>39113</v>
      </c>
      <c r="B15">
        <v>1821960</v>
      </c>
      <c r="C15" s="2">
        <f t="shared" si="2"/>
        <v>2.234449725863134E-2</v>
      </c>
      <c r="D15">
        <v>1438.24</v>
      </c>
      <c r="E15" s="2">
        <f t="shared" si="2"/>
        <v>1.4059084819854795E-2</v>
      </c>
      <c r="F15">
        <v>4178.54</v>
      </c>
      <c r="G15" s="2">
        <f t="shared" si="0"/>
        <v>1.4223508109341488E-2</v>
      </c>
      <c r="H15">
        <v>22207.55</v>
      </c>
      <c r="I15" s="2">
        <f t="shared" si="1"/>
        <v>9.1772094375977362E-3</v>
      </c>
    </row>
    <row r="16" spans="1:9" x14ac:dyDescent="0.25">
      <c r="A16" s="1">
        <v>39141</v>
      </c>
      <c r="B16">
        <v>1844075</v>
      </c>
      <c r="C16" s="2">
        <f t="shared" si="2"/>
        <v>1.2138027179520956E-2</v>
      </c>
      <c r="D16">
        <v>1406.82</v>
      </c>
      <c r="E16" s="2">
        <f t="shared" si="2"/>
        <v>-2.1846145288686222E-2</v>
      </c>
      <c r="F16">
        <v>4087.12</v>
      </c>
      <c r="G16" s="2">
        <f t="shared" si="0"/>
        <v>-2.1878455154192629E-2</v>
      </c>
      <c r="H16">
        <v>22495.55</v>
      </c>
      <c r="I16" s="2">
        <f t="shared" si="1"/>
        <v>1.2968562493386258E-2</v>
      </c>
    </row>
    <row r="17" spans="1:9" x14ac:dyDescent="0.25">
      <c r="A17" s="1">
        <v>39172</v>
      </c>
      <c r="B17">
        <v>1875803</v>
      </c>
      <c r="C17" s="2">
        <f t="shared" si="2"/>
        <v>1.7205373967978527E-2</v>
      </c>
      <c r="D17">
        <v>1420.86</v>
      </c>
      <c r="E17" s="2">
        <f t="shared" si="2"/>
        <v>9.9799547916577559E-3</v>
      </c>
      <c r="F17">
        <v>4181.03</v>
      </c>
      <c r="G17" s="2">
        <f t="shared" si="0"/>
        <v>2.297705964101858E-2</v>
      </c>
      <c r="H17">
        <v>22204.37</v>
      </c>
      <c r="I17" s="2">
        <f t="shared" si="1"/>
        <v>-1.2943893347795466E-2</v>
      </c>
    </row>
    <row r="18" spans="1:9" x14ac:dyDescent="0.25">
      <c r="A18" s="1">
        <v>39202</v>
      </c>
      <c r="B18">
        <v>1908134</v>
      </c>
      <c r="C18" s="2">
        <f t="shared" si="2"/>
        <v>1.7235818473475092E-2</v>
      </c>
      <c r="D18">
        <v>1482.37</v>
      </c>
      <c r="E18" s="2">
        <f t="shared" si="2"/>
        <v>4.3290683107413817E-2</v>
      </c>
      <c r="F18">
        <v>4392.34</v>
      </c>
      <c r="G18" s="2">
        <f t="shared" si="0"/>
        <v>5.0540177898747533E-2</v>
      </c>
      <c r="H18">
        <v>22349.200000000001</v>
      </c>
      <c r="I18" s="2">
        <f t="shared" si="1"/>
        <v>6.5225899226144116E-3</v>
      </c>
    </row>
    <row r="19" spans="1:9" x14ac:dyDescent="0.25">
      <c r="A19" s="1">
        <v>39233</v>
      </c>
      <c r="B19">
        <v>1963871</v>
      </c>
      <c r="C19" s="2">
        <f t="shared" si="2"/>
        <v>2.9210212699946649E-2</v>
      </c>
      <c r="D19">
        <v>1530.62</v>
      </c>
      <c r="E19" s="2">
        <f t="shared" si="2"/>
        <v>3.2549228600147063E-2</v>
      </c>
      <c r="F19">
        <v>4512.6499999999996</v>
      </c>
      <c r="G19" s="2">
        <f t="shared" si="0"/>
        <v>2.7390866827249141E-2</v>
      </c>
      <c r="H19">
        <v>22960.400000000001</v>
      </c>
      <c r="I19" s="2">
        <f t="shared" si="1"/>
        <v>2.7347735041970214E-2</v>
      </c>
    </row>
    <row r="20" spans="1:9" x14ac:dyDescent="0.25">
      <c r="A20" s="1">
        <v>39263</v>
      </c>
      <c r="B20">
        <v>1938688</v>
      </c>
      <c r="C20" s="2">
        <f t="shared" si="2"/>
        <v>-1.2823143678989098E-2</v>
      </c>
      <c r="D20">
        <v>1503.35</v>
      </c>
      <c r="E20" s="2">
        <f t="shared" si="2"/>
        <v>-1.7816309730697352E-2</v>
      </c>
      <c r="F20">
        <v>4489.7700000000004</v>
      </c>
      <c r="G20" s="2">
        <f t="shared" si="0"/>
        <v>-5.0701915725791281E-3</v>
      </c>
      <c r="H20">
        <v>23320.61</v>
      </c>
      <c r="I20" s="2">
        <f t="shared" si="1"/>
        <v>1.568831553457253E-2</v>
      </c>
    </row>
    <row r="21" spans="1:9" x14ac:dyDescent="0.25">
      <c r="A21" s="1">
        <v>39294</v>
      </c>
      <c r="B21">
        <v>1943546</v>
      </c>
      <c r="C21" s="2">
        <f t="shared" si="2"/>
        <v>2.5058183678859105E-3</v>
      </c>
      <c r="D21">
        <v>1455.28</v>
      </c>
      <c r="E21" s="2">
        <f t="shared" si="2"/>
        <v>-3.1975255263245378E-2</v>
      </c>
      <c r="F21">
        <v>4315.6899999999996</v>
      </c>
      <c r="G21" s="2">
        <f t="shared" si="0"/>
        <v>-3.8772587459936884E-2</v>
      </c>
      <c r="H21">
        <v>22177.69</v>
      </c>
      <c r="I21" s="2">
        <f t="shared" si="1"/>
        <v>-4.9009009627106748E-2</v>
      </c>
    </row>
    <row r="22" spans="1:9" x14ac:dyDescent="0.25">
      <c r="A22" s="1">
        <v>39325</v>
      </c>
      <c r="B22">
        <v>1965771</v>
      </c>
      <c r="C22" s="2">
        <f t="shared" si="2"/>
        <v>1.1435283754539383E-2</v>
      </c>
      <c r="D22">
        <v>1473.99</v>
      </c>
      <c r="E22" s="2">
        <f t="shared" si="2"/>
        <v>1.2856632400637703E-2</v>
      </c>
      <c r="F22">
        <v>4294.5600000000004</v>
      </c>
      <c r="G22" s="2">
        <f t="shared" si="0"/>
        <v>-4.896088458624044E-3</v>
      </c>
      <c r="H22">
        <v>21309.48</v>
      </c>
      <c r="I22" s="2">
        <f t="shared" si="1"/>
        <v>-3.9147900435076835E-2</v>
      </c>
    </row>
    <row r="23" spans="1:9" x14ac:dyDescent="0.25">
      <c r="A23" s="1">
        <v>39355</v>
      </c>
      <c r="B23">
        <v>1930964</v>
      </c>
      <c r="C23" s="2">
        <f t="shared" si="2"/>
        <v>-1.770653855408387E-2</v>
      </c>
      <c r="D23">
        <v>1526.75</v>
      </c>
      <c r="E23" s="2">
        <f t="shared" si="2"/>
        <v>3.5794001316155462E-2</v>
      </c>
      <c r="F23">
        <v>4381.71</v>
      </c>
      <c r="G23" s="2">
        <f t="shared" si="0"/>
        <v>2.0293115010617997E-2</v>
      </c>
      <c r="H23">
        <v>21688.86</v>
      </c>
      <c r="I23" s="2">
        <f t="shared" si="1"/>
        <v>1.7803343863857825E-2</v>
      </c>
    </row>
    <row r="24" spans="1:9" x14ac:dyDescent="0.25">
      <c r="A24" s="1">
        <v>39386</v>
      </c>
      <c r="B24">
        <v>2007783</v>
      </c>
      <c r="C24" s="2">
        <f t="shared" si="2"/>
        <v>3.9782719926420171E-2</v>
      </c>
      <c r="D24">
        <v>1549.38</v>
      </c>
      <c r="E24" s="2">
        <f t="shared" si="2"/>
        <v>1.4822335025380782E-2</v>
      </c>
      <c r="F24">
        <v>4489.79</v>
      </c>
      <c r="G24" s="2">
        <f t="shared" si="0"/>
        <v>2.4666169144009969E-2</v>
      </c>
      <c r="H24">
        <v>21629.040000000001</v>
      </c>
      <c r="I24" s="2">
        <f t="shared" si="1"/>
        <v>-2.7580979359910899E-3</v>
      </c>
    </row>
    <row r="25" spans="1:9" x14ac:dyDescent="0.25">
      <c r="A25" s="1">
        <v>39416</v>
      </c>
      <c r="B25">
        <v>2083487</v>
      </c>
      <c r="C25" s="2">
        <f t="shared" si="2"/>
        <v>3.7705269942020628E-2</v>
      </c>
      <c r="D25">
        <v>1481.14</v>
      </c>
      <c r="E25" s="2">
        <f t="shared" si="2"/>
        <v>-4.4043423821141361E-2</v>
      </c>
      <c r="F25">
        <v>4394.95</v>
      </c>
      <c r="G25" s="2">
        <f t="shared" si="0"/>
        <v>-2.1123482390045002E-2</v>
      </c>
      <c r="H25">
        <v>20265.7</v>
      </c>
      <c r="I25" s="2">
        <f t="shared" si="1"/>
        <v>-6.3032848429703775E-2</v>
      </c>
    </row>
    <row r="26" spans="1:9" x14ac:dyDescent="0.25">
      <c r="A26" s="1">
        <v>39447</v>
      </c>
      <c r="B26">
        <v>2016955</v>
      </c>
      <c r="C26" s="2">
        <f t="shared" si="2"/>
        <v>-3.1933004621579116E-2</v>
      </c>
      <c r="D26">
        <v>1468.36</v>
      </c>
      <c r="E26" s="2">
        <f t="shared" si="2"/>
        <v>-8.6284888666839053E-3</v>
      </c>
      <c r="F26">
        <v>4399.72</v>
      </c>
      <c r="G26" s="2">
        <f t="shared" si="0"/>
        <v>1.08533657948337E-3</v>
      </c>
      <c r="H26">
        <v>19800.560000000001</v>
      </c>
      <c r="I26" s="2">
        <f t="shared" si="1"/>
        <v>-2.2952081595997147E-2</v>
      </c>
    </row>
    <row r="27" spans="1:9" x14ac:dyDescent="0.25">
      <c r="A27" s="1">
        <v>39478</v>
      </c>
      <c r="B27">
        <v>2000238</v>
      </c>
      <c r="C27" s="2">
        <f t="shared" si="2"/>
        <v>-8.2882364752808069E-3</v>
      </c>
      <c r="D27">
        <v>1378.55</v>
      </c>
      <c r="E27" s="2">
        <f t="shared" si="2"/>
        <v>-6.1163474897164151E-2</v>
      </c>
      <c r="F27">
        <v>3792.8</v>
      </c>
      <c r="G27" s="2">
        <f t="shared" si="0"/>
        <v>-0.13794514196357952</v>
      </c>
      <c r="H27">
        <v>17582.810000000001</v>
      </c>
      <c r="I27" s="2">
        <f t="shared" si="1"/>
        <v>-0.11200440795613861</v>
      </c>
    </row>
    <row r="28" spans="1:9" x14ac:dyDescent="0.25">
      <c r="A28" s="1">
        <v>39507</v>
      </c>
      <c r="B28">
        <v>1970540</v>
      </c>
      <c r="C28" s="2">
        <f t="shared" si="2"/>
        <v>-1.4847233179251669E-2</v>
      </c>
      <c r="D28">
        <v>1330.63</v>
      </c>
      <c r="E28" s="2">
        <f t="shared" si="2"/>
        <v>-3.4761162090602336E-2</v>
      </c>
      <c r="F28">
        <v>3724.5</v>
      </c>
      <c r="G28" s="2">
        <f t="shared" si="0"/>
        <v>-1.800780426070454E-2</v>
      </c>
      <c r="H28">
        <v>17602.98</v>
      </c>
      <c r="I28" s="2">
        <f t="shared" si="1"/>
        <v>1.147143147198784E-3</v>
      </c>
    </row>
    <row r="29" spans="1:9" x14ac:dyDescent="0.25">
      <c r="A29" s="1">
        <v>39538</v>
      </c>
      <c r="B29">
        <v>1945389</v>
      </c>
      <c r="C29" s="2">
        <f t="shared" si="2"/>
        <v>-1.2763506450008627E-2</v>
      </c>
      <c r="D29">
        <v>1322.7</v>
      </c>
      <c r="E29" s="2">
        <f t="shared" si="2"/>
        <v>-5.9595830546433368E-3</v>
      </c>
      <c r="F29">
        <v>3628.06</v>
      </c>
      <c r="G29" s="2">
        <f t="shared" si="0"/>
        <v>-2.5893408511209574E-2</v>
      </c>
      <c r="H29">
        <v>16339.56</v>
      </c>
      <c r="I29" s="2">
        <f t="shared" si="1"/>
        <v>-7.1773074786200985E-2</v>
      </c>
    </row>
    <row r="30" spans="1:9" x14ac:dyDescent="0.25">
      <c r="A30" s="1">
        <v>39568</v>
      </c>
      <c r="B30">
        <v>2017407</v>
      </c>
      <c r="C30" s="2">
        <f t="shared" si="2"/>
        <v>3.7019845388248832E-2</v>
      </c>
      <c r="D30">
        <v>1385.59</v>
      </c>
      <c r="E30" s="2">
        <f t="shared" si="2"/>
        <v>4.7546684811370581E-2</v>
      </c>
      <c r="F30">
        <v>3825.02</v>
      </c>
      <c r="G30" s="2">
        <f t="shared" si="0"/>
        <v>5.4287966571666409E-2</v>
      </c>
      <c r="H30">
        <v>18067.29</v>
      </c>
      <c r="I30" s="2">
        <f t="shared" si="1"/>
        <v>0.10573907742925767</v>
      </c>
    </row>
    <row r="31" spans="1:9" x14ac:dyDescent="0.25">
      <c r="A31" s="1">
        <v>39599</v>
      </c>
      <c r="B31">
        <v>2052707</v>
      </c>
      <c r="C31" s="2">
        <f t="shared" si="2"/>
        <v>1.7497708692395735E-2</v>
      </c>
      <c r="D31">
        <v>1400.38</v>
      </c>
      <c r="E31" s="2">
        <f t="shared" si="2"/>
        <v>1.067415324879668E-2</v>
      </c>
      <c r="F31">
        <v>3777.85</v>
      </c>
      <c r="G31" s="2">
        <f t="shared" si="0"/>
        <v>-1.2331961662945572E-2</v>
      </c>
      <c r="H31">
        <v>18705.150000000001</v>
      </c>
      <c r="I31" s="2">
        <f t="shared" si="1"/>
        <v>3.5304685982236433E-2</v>
      </c>
    </row>
    <row r="32" spans="1:9" x14ac:dyDescent="0.25">
      <c r="A32" s="1">
        <v>39629</v>
      </c>
      <c r="B32">
        <v>1990598</v>
      </c>
      <c r="C32" s="2">
        <f t="shared" si="2"/>
        <v>-3.0257119014062892E-2</v>
      </c>
      <c r="D32">
        <v>1280</v>
      </c>
      <c r="E32" s="2">
        <f t="shared" si="2"/>
        <v>-8.5962381639269406E-2</v>
      </c>
      <c r="F32">
        <v>3352.81</v>
      </c>
      <c r="G32" s="2">
        <f t="shared" si="0"/>
        <v>-0.11250843733869793</v>
      </c>
      <c r="H32">
        <v>17602</v>
      </c>
      <c r="I32" s="2">
        <f t="shared" si="1"/>
        <v>-5.8975736628682551E-2</v>
      </c>
    </row>
    <row r="33" spans="1:9" x14ac:dyDescent="0.25">
      <c r="A33" s="1">
        <v>39660</v>
      </c>
      <c r="B33">
        <v>2019137</v>
      </c>
      <c r="C33" s="2">
        <f t="shared" si="2"/>
        <v>1.4336897756352614E-2</v>
      </c>
      <c r="D33">
        <v>1267.3800000000001</v>
      </c>
      <c r="E33" s="2">
        <f t="shared" si="2"/>
        <v>-9.8593749999999151E-3</v>
      </c>
      <c r="F33">
        <v>3367.82</v>
      </c>
      <c r="G33" s="2">
        <f t="shared" si="0"/>
        <v>4.4768418132850414E-3</v>
      </c>
      <c r="H33">
        <v>17466.259999999998</v>
      </c>
      <c r="I33" s="2">
        <f t="shared" si="1"/>
        <v>-7.7116236791274625E-3</v>
      </c>
    </row>
    <row r="34" spans="1:9" x14ac:dyDescent="0.25">
      <c r="A34" s="1">
        <v>39691</v>
      </c>
      <c r="B34">
        <v>2112710</v>
      </c>
      <c r="C34" s="2">
        <f t="shared" si="2"/>
        <v>4.6343066369443978E-2</v>
      </c>
      <c r="D34">
        <v>1282.83</v>
      </c>
      <c r="E34" s="2">
        <f t="shared" si="2"/>
        <v>1.2190503242910426E-2</v>
      </c>
      <c r="F34">
        <v>3365.63</v>
      </c>
      <c r="G34" s="2">
        <f t="shared" si="0"/>
        <v>-6.5027228296050694E-4</v>
      </c>
      <c r="H34">
        <v>17075.5</v>
      </c>
      <c r="I34" s="2">
        <f t="shared" si="1"/>
        <v>-2.2372276606439985E-2</v>
      </c>
    </row>
    <row r="35" spans="1:9" x14ac:dyDescent="0.25">
      <c r="A35" s="1">
        <v>39721</v>
      </c>
      <c r="B35">
        <v>2118580</v>
      </c>
      <c r="C35" s="2">
        <f t="shared" si="2"/>
        <v>2.7784220266861047E-3</v>
      </c>
      <c r="D35">
        <v>1166.3599999999999</v>
      </c>
      <c r="E35" s="2">
        <f t="shared" si="2"/>
        <v>-9.0791453271283046E-2</v>
      </c>
      <c r="F35">
        <v>3038.2</v>
      </c>
      <c r="G35" s="2">
        <f t="shared" ref="G35:G66" si="3">(F35-F34)/F34</f>
        <v>-9.728639214649272E-2</v>
      </c>
      <c r="H35">
        <v>14810.44</v>
      </c>
      <c r="I35" s="2">
        <f t="shared" ref="I35:I66" si="4">(H35-H34)/H34</f>
        <v>-0.13264970279054783</v>
      </c>
    </row>
    <row r="36" spans="1:9" x14ac:dyDescent="0.25">
      <c r="A36" s="1">
        <v>39752</v>
      </c>
      <c r="B36">
        <v>2090915</v>
      </c>
      <c r="C36" s="2">
        <f t="shared" si="2"/>
        <v>-1.3058274882232438E-2</v>
      </c>
      <c r="D36">
        <v>968.75</v>
      </c>
      <c r="E36" s="2">
        <f t="shared" si="2"/>
        <v>-0.16942453444905511</v>
      </c>
      <c r="F36">
        <v>2591.7600000000002</v>
      </c>
      <c r="G36" s="2">
        <f t="shared" si="3"/>
        <v>-0.14694226844842329</v>
      </c>
      <c r="H36">
        <v>11281.34</v>
      </c>
      <c r="I36" s="2">
        <f t="shared" si="4"/>
        <v>-0.23828461544694149</v>
      </c>
    </row>
    <row r="37" spans="1:9" x14ac:dyDescent="0.25">
      <c r="A37" s="1">
        <v>39782</v>
      </c>
      <c r="B37">
        <v>2149074</v>
      </c>
      <c r="C37" s="2">
        <f t="shared" si="2"/>
        <v>2.7815095305165443E-2</v>
      </c>
      <c r="D37">
        <v>896.24</v>
      </c>
      <c r="E37" s="2">
        <f t="shared" si="2"/>
        <v>-7.484903225806451E-2</v>
      </c>
      <c r="F37">
        <v>2430.31</v>
      </c>
      <c r="G37" s="2">
        <f t="shared" si="3"/>
        <v>-6.2293576565731493E-2</v>
      </c>
      <c r="H37">
        <v>11194.51</v>
      </c>
      <c r="I37" s="2">
        <f t="shared" si="4"/>
        <v>-7.696780701583316E-3</v>
      </c>
    </row>
    <row r="38" spans="1:9" x14ac:dyDescent="0.25">
      <c r="A38" s="1">
        <v>39813</v>
      </c>
      <c r="B38">
        <v>2273289</v>
      </c>
      <c r="C38" s="2">
        <f t="shared" si="2"/>
        <v>5.7799312634185702E-2</v>
      </c>
      <c r="D38">
        <v>903.25</v>
      </c>
      <c r="E38" s="2">
        <f t="shared" si="2"/>
        <v>7.8215656520574748E-3</v>
      </c>
      <c r="F38">
        <v>2447.62</v>
      </c>
      <c r="G38" s="2">
        <f t="shared" si="3"/>
        <v>7.1225481522933067E-3</v>
      </c>
      <c r="H38">
        <v>11668.8</v>
      </c>
      <c r="I38" s="2">
        <f t="shared" si="4"/>
        <v>4.2368089358087051E-2</v>
      </c>
    </row>
    <row r="39" spans="1:9" x14ac:dyDescent="0.25">
      <c r="A39" s="1">
        <v>39844</v>
      </c>
      <c r="B39">
        <v>2102454</v>
      </c>
      <c r="C39" s="2">
        <f t="shared" si="2"/>
        <v>-7.5148826216112422E-2</v>
      </c>
      <c r="D39">
        <v>825.88</v>
      </c>
      <c r="E39" s="2">
        <f t="shared" si="2"/>
        <v>-8.5657348463880442E-2</v>
      </c>
      <c r="F39">
        <v>2236.98</v>
      </c>
      <c r="G39" s="2">
        <f t="shared" si="3"/>
        <v>-8.6059110482836335E-2</v>
      </c>
      <c r="H39">
        <v>10529.83</v>
      </c>
      <c r="I39" s="2">
        <f t="shared" si="4"/>
        <v>-9.7608151652269243E-2</v>
      </c>
    </row>
    <row r="40" spans="1:9" x14ac:dyDescent="0.25">
      <c r="A40" s="1">
        <v>39872</v>
      </c>
      <c r="B40">
        <v>2035351</v>
      </c>
      <c r="C40" s="2">
        <f t="shared" si="2"/>
        <v>-3.1916512798853151E-2</v>
      </c>
      <c r="D40">
        <v>735.09</v>
      </c>
      <c r="E40" s="2">
        <f t="shared" si="2"/>
        <v>-0.10993122487528451</v>
      </c>
      <c r="F40">
        <v>1976.23</v>
      </c>
      <c r="G40" s="2">
        <f t="shared" si="3"/>
        <v>-0.11656340244436696</v>
      </c>
      <c r="H40">
        <v>9976.89</v>
      </c>
      <c r="I40" s="2">
        <f t="shared" si="4"/>
        <v>-5.2511768945937447E-2</v>
      </c>
    </row>
    <row r="41" spans="1:9" x14ac:dyDescent="0.25">
      <c r="A41" s="1">
        <v>39903</v>
      </c>
      <c r="B41">
        <v>2075622</v>
      </c>
      <c r="C41" s="2">
        <f t="shared" si="2"/>
        <v>1.9785776507344432E-2</v>
      </c>
      <c r="D41">
        <v>797.87</v>
      </c>
      <c r="E41" s="2">
        <f t="shared" si="2"/>
        <v>8.5404508291501674E-2</v>
      </c>
      <c r="F41">
        <v>2071.13</v>
      </c>
      <c r="G41" s="2">
        <f t="shared" si="3"/>
        <v>4.802072633246135E-2</v>
      </c>
      <c r="H41">
        <v>10790.33</v>
      </c>
      <c r="I41" s="2">
        <f t="shared" si="4"/>
        <v>8.1532421425915352E-2</v>
      </c>
    </row>
    <row r="42" spans="1:9" x14ac:dyDescent="0.25">
      <c r="A42" s="1">
        <v>39933</v>
      </c>
      <c r="B42">
        <v>2196439</v>
      </c>
      <c r="C42" s="2">
        <f t="shared" si="2"/>
        <v>5.8207611983299462E-2</v>
      </c>
      <c r="D42">
        <v>872.81</v>
      </c>
      <c r="E42" s="2">
        <f t="shared" si="2"/>
        <v>9.3925075513554765E-2</v>
      </c>
      <c r="F42">
        <v>2375.34</v>
      </c>
      <c r="G42" s="2">
        <f t="shared" si="3"/>
        <v>0.14688117114811722</v>
      </c>
      <c r="H42">
        <v>11746.66</v>
      </c>
      <c r="I42" s="2">
        <f t="shared" si="4"/>
        <v>8.862842934368087E-2</v>
      </c>
    </row>
    <row r="43" spans="1:9" x14ac:dyDescent="0.25">
      <c r="A43" s="1">
        <v>39964</v>
      </c>
      <c r="B43">
        <v>2308395</v>
      </c>
      <c r="C43" s="2">
        <f t="shared" si="2"/>
        <v>5.0971595386896697E-2</v>
      </c>
      <c r="D43">
        <v>919.14</v>
      </c>
      <c r="E43" s="2">
        <f t="shared" si="2"/>
        <v>5.3081426656431577E-2</v>
      </c>
      <c r="F43">
        <v>2451.2399999999998</v>
      </c>
      <c r="G43" s="2">
        <f t="shared" si="3"/>
        <v>3.1953320366768394E-2</v>
      </c>
      <c r="H43">
        <v>12670.99</v>
      </c>
      <c r="I43" s="2">
        <f t="shared" si="4"/>
        <v>7.8688750674659858E-2</v>
      </c>
    </row>
    <row r="44" spans="1:9" x14ac:dyDescent="0.25">
      <c r="A44" s="1">
        <v>39994</v>
      </c>
      <c r="B44">
        <v>2383773</v>
      </c>
      <c r="C44" s="2">
        <f t="shared" si="2"/>
        <v>3.2653856900573777E-2</v>
      </c>
      <c r="D44">
        <v>919.32</v>
      </c>
      <c r="E44" s="2">
        <f t="shared" si="2"/>
        <v>1.9583523728709844E-4</v>
      </c>
      <c r="F44">
        <v>2401.69</v>
      </c>
      <c r="G44" s="2">
        <f t="shared" si="3"/>
        <v>-2.02142589056966E-2</v>
      </c>
      <c r="H44">
        <v>13253.91</v>
      </c>
      <c r="I44" s="2">
        <f t="shared" si="4"/>
        <v>4.6004298006706662E-2</v>
      </c>
    </row>
    <row r="45" spans="1:9" x14ac:dyDescent="0.25">
      <c r="A45" s="1">
        <v>40025</v>
      </c>
      <c r="B45">
        <v>2465676</v>
      </c>
      <c r="C45" s="2">
        <f t="shared" si="2"/>
        <v>3.435855679211066E-2</v>
      </c>
      <c r="D45">
        <v>987.48</v>
      </c>
      <c r="E45" s="2">
        <f t="shared" si="2"/>
        <v>7.4141756950789672E-2</v>
      </c>
      <c r="F45">
        <v>2638.13</v>
      </c>
      <c r="G45" s="2">
        <f t="shared" si="3"/>
        <v>9.844734332907247E-2</v>
      </c>
      <c r="H45">
        <v>13784.68</v>
      </c>
      <c r="I45" s="2">
        <f t="shared" si="4"/>
        <v>4.0046295772341929E-2</v>
      </c>
    </row>
    <row r="46" spans="1:9" x14ac:dyDescent="0.25">
      <c r="A46" s="1">
        <v>40056</v>
      </c>
      <c r="B46">
        <v>2522027</v>
      </c>
      <c r="C46" s="2">
        <f t="shared" si="2"/>
        <v>2.2854178732323305E-2</v>
      </c>
      <c r="D46">
        <v>1020.63</v>
      </c>
      <c r="E46" s="2">
        <f t="shared" si="2"/>
        <v>3.3570300157977857E-2</v>
      </c>
      <c r="F46">
        <v>2775.17</v>
      </c>
      <c r="G46" s="2">
        <f t="shared" si="3"/>
        <v>5.1945885911611617E-2</v>
      </c>
      <c r="H46">
        <v>13972.09</v>
      </c>
      <c r="I46" s="2">
        <f t="shared" si="4"/>
        <v>1.3595527788820621E-2</v>
      </c>
    </row>
    <row r="47" spans="1:9" x14ac:dyDescent="0.25">
      <c r="A47" s="1">
        <v>40086</v>
      </c>
      <c r="B47">
        <v>2546040</v>
      </c>
      <c r="C47" s="2">
        <f t="shared" si="2"/>
        <v>9.5213096449800107E-3</v>
      </c>
      <c r="D47">
        <v>1057.08</v>
      </c>
      <c r="E47" s="2">
        <f t="shared" si="2"/>
        <v>3.5713235942506034E-2</v>
      </c>
      <c r="F47">
        <v>2872.63</v>
      </c>
      <c r="G47" s="2">
        <f t="shared" si="3"/>
        <v>3.5118569312870933E-2</v>
      </c>
      <c r="H47">
        <v>13564.01</v>
      </c>
      <c r="I47" s="2">
        <f t="shared" si="4"/>
        <v>-2.9206797265119242E-2</v>
      </c>
    </row>
    <row r="48" spans="1:9" x14ac:dyDescent="0.25">
      <c r="A48" s="1">
        <v>40117</v>
      </c>
      <c r="B48">
        <v>2496715</v>
      </c>
      <c r="C48" s="2">
        <f t="shared" si="2"/>
        <v>-1.9373222730200625E-2</v>
      </c>
      <c r="D48">
        <v>1036.2</v>
      </c>
      <c r="E48" s="2">
        <f t="shared" si="2"/>
        <v>-1.9752525825859804E-2</v>
      </c>
      <c r="F48">
        <v>2743.5</v>
      </c>
      <c r="G48" s="2">
        <f t="shared" si="3"/>
        <v>-4.4951838559090483E-2</v>
      </c>
      <c r="H48">
        <v>13432.73</v>
      </c>
      <c r="I48" s="2">
        <f t="shared" si="4"/>
        <v>-9.6785537610190979E-3</v>
      </c>
    </row>
    <row r="49" spans="1:9" x14ac:dyDescent="0.25">
      <c r="A49" s="1">
        <v>40147</v>
      </c>
      <c r="B49">
        <v>2591260</v>
      </c>
      <c r="C49" s="2">
        <f t="shared" si="2"/>
        <v>3.7867758234319898E-2</v>
      </c>
      <c r="D49">
        <v>1095.6300000000001</v>
      </c>
      <c r="E49" s="2">
        <f t="shared" si="2"/>
        <v>5.7353792704111235E-2</v>
      </c>
      <c r="F49">
        <v>2797.25</v>
      </c>
      <c r="G49" s="2">
        <f t="shared" si="3"/>
        <v>1.9591762347366502E-2</v>
      </c>
      <c r="H49">
        <v>12510.84</v>
      </c>
      <c r="I49" s="2">
        <f t="shared" si="4"/>
        <v>-6.8630129541798243E-2</v>
      </c>
    </row>
    <row r="50" spans="1:9" x14ac:dyDescent="0.25">
      <c r="A50" s="1">
        <v>40178</v>
      </c>
      <c r="B50">
        <v>2636815</v>
      </c>
      <c r="C50" s="2">
        <f t="shared" si="2"/>
        <v>1.7580250534489014E-2</v>
      </c>
      <c r="D50">
        <v>1115.0999999999999</v>
      </c>
      <c r="E50" s="2">
        <f t="shared" si="2"/>
        <v>1.7770597738287375E-2</v>
      </c>
      <c r="F50">
        <v>2964.96</v>
      </c>
      <c r="G50" s="2">
        <f t="shared" si="3"/>
        <v>5.995531325408885E-2</v>
      </c>
      <c r="H50">
        <v>14133.91</v>
      </c>
      <c r="I50" s="2">
        <f t="shared" si="4"/>
        <v>0.12973309545961739</v>
      </c>
    </row>
    <row r="51" spans="1:9" x14ac:dyDescent="0.25">
      <c r="A51" s="1">
        <v>40209</v>
      </c>
      <c r="B51">
        <v>2619496</v>
      </c>
      <c r="C51" s="2">
        <f t="shared" si="2"/>
        <v>-6.5681513492603762E-3</v>
      </c>
      <c r="D51">
        <v>1073.8699999999999</v>
      </c>
      <c r="E51" s="2">
        <f t="shared" si="2"/>
        <v>-3.6974262397991231E-2</v>
      </c>
      <c r="F51">
        <v>2776.83</v>
      </c>
      <c r="G51" s="2">
        <f t="shared" si="3"/>
        <v>-6.3451108952566004E-2</v>
      </c>
      <c r="H51">
        <v>13667.26</v>
      </c>
      <c r="I51" s="2">
        <f t="shared" si="4"/>
        <v>-3.3016341550215024E-2</v>
      </c>
    </row>
    <row r="52" spans="1:9" x14ac:dyDescent="0.25">
      <c r="A52" s="1">
        <v>40237</v>
      </c>
      <c r="B52">
        <v>2628605</v>
      </c>
      <c r="C52" s="2">
        <f t="shared" si="2"/>
        <v>3.477386489614796E-3</v>
      </c>
      <c r="D52">
        <v>1104.49</v>
      </c>
      <c r="E52" s="2">
        <f t="shared" si="2"/>
        <v>2.8513693463827205E-2</v>
      </c>
      <c r="F52">
        <v>2728.47</v>
      </c>
      <c r="G52" s="2">
        <f t="shared" si="3"/>
        <v>-1.7415542182992884E-2</v>
      </c>
      <c r="H52">
        <v>13579.92</v>
      </c>
      <c r="I52" s="2">
        <f t="shared" si="4"/>
        <v>-6.3904542680830057E-3</v>
      </c>
    </row>
    <row r="53" spans="1:9" x14ac:dyDescent="0.25">
      <c r="A53" s="1">
        <v>40268</v>
      </c>
      <c r="B53">
        <v>2762354</v>
      </c>
      <c r="C53" s="2">
        <f t="shared" si="2"/>
        <v>5.0882121885943307E-2</v>
      </c>
      <c r="D53">
        <v>1169.43</v>
      </c>
      <c r="E53" s="2">
        <f t="shared" si="2"/>
        <v>5.8796367554255859E-2</v>
      </c>
      <c r="F53">
        <v>2931.16</v>
      </c>
      <c r="G53" s="2">
        <f t="shared" si="3"/>
        <v>7.4287054649675485E-2</v>
      </c>
      <c r="H53">
        <v>14971.07</v>
      </c>
      <c r="I53" s="2">
        <f t="shared" si="4"/>
        <v>0.10244169332367198</v>
      </c>
    </row>
    <row r="54" spans="1:9" x14ac:dyDescent="0.25">
      <c r="A54" s="1">
        <v>40298</v>
      </c>
      <c r="B54">
        <v>2758196</v>
      </c>
      <c r="C54" s="2">
        <f t="shared" si="2"/>
        <v>-1.5052379238866562E-3</v>
      </c>
      <c r="D54">
        <v>1186.69</v>
      </c>
      <c r="E54" s="2">
        <f t="shared" si="2"/>
        <v>1.475932719359003E-2</v>
      </c>
      <c r="F54">
        <v>2816.86</v>
      </c>
      <c r="G54" s="2">
        <f t="shared" si="3"/>
        <v>-3.8994800693240808E-2</v>
      </c>
      <c r="H54">
        <v>14927.97</v>
      </c>
      <c r="I54" s="2">
        <f t="shared" si="4"/>
        <v>-2.8788857443055415E-3</v>
      </c>
    </row>
    <row r="55" spans="1:9" x14ac:dyDescent="0.25">
      <c r="A55" s="1">
        <v>40329</v>
      </c>
      <c r="B55">
        <v>2802318</v>
      </c>
      <c r="C55" s="2">
        <f t="shared" si="2"/>
        <v>1.5996687690069886E-2</v>
      </c>
      <c r="D55">
        <v>1089.4100000000001</v>
      </c>
      <c r="E55" s="2">
        <f t="shared" si="2"/>
        <v>-8.1975916203894841E-2</v>
      </c>
      <c r="F55">
        <v>2610.2600000000002</v>
      </c>
      <c r="G55" s="2">
        <f t="shared" si="3"/>
        <v>-7.3344078157948883E-2</v>
      </c>
      <c r="H55">
        <v>13188.92</v>
      </c>
      <c r="I55" s="2">
        <f t="shared" si="4"/>
        <v>-0.1164960808468934</v>
      </c>
    </row>
    <row r="56" spans="1:9" x14ac:dyDescent="0.25">
      <c r="A56" s="1">
        <v>40359</v>
      </c>
      <c r="B56">
        <v>2790712</v>
      </c>
      <c r="C56" s="2">
        <f t="shared" si="2"/>
        <v>-4.1415713705582309E-3</v>
      </c>
      <c r="D56">
        <v>1030.71</v>
      </c>
      <c r="E56" s="2">
        <f t="shared" si="2"/>
        <v>-5.3882376699314345E-2</v>
      </c>
      <c r="F56">
        <v>2573.3200000000002</v>
      </c>
      <c r="G56" s="2">
        <f t="shared" si="3"/>
        <v>-1.4151846942450197E-2</v>
      </c>
      <c r="H56">
        <v>12681.36</v>
      </c>
      <c r="I56" s="2">
        <f t="shared" si="4"/>
        <v>-3.8483818235306569E-2</v>
      </c>
    </row>
    <row r="57" spans="1:9" x14ac:dyDescent="0.25">
      <c r="A57" s="1">
        <v>40390</v>
      </c>
      <c r="B57">
        <v>2814076</v>
      </c>
      <c r="C57" s="2">
        <f t="shared" si="2"/>
        <v>8.3720570234406128E-3</v>
      </c>
      <c r="D57">
        <v>1101.5999999999999</v>
      </c>
      <c r="E57" s="2">
        <f t="shared" si="2"/>
        <v>6.8777832756061225E-2</v>
      </c>
      <c r="F57">
        <v>2742.14</v>
      </c>
      <c r="G57" s="2">
        <f t="shared" si="3"/>
        <v>6.5603966859931806E-2</v>
      </c>
      <c r="H57">
        <v>12891.1</v>
      </c>
      <c r="I57" s="2">
        <f t="shared" si="4"/>
        <v>1.6539235539405849E-2</v>
      </c>
    </row>
    <row r="58" spans="1:9" x14ac:dyDescent="0.25">
      <c r="A58" s="1">
        <v>40421</v>
      </c>
      <c r="B58">
        <v>2877299</v>
      </c>
      <c r="C58" s="2">
        <f t="shared" si="2"/>
        <v>2.246669954898162E-2</v>
      </c>
      <c r="D58">
        <v>1049.33</v>
      </c>
      <c r="E58" s="2">
        <f t="shared" si="2"/>
        <v>-4.7449164851125623E-2</v>
      </c>
      <c r="F58">
        <v>2622.95</v>
      </c>
      <c r="G58" s="2">
        <f t="shared" si="3"/>
        <v>-4.3466052061528607E-2</v>
      </c>
      <c r="H58">
        <v>11935.96</v>
      </c>
      <c r="I58" s="2">
        <f t="shared" si="4"/>
        <v>-7.4092978876899654E-2</v>
      </c>
    </row>
    <row r="59" spans="1:9" x14ac:dyDescent="0.25">
      <c r="A59" s="1">
        <v>40451</v>
      </c>
      <c r="B59">
        <v>2905838</v>
      </c>
      <c r="C59" s="2">
        <f t="shared" si="2"/>
        <v>9.9186772038637617E-3</v>
      </c>
      <c r="D59">
        <v>1141.2</v>
      </c>
      <c r="E59" s="2">
        <f t="shared" si="2"/>
        <v>8.7551104037814728E-2</v>
      </c>
      <c r="F59">
        <v>2747.9</v>
      </c>
      <c r="G59" s="2">
        <f t="shared" si="3"/>
        <v>4.7637202386625853E-2</v>
      </c>
      <c r="H59">
        <v>12757.71</v>
      </c>
      <c r="I59" s="2">
        <f t="shared" si="4"/>
        <v>6.8846577904081455E-2</v>
      </c>
    </row>
    <row r="60" spans="1:9" x14ac:dyDescent="0.25">
      <c r="A60" s="1">
        <v>40482</v>
      </c>
      <c r="B60">
        <v>3024976</v>
      </c>
      <c r="C60" s="2">
        <f t="shared" si="2"/>
        <v>4.0999532664931768E-2</v>
      </c>
      <c r="D60">
        <v>1183.26</v>
      </c>
      <c r="E60" s="2">
        <f t="shared" si="2"/>
        <v>3.6855941114616146E-2</v>
      </c>
      <c r="F60">
        <v>2844.99</v>
      </c>
      <c r="G60" s="2">
        <f t="shared" si="3"/>
        <v>3.5332435678154112E-2</v>
      </c>
      <c r="H60">
        <v>12531.43</v>
      </c>
      <c r="I60" s="2">
        <f t="shared" si="4"/>
        <v>-1.7736725478161745E-2</v>
      </c>
    </row>
    <row r="61" spans="1:9" x14ac:dyDescent="0.25">
      <c r="A61" s="1">
        <v>40512</v>
      </c>
      <c r="B61">
        <v>3096805</v>
      </c>
      <c r="C61" s="2">
        <f t="shared" si="2"/>
        <v>2.3745312359503019E-2</v>
      </c>
      <c r="D61">
        <v>1180.55</v>
      </c>
      <c r="E61" s="2">
        <f t="shared" si="2"/>
        <v>-2.290282778087687E-3</v>
      </c>
      <c r="F61">
        <v>2650.99</v>
      </c>
      <c r="G61" s="2">
        <f t="shared" si="3"/>
        <v>-6.8190046362201634E-2</v>
      </c>
      <c r="H61">
        <v>13533.14</v>
      </c>
      <c r="I61" s="2">
        <f t="shared" si="4"/>
        <v>7.9935809400842453E-2</v>
      </c>
    </row>
    <row r="62" spans="1:9" x14ac:dyDescent="0.25">
      <c r="A62" s="1">
        <v>40543</v>
      </c>
      <c r="B62">
        <v>3074461</v>
      </c>
      <c r="C62" s="2">
        <f t="shared" si="2"/>
        <v>-7.215178224008292E-3</v>
      </c>
      <c r="D62">
        <v>1257.6400000000001</v>
      </c>
      <c r="E62" s="2">
        <f t="shared" si="2"/>
        <v>6.5300072000338952E-2</v>
      </c>
      <c r="F62">
        <v>2792.82</v>
      </c>
      <c r="G62" s="2">
        <f t="shared" si="3"/>
        <v>5.3500767637750572E-2</v>
      </c>
      <c r="H62">
        <v>13947.82</v>
      </c>
      <c r="I62" s="2">
        <f t="shared" si="4"/>
        <v>3.0641817050588431E-2</v>
      </c>
    </row>
    <row r="63" spans="1:9" x14ac:dyDescent="0.25">
      <c r="A63" s="1">
        <v>40574</v>
      </c>
      <c r="B63">
        <v>3123763</v>
      </c>
      <c r="C63" s="2">
        <f t="shared" si="2"/>
        <v>1.6035981591570034E-2</v>
      </c>
      <c r="D63">
        <v>1286.1199999999999</v>
      </c>
      <c r="E63" s="2">
        <f t="shared" si="2"/>
        <v>2.2645590152984788E-2</v>
      </c>
      <c r="F63">
        <v>2953.63</v>
      </c>
      <c r="G63" s="2">
        <f t="shared" si="3"/>
        <v>5.7579793900072306E-2</v>
      </c>
      <c r="H63">
        <v>13960.52</v>
      </c>
      <c r="I63" s="2">
        <f t="shared" si="4"/>
        <v>9.1053655696737758E-4</v>
      </c>
    </row>
    <row r="64" spans="1:9" x14ac:dyDescent="0.25">
      <c r="A64" s="1">
        <v>40602</v>
      </c>
      <c r="B64">
        <v>3111357</v>
      </c>
      <c r="C64" s="2">
        <f t="shared" si="2"/>
        <v>-3.9714920754231357E-3</v>
      </c>
      <c r="D64">
        <v>1327.22</v>
      </c>
      <c r="E64" s="2">
        <f t="shared" si="2"/>
        <v>3.195658258949409E-2</v>
      </c>
      <c r="F64">
        <v>3013.09</v>
      </c>
      <c r="G64" s="2">
        <f t="shared" si="3"/>
        <v>2.0131160639619734E-2</v>
      </c>
      <c r="H64">
        <v>14495.97</v>
      </c>
      <c r="I64" s="2">
        <f t="shared" si="4"/>
        <v>3.8354588511029596E-2</v>
      </c>
    </row>
    <row r="65" spans="1:9" x14ac:dyDescent="0.25">
      <c r="A65" s="1">
        <v>40633</v>
      </c>
      <c r="B65">
        <v>3101202</v>
      </c>
      <c r="C65" s="2">
        <f t="shared" si="2"/>
        <v>-3.2638491822057063E-3</v>
      </c>
      <c r="D65">
        <v>1325.83</v>
      </c>
      <c r="E65" s="2">
        <f t="shared" si="2"/>
        <v>-1.047301879115821E-3</v>
      </c>
      <c r="F65">
        <v>2910.91</v>
      </c>
      <c r="G65" s="2">
        <f t="shared" si="3"/>
        <v>-3.3912030506888374E-2</v>
      </c>
      <c r="H65">
        <v>13429.08</v>
      </c>
      <c r="I65" s="2">
        <f t="shared" si="4"/>
        <v>-7.3599076157028431E-2</v>
      </c>
    </row>
    <row r="66" spans="1:9" x14ac:dyDescent="0.25">
      <c r="A66" s="1">
        <v>40663</v>
      </c>
      <c r="B66">
        <v>3090316</v>
      </c>
      <c r="C66" s="2">
        <f t="shared" si="2"/>
        <v>-3.510251831386669E-3</v>
      </c>
      <c r="D66">
        <v>1363.61</v>
      </c>
      <c r="E66" s="2">
        <f t="shared" si="2"/>
        <v>2.8495357625034863E-2</v>
      </c>
      <c r="F66">
        <v>3011.25</v>
      </c>
      <c r="G66" s="2">
        <f t="shared" si="3"/>
        <v>3.447032027785131E-2</v>
      </c>
      <c r="H66">
        <v>13559.93</v>
      </c>
      <c r="I66" s="2">
        <f t="shared" si="4"/>
        <v>9.7437799164202133E-3</v>
      </c>
    </row>
    <row r="67" spans="1:9" x14ac:dyDescent="0.25">
      <c r="A67" s="1">
        <v>40694</v>
      </c>
      <c r="B67">
        <v>3141876</v>
      </c>
      <c r="C67" s="2">
        <f t="shared" si="2"/>
        <v>1.6684377908278637E-2</v>
      </c>
      <c r="D67">
        <v>1345.2</v>
      </c>
      <c r="E67" s="2">
        <f t="shared" si="2"/>
        <v>-1.3500927684601796E-2</v>
      </c>
      <c r="F67">
        <v>2861.92</v>
      </c>
      <c r="G67" s="2">
        <f t="shared" ref="G67:G98" si="5">(F67-F66)/F66</f>
        <v>-4.9590701535906993E-2</v>
      </c>
      <c r="H67">
        <v>13345.8</v>
      </c>
      <c r="I67" s="2">
        <f t="shared" ref="I67:I98" si="6">(H67-H66)/H66</f>
        <v>-1.5791379454023806E-2</v>
      </c>
    </row>
    <row r="68" spans="1:9" x14ac:dyDescent="0.25">
      <c r="A68" s="1">
        <v>40724</v>
      </c>
      <c r="B68">
        <v>3110007</v>
      </c>
      <c r="C68" s="2">
        <f t="shared" ref="C68:E131" si="7">(B68-B67)/B67</f>
        <v>-1.0143302918383794E-2</v>
      </c>
      <c r="D68">
        <v>1320.64</v>
      </c>
      <c r="E68" s="2">
        <f t="shared" si="7"/>
        <v>-1.8257508177222676E-2</v>
      </c>
      <c r="F68">
        <v>2848.53</v>
      </c>
      <c r="G68" s="2">
        <f t="shared" si="5"/>
        <v>-4.6786772516352213E-3</v>
      </c>
      <c r="H68">
        <v>13531.04</v>
      </c>
      <c r="I68" s="2">
        <f t="shared" si="6"/>
        <v>1.388002217926251E-2</v>
      </c>
    </row>
    <row r="69" spans="1:9" x14ac:dyDescent="0.25">
      <c r="A69" s="1">
        <v>40755</v>
      </c>
      <c r="B69">
        <v>3122139</v>
      </c>
      <c r="C69" s="2">
        <f t="shared" si="7"/>
        <v>3.9009558499386015E-3</v>
      </c>
      <c r="D69">
        <v>1292.28</v>
      </c>
      <c r="E69" s="2">
        <f t="shared" si="7"/>
        <v>-2.1474436636782262E-2</v>
      </c>
      <c r="F69">
        <v>2670.37</v>
      </c>
      <c r="G69" s="2">
        <f t="shared" si="5"/>
        <v>-6.2544540517389779E-2</v>
      </c>
      <c r="H69">
        <v>13554.95</v>
      </c>
      <c r="I69" s="2">
        <f t="shared" si="6"/>
        <v>1.7670482091546439E-3</v>
      </c>
    </row>
    <row r="70" spans="1:9" x14ac:dyDescent="0.25">
      <c r="A70" s="1">
        <v>40786</v>
      </c>
      <c r="B70">
        <v>2975199</v>
      </c>
      <c r="C70" s="2">
        <f t="shared" si="7"/>
        <v>-4.7063887930678297E-2</v>
      </c>
      <c r="D70">
        <v>1218.8900000000001</v>
      </c>
      <c r="E70" s="2">
        <f t="shared" si="7"/>
        <v>-5.679109790447881E-2</v>
      </c>
      <c r="F70">
        <v>2302.08</v>
      </c>
      <c r="G70" s="2">
        <f t="shared" si="5"/>
        <v>-0.13791721746424651</v>
      </c>
      <c r="H70">
        <v>12351.99</v>
      </c>
      <c r="I70" s="2">
        <f t="shared" si="6"/>
        <v>-8.8746915333512921E-2</v>
      </c>
    </row>
    <row r="71" spans="1:9" x14ac:dyDescent="0.25">
      <c r="A71" s="1">
        <v>40816</v>
      </c>
      <c r="B71">
        <v>3052820</v>
      </c>
      <c r="C71" s="2">
        <f t="shared" si="7"/>
        <v>2.6089347300802399E-2</v>
      </c>
      <c r="D71">
        <v>1131.42</v>
      </c>
      <c r="E71" s="2">
        <f t="shared" si="7"/>
        <v>-7.1762012979021919E-2</v>
      </c>
      <c r="F71">
        <v>2179.66</v>
      </c>
      <c r="G71" s="2">
        <f t="shared" si="5"/>
        <v>-5.3177995551848795E-2</v>
      </c>
      <c r="H71">
        <v>12096.31</v>
      </c>
      <c r="I71" s="2">
        <f t="shared" si="6"/>
        <v>-2.0699498623298781E-2</v>
      </c>
    </row>
    <row r="72" spans="1:9" x14ac:dyDescent="0.25">
      <c r="A72" s="1">
        <v>40847</v>
      </c>
      <c r="B72">
        <v>3114098</v>
      </c>
      <c r="C72" s="2">
        <f t="shared" si="7"/>
        <v>2.0072588622978099E-2</v>
      </c>
      <c r="D72">
        <v>1253.3</v>
      </c>
      <c r="E72" s="2">
        <f t="shared" si="7"/>
        <v>0.10772303830584563</v>
      </c>
      <c r="F72">
        <v>2385.2199999999998</v>
      </c>
      <c r="G72" s="2">
        <f t="shared" si="5"/>
        <v>9.4308286613508513E-2</v>
      </c>
      <c r="H72">
        <v>12497.53</v>
      </c>
      <c r="I72" s="2">
        <f t="shared" si="6"/>
        <v>3.3168792797142369E-2</v>
      </c>
    </row>
    <row r="73" spans="1:9" x14ac:dyDescent="0.25">
      <c r="A73" s="1">
        <v>40877</v>
      </c>
      <c r="B73">
        <v>3219780</v>
      </c>
      <c r="C73" s="2">
        <f t="shared" si="7"/>
        <v>3.3936632694282584E-2</v>
      </c>
      <c r="D73">
        <v>1246.96</v>
      </c>
      <c r="E73" s="2">
        <f t="shared" si="7"/>
        <v>-5.0586451767333585E-3</v>
      </c>
      <c r="F73">
        <v>2330.4299999999998</v>
      </c>
      <c r="G73" s="2">
        <f t="shared" si="5"/>
        <v>-2.2970627447363334E-2</v>
      </c>
      <c r="H73">
        <v>11728.62</v>
      </c>
      <c r="I73" s="2">
        <f t="shared" si="6"/>
        <v>-6.1524957331568701E-2</v>
      </c>
    </row>
    <row r="74" spans="1:9" x14ac:dyDescent="0.25">
      <c r="A74" s="1">
        <v>40908</v>
      </c>
      <c r="B74">
        <v>3309033</v>
      </c>
      <c r="C74" s="2">
        <f t="shared" si="7"/>
        <v>2.7720216909229822E-2</v>
      </c>
      <c r="D74">
        <v>1257.6099999999999</v>
      </c>
      <c r="E74" s="2">
        <f t="shared" si="7"/>
        <v>8.5407711554499454E-3</v>
      </c>
      <c r="F74">
        <v>2316.5500000000002</v>
      </c>
      <c r="G74" s="2">
        <f t="shared" si="5"/>
        <v>-5.9559823723517357E-3</v>
      </c>
      <c r="H74">
        <v>11773.9</v>
      </c>
      <c r="I74" s="2">
        <f t="shared" si="6"/>
        <v>3.8606417464287215E-3</v>
      </c>
    </row>
    <row r="75" spans="1:9" x14ac:dyDescent="0.25">
      <c r="A75" s="1">
        <v>40939</v>
      </c>
      <c r="B75">
        <v>3417877</v>
      </c>
      <c r="C75" s="2">
        <f t="shared" si="7"/>
        <v>3.2892993209798757E-2</v>
      </c>
      <c r="D75">
        <v>1312.41</v>
      </c>
      <c r="E75" s="2">
        <f t="shared" si="7"/>
        <v>4.3574717122160433E-2</v>
      </c>
      <c r="F75">
        <v>2416.66</v>
      </c>
      <c r="G75" s="2">
        <f t="shared" si="5"/>
        <v>4.3215125941594039E-2</v>
      </c>
      <c r="H75">
        <v>12257.87</v>
      </c>
      <c r="I75" s="2">
        <f t="shared" si="6"/>
        <v>4.1105326187584501E-2</v>
      </c>
    </row>
    <row r="76" spans="1:9" x14ac:dyDescent="0.25">
      <c r="A76" s="1">
        <v>40968</v>
      </c>
      <c r="B76">
        <v>3391023</v>
      </c>
      <c r="C76" s="2">
        <f t="shared" si="7"/>
        <v>-7.8569240496366606E-3</v>
      </c>
      <c r="D76">
        <v>1365.68</v>
      </c>
      <c r="E76" s="2">
        <f t="shared" si="7"/>
        <v>4.0589449943234185E-2</v>
      </c>
      <c r="F76">
        <v>2512.11</v>
      </c>
      <c r="G76" s="2">
        <f t="shared" si="5"/>
        <v>3.9496660680443371E-2</v>
      </c>
      <c r="H76">
        <v>13550.82</v>
      </c>
      <c r="I76" s="2">
        <f t="shared" si="6"/>
        <v>0.10547917378794186</v>
      </c>
    </row>
    <row r="77" spans="1:9" x14ac:dyDescent="0.25">
      <c r="A77" s="1">
        <v>40999</v>
      </c>
      <c r="B77">
        <v>3495862</v>
      </c>
      <c r="C77" s="2">
        <f t="shared" si="7"/>
        <v>3.0916628993669461E-2</v>
      </c>
      <c r="D77">
        <v>1408.47</v>
      </c>
      <c r="E77" s="2">
        <f t="shared" si="7"/>
        <v>3.1332376545017838E-2</v>
      </c>
      <c r="F77">
        <v>2477.2800000000002</v>
      </c>
      <c r="G77" s="2">
        <f t="shared" si="5"/>
        <v>-1.3864838721234311E-2</v>
      </c>
      <c r="H77">
        <v>14175.35</v>
      </c>
      <c r="I77" s="2">
        <f t="shared" si="6"/>
        <v>4.6087985819308404E-2</v>
      </c>
    </row>
    <row r="78" spans="1:9" x14ac:dyDescent="0.25">
      <c r="A78" s="1">
        <v>41029</v>
      </c>
      <c r="B78">
        <v>3510048</v>
      </c>
      <c r="C78" s="2">
        <f t="shared" si="7"/>
        <v>4.0579405022280624E-3</v>
      </c>
      <c r="D78">
        <v>1397.91</v>
      </c>
      <c r="E78" s="2">
        <f t="shared" si="7"/>
        <v>-7.4974972842871664E-3</v>
      </c>
      <c r="F78">
        <v>2306.4299999999998</v>
      </c>
      <c r="G78" s="2">
        <f t="shared" si="5"/>
        <v>-6.8966770005812972E-2</v>
      </c>
      <c r="H78">
        <v>13385.17</v>
      </c>
      <c r="I78" s="2">
        <f t="shared" si="6"/>
        <v>-5.5743244434881697E-2</v>
      </c>
    </row>
    <row r="79" spans="1:9" x14ac:dyDescent="0.25">
      <c r="A79" s="1">
        <v>41060</v>
      </c>
      <c r="B79">
        <v>3503830</v>
      </c>
      <c r="C79" s="2">
        <f t="shared" si="7"/>
        <v>-1.7714857460638714E-3</v>
      </c>
      <c r="D79">
        <v>1310.33</v>
      </c>
      <c r="E79" s="2">
        <f t="shared" si="7"/>
        <v>-6.2650671359386623E-2</v>
      </c>
      <c r="F79">
        <v>2118.94</v>
      </c>
      <c r="G79" s="2">
        <f t="shared" si="5"/>
        <v>-8.1290132369072454E-2</v>
      </c>
      <c r="H79">
        <v>12010.6</v>
      </c>
      <c r="I79" s="2">
        <f t="shared" si="6"/>
        <v>-0.10269350333241936</v>
      </c>
    </row>
    <row r="80" spans="1:9" x14ac:dyDescent="0.25">
      <c r="A80" s="1">
        <v>41090</v>
      </c>
      <c r="B80">
        <v>3559939</v>
      </c>
      <c r="C80" s="2">
        <f t="shared" si="7"/>
        <v>1.6013619382218885E-2</v>
      </c>
      <c r="D80">
        <v>1362.16</v>
      </c>
      <c r="E80" s="2">
        <f t="shared" si="7"/>
        <v>3.955492127937249E-2</v>
      </c>
      <c r="F80">
        <v>2264.7199999999998</v>
      </c>
      <c r="G80" s="2">
        <f t="shared" si="5"/>
        <v>6.8798550218505353E-2</v>
      </c>
      <c r="H80">
        <v>12683.56</v>
      </c>
      <c r="I80" s="2">
        <f t="shared" si="6"/>
        <v>5.6030506386025601E-2</v>
      </c>
    </row>
    <row r="81" spans="1:9" x14ac:dyDescent="0.25">
      <c r="A81" s="1">
        <v>41121</v>
      </c>
      <c r="B81">
        <v>3664702</v>
      </c>
      <c r="C81" s="2">
        <f t="shared" si="7"/>
        <v>2.9428313237951548E-2</v>
      </c>
      <c r="D81">
        <v>1379.32</v>
      </c>
      <c r="E81" s="2">
        <f t="shared" si="7"/>
        <v>1.259763904387139E-2</v>
      </c>
      <c r="F81">
        <v>2325.7199999999998</v>
      </c>
      <c r="G81" s="2">
        <f t="shared" si="5"/>
        <v>2.6934897029213326E-2</v>
      </c>
      <c r="H81">
        <v>12245.25</v>
      </c>
      <c r="I81" s="2">
        <f t="shared" si="6"/>
        <v>-3.4557332483939801E-2</v>
      </c>
    </row>
    <row r="82" spans="1:9" x14ac:dyDescent="0.25">
      <c r="A82" s="1">
        <v>41152</v>
      </c>
      <c r="B82">
        <v>3640949</v>
      </c>
      <c r="C82" s="2">
        <f t="shared" si="7"/>
        <v>-6.481563848847737E-3</v>
      </c>
      <c r="D82">
        <v>1406.58</v>
      </c>
      <c r="E82" s="2">
        <f t="shared" si="7"/>
        <v>1.9763361656468401E-2</v>
      </c>
      <c r="F82">
        <v>2440.71</v>
      </c>
      <c r="G82" s="2">
        <f t="shared" si="5"/>
        <v>4.9442753211908677E-2</v>
      </c>
      <c r="H82">
        <v>12459.97</v>
      </c>
      <c r="I82" s="2">
        <f t="shared" si="6"/>
        <v>1.7534962536493687E-2</v>
      </c>
    </row>
    <row r="83" spans="1:9" x14ac:dyDescent="0.25">
      <c r="A83" s="1">
        <v>41182</v>
      </c>
      <c r="B83">
        <v>3721933</v>
      </c>
      <c r="C83" s="2">
        <f t="shared" si="7"/>
        <v>2.2242552697112759E-2</v>
      </c>
      <c r="D83">
        <v>1440.67</v>
      </c>
      <c r="E83" s="2">
        <f t="shared" si="7"/>
        <v>2.4236090375236493E-2</v>
      </c>
      <c r="F83">
        <v>2454.2600000000002</v>
      </c>
      <c r="G83" s="2">
        <f t="shared" si="5"/>
        <v>5.5516632455310877E-3</v>
      </c>
      <c r="H83">
        <v>12606.65</v>
      </c>
      <c r="I83" s="2">
        <f t="shared" si="6"/>
        <v>1.1772098969740722E-2</v>
      </c>
    </row>
    <row r="84" spans="1:9" x14ac:dyDescent="0.25">
      <c r="A84" s="1">
        <v>41213</v>
      </c>
      <c r="B84">
        <v>3753068</v>
      </c>
      <c r="C84" s="2">
        <f t="shared" si="7"/>
        <v>8.3652768601691647E-3</v>
      </c>
      <c r="D84">
        <v>1412.16</v>
      </c>
      <c r="E84" s="2">
        <f t="shared" si="7"/>
        <v>-1.9789403541407811E-2</v>
      </c>
      <c r="F84">
        <v>2503.64</v>
      </c>
      <c r="G84" s="2">
        <f t="shared" si="5"/>
        <v>2.0120117672944044E-2</v>
      </c>
      <c r="H84">
        <v>12688.71</v>
      </c>
      <c r="I84" s="2">
        <f t="shared" si="6"/>
        <v>6.509262968353963E-3</v>
      </c>
    </row>
    <row r="85" spans="1:9" x14ac:dyDescent="0.25">
      <c r="A85" s="1">
        <v>41243</v>
      </c>
      <c r="B85">
        <v>3785393</v>
      </c>
      <c r="C85" s="2">
        <f t="shared" si="7"/>
        <v>8.6129534556794608E-3</v>
      </c>
      <c r="D85">
        <v>1416.18</v>
      </c>
      <c r="E85" s="2">
        <f t="shared" si="7"/>
        <v>2.8467029231814961E-3</v>
      </c>
      <c r="F85">
        <v>2575.25</v>
      </c>
      <c r="G85" s="2">
        <f t="shared" si="5"/>
        <v>2.860235497116204E-2</v>
      </c>
      <c r="H85">
        <v>13423.66</v>
      </c>
      <c r="I85" s="2">
        <f t="shared" si="6"/>
        <v>5.792156964734798E-2</v>
      </c>
    </row>
    <row r="86" spans="1:9" x14ac:dyDescent="0.25">
      <c r="A86" s="1">
        <v>41274</v>
      </c>
      <c r="B86">
        <v>3813576</v>
      </c>
      <c r="C86" s="2">
        <f t="shared" si="7"/>
        <v>7.4451978962290048E-3</v>
      </c>
      <c r="D86">
        <v>1426.19</v>
      </c>
      <c r="E86" s="2">
        <f t="shared" si="7"/>
        <v>7.0683105254981645E-3</v>
      </c>
      <c r="F86">
        <v>2635.93</v>
      </c>
      <c r="G86" s="2">
        <f t="shared" si="5"/>
        <v>2.3562760897000226E-2</v>
      </c>
      <c r="H86">
        <v>14793.53</v>
      </c>
      <c r="I86" s="2">
        <f t="shared" si="6"/>
        <v>0.10204891959420909</v>
      </c>
    </row>
    <row r="87" spans="1:9" x14ac:dyDescent="0.25">
      <c r="A87" s="1">
        <v>41305</v>
      </c>
      <c r="B87">
        <v>3893772</v>
      </c>
      <c r="C87" s="2">
        <f t="shared" si="7"/>
        <v>2.1029081366150826E-2</v>
      </c>
      <c r="D87">
        <v>1498.11</v>
      </c>
      <c r="E87" s="2">
        <f t="shared" si="7"/>
        <v>5.0428063581991069E-2</v>
      </c>
      <c r="F87">
        <v>2702.98</v>
      </c>
      <c r="G87" s="2">
        <f t="shared" si="5"/>
        <v>2.5436942559172733E-2</v>
      </c>
      <c r="H87">
        <v>15852.63</v>
      </c>
      <c r="I87" s="2">
        <f t="shared" si="6"/>
        <v>7.1592108171612753E-2</v>
      </c>
    </row>
    <row r="88" spans="1:9" x14ac:dyDescent="0.25">
      <c r="A88" s="1">
        <v>41333</v>
      </c>
      <c r="B88">
        <v>4053982</v>
      </c>
      <c r="C88" s="2">
        <f t="shared" si="7"/>
        <v>4.1145192887513699E-2</v>
      </c>
      <c r="D88">
        <v>1514.68</v>
      </c>
      <c r="E88" s="2">
        <f t="shared" si="7"/>
        <v>1.1060603026480141E-2</v>
      </c>
      <c r="F88">
        <v>2633.55</v>
      </c>
      <c r="G88" s="2">
        <f t="shared" si="5"/>
        <v>-2.5686464568735187E-2</v>
      </c>
      <c r="H88">
        <v>16463.47</v>
      </c>
      <c r="I88" s="2">
        <f t="shared" si="6"/>
        <v>3.8532407556348819E-2</v>
      </c>
    </row>
    <row r="89" spans="1:9" x14ac:dyDescent="0.25">
      <c r="A89" s="1">
        <v>41364</v>
      </c>
      <c r="B89">
        <v>4181074</v>
      </c>
      <c r="C89" s="2">
        <f t="shared" si="7"/>
        <v>3.1349917192528234E-2</v>
      </c>
      <c r="D89">
        <v>1569.19</v>
      </c>
      <c r="E89" s="2">
        <f t="shared" si="7"/>
        <v>3.5987799403174259E-2</v>
      </c>
      <c r="F89">
        <v>2624.02</v>
      </c>
      <c r="G89" s="2">
        <f t="shared" si="5"/>
        <v>-3.6186896014885608E-3</v>
      </c>
      <c r="H89">
        <v>17784.57</v>
      </c>
      <c r="I89" s="2">
        <f t="shared" si="6"/>
        <v>8.024432273390715E-2</v>
      </c>
    </row>
    <row r="90" spans="1:9" x14ac:dyDescent="0.25">
      <c r="A90" s="1">
        <v>41394</v>
      </c>
      <c r="B90">
        <v>4267265</v>
      </c>
      <c r="C90" s="2">
        <f t="shared" si="7"/>
        <v>2.0614559799706965E-2</v>
      </c>
      <c r="D90">
        <v>1597.57</v>
      </c>
      <c r="E90" s="2">
        <f t="shared" si="7"/>
        <v>1.8085763992887974E-2</v>
      </c>
      <c r="F90">
        <v>2712</v>
      </c>
      <c r="G90" s="2">
        <f t="shared" si="5"/>
        <v>3.352870786045839E-2</v>
      </c>
      <c r="H90">
        <v>19883.34</v>
      </c>
      <c r="I90" s="2">
        <f t="shared" si="6"/>
        <v>0.11801072502736926</v>
      </c>
    </row>
    <row r="91" spans="1:9" x14ac:dyDescent="0.25">
      <c r="A91" s="1">
        <v>41425</v>
      </c>
      <c r="B91">
        <v>4340569</v>
      </c>
      <c r="C91" s="2">
        <f t="shared" si="7"/>
        <v>1.7178216023612313E-2</v>
      </c>
      <c r="D91">
        <v>1630.74</v>
      </c>
      <c r="E91" s="2">
        <f t="shared" si="7"/>
        <v>2.0762783477406357E-2</v>
      </c>
      <c r="F91">
        <v>2769.64</v>
      </c>
      <c r="G91" s="2">
        <f t="shared" si="5"/>
        <v>2.1253687315634172E-2</v>
      </c>
      <c r="H91">
        <v>19759.5</v>
      </c>
      <c r="I91" s="2">
        <f t="shared" si="6"/>
        <v>-6.2283298480034109E-3</v>
      </c>
    </row>
    <row r="92" spans="1:9" x14ac:dyDescent="0.25">
      <c r="A92" s="1">
        <v>41455</v>
      </c>
      <c r="B92">
        <v>4395257</v>
      </c>
      <c r="C92" s="2">
        <f t="shared" si="7"/>
        <v>1.2599269819233377E-2</v>
      </c>
      <c r="D92">
        <v>1606.28</v>
      </c>
      <c r="E92" s="2">
        <f t="shared" si="7"/>
        <v>-1.4999325459607317E-2</v>
      </c>
      <c r="F92">
        <v>2602.59</v>
      </c>
      <c r="G92" s="2">
        <f t="shared" si="5"/>
        <v>-6.0314697939082243E-2</v>
      </c>
      <c r="H92">
        <v>19646.04</v>
      </c>
      <c r="I92" s="2">
        <f t="shared" si="6"/>
        <v>-5.7420481287481532E-3</v>
      </c>
    </row>
    <row r="93" spans="1:9" x14ac:dyDescent="0.25">
      <c r="A93" s="1">
        <v>41486</v>
      </c>
      <c r="B93">
        <v>4445007</v>
      </c>
      <c r="C93" s="2">
        <f t="shared" si="7"/>
        <v>1.1319019570414198E-2</v>
      </c>
      <c r="D93">
        <v>1685.73</v>
      </c>
      <c r="E93" s="2">
        <f t="shared" si="7"/>
        <v>4.9462111213487092E-2</v>
      </c>
      <c r="F93">
        <v>2768.15</v>
      </c>
      <c r="G93" s="2">
        <f t="shared" si="5"/>
        <v>6.3613554190248917E-2</v>
      </c>
      <c r="H93">
        <v>19634.560000000001</v>
      </c>
      <c r="I93" s="2">
        <f t="shared" si="6"/>
        <v>-5.843416790355493E-4</v>
      </c>
    </row>
    <row r="94" spans="1:9" x14ac:dyDescent="0.25">
      <c r="A94" s="1">
        <v>41517</v>
      </c>
      <c r="B94">
        <v>4559626</v>
      </c>
      <c r="C94" s="2">
        <f t="shared" si="7"/>
        <v>2.5786011135640507E-2</v>
      </c>
      <c r="D94">
        <v>1632.97</v>
      </c>
      <c r="E94" s="2">
        <f t="shared" si="7"/>
        <v>-3.1298013323604608E-2</v>
      </c>
      <c r="F94">
        <v>2721.37</v>
      </c>
      <c r="G94" s="2">
        <f t="shared" si="5"/>
        <v>-1.6899373227606956E-2</v>
      </c>
      <c r="H94">
        <v>19245.8</v>
      </c>
      <c r="I94" s="2">
        <f t="shared" si="6"/>
        <v>-1.9799781609570168E-2</v>
      </c>
    </row>
    <row r="95" spans="1:9" x14ac:dyDescent="0.25">
      <c r="A95" s="1">
        <v>41547</v>
      </c>
      <c r="B95">
        <v>4712304</v>
      </c>
      <c r="C95" s="2">
        <f t="shared" si="7"/>
        <v>3.3484763881949965E-2</v>
      </c>
      <c r="D95">
        <v>1681.55</v>
      </c>
      <c r="E95" s="2">
        <f t="shared" si="7"/>
        <v>2.9749474883188257E-2</v>
      </c>
      <c r="F95">
        <v>2893.15</v>
      </c>
      <c r="G95" s="2">
        <f t="shared" si="5"/>
        <v>6.3122618387062471E-2</v>
      </c>
      <c r="H95">
        <v>20892.3</v>
      </c>
      <c r="I95" s="2">
        <f t="shared" si="6"/>
        <v>8.5551133234264096E-2</v>
      </c>
    </row>
    <row r="96" spans="1:9" x14ac:dyDescent="0.25">
      <c r="A96" s="1">
        <v>41578</v>
      </c>
      <c r="B96">
        <v>4816629</v>
      </c>
      <c r="C96" s="2">
        <f t="shared" si="7"/>
        <v>2.2138851822802605E-2</v>
      </c>
      <c r="D96">
        <v>1756.54</v>
      </c>
      <c r="E96" s="2">
        <f t="shared" si="7"/>
        <v>4.4595759864410819E-2</v>
      </c>
      <c r="F96">
        <v>3067.95</v>
      </c>
      <c r="G96" s="2">
        <f t="shared" si="5"/>
        <v>6.0418574909700401E-2</v>
      </c>
      <c r="H96">
        <v>20709.09</v>
      </c>
      <c r="I96" s="2">
        <f t="shared" si="6"/>
        <v>-8.7692594879452777E-3</v>
      </c>
    </row>
    <row r="97" spans="1:9" x14ac:dyDescent="0.25">
      <c r="A97" s="1">
        <v>41608</v>
      </c>
      <c r="B97">
        <v>4999852</v>
      </c>
      <c r="C97" s="2">
        <f t="shared" si="7"/>
        <v>3.8039674635517912E-2</v>
      </c>
      <c r="D97">
        <v>1805.81</v>
      </c>
      <c r="E97" s="2">
        <f t="shared" si="7"/>
        <v>2.804946087194142E-2</v>
      </c>
      <c r="F97">
        <v>3086.64</v>
      </c>
      <c r="G97" s="2">
        <f t="shared" si="5"/>
        <v>6.0920158411969082E-3</v>
      </c>
      <c r="H97">
        <v>22639.77</v>
      </c>
      <c r="I97" s="2">
        <f t="shared" si="6"/>
        <v>9.3228625690457687E-2</v>
      </c>
    </row>
    <row r="98" spans="1:9" x14ac:dyDescent="0.25">
      <c r="A98" s="1">
        <v>41639</v>
      </c>
      <c r="B98">
        <v>5034846</v>
      </c>
      <c r="C98" s="2">
        <f t="shared" si="7"/>
        <v>6.9990071706122498E-3</v>
      </c>
      <c r="D98">
        <v>1848.36</v>
      </c>
      <c r="E98" s="2">
        <f t="shared" si="7"/>
        <v>2.3562833299184276E-2</v>
      </c>
      <c r="F98">
        <v>3109</v>
      </c>
      <c r="G98" s="2">
        <f t="shared" si="5"/>
        <v>7.2441230593785245E-3</v>
      </c>
      <c r="H98">
        <v>23573.02</v>
      </c>
      <c r="I98" s="2">
        <f t="shared" si="6"/>
        <v>4.1221708524424056E-2</v>
      </c>
    </row>
    <row r="99" spans="1:9" x14ac:dyDescent="0.25">
      <c r="A99" s="1">
        <v>41670</v>
      </c>
      <c r="B99">
        <v>5118676</v>
      </c>
      <c r="C99" s="2">
        <f t="shared" si="7"/>
        <v>1.6649963077321531E-2</v>
      </c>
      <c r="D99">
        <v>1782.59</v>
      </c>
      <c r="E99" s="2">
        <f t="shared" si="7"/>
        <v>-3.5582895107013776E-2</v>
      </c>
      <c r="F99">
        <v>3013.96</v>
      </c>
      <c r="G99" s="2">
        <f t="shared" ref="G99:G130" si="8">(F99-F98)/F98</f>
        <v>-3.05693148922483E-2</v>
      </c>
      <c r="H99">
        <v>21582.43</v>
      </c>
      <c r="I99" s="2">
        <f t="shared" ref="I99:I130" si="9">(H99-H98)/H98</f>
        <v>-8.4443571506747972E-2</v>
      </c>
    </row>
    <row r="100" spans="1:9" x14ac:dyDescent="0.25">
      <c r="A100" s="1">
        <v>41698</v>
      </c>
      <c r="B100">
        <v>5086865</v>
      </c>
      <c r="C100" s="2">
        <f t="shared" si="7"/>
        <v>-6.2146930182726936E-3</v>
      </c>
      <c r="D100">
        <v>1859.45</v>
      </c>
      <c r="E100" s="2">
        <f t="shared" si="7"/>
        <v>4.3117037568930677E-2</v>
      </c>
      <c r="F100">
        <v>3149.23</v>
      </c>
      <c r="G100" s="2">
        <f t="shared" si="8"/>
        <v>4.4881153034545908E-2</v>
      </c>
      <c r="H100">
        <v>21488.85</v>
      </c>
      <c r="I100" s="2">
        <f t="shared" si="9"/>
        <v>-4.3359343688362129E-3</v>
      </c>
    </row>
    <row r="101" spans="1:9" x14ac:dyDescent="0.25">
      <c r="A101" s="1">
        <v>41729</v>
      </c>
      <c r="B101">
        <v>5108760</v>
      </c>
      <c r="C101" s="2">
        <f t="shared" si="7"/>
        <v>4.304222738366361E-3</v>
      </c>
      <c r="D101">
        <v>1872.34</v>
      </c>
      <c r="E101" s="2">
        <f t="shared" si="7"/>
        <v>6.9321573583585854E-3</v>
      </c>
      <c r="F101">
        <v>3161.6</v>
      </c>
      <c r="G101" s="2">
        <f t="shared" si="8"/>
        <v>3.9279442911441496E-3</v>
      </c>
      <c r="H101">
        <v>21625.48</v>
      </c>
      <c r="I101" s="2">
        <f t="shared" si="9"/>
        <v>6.3581811032233475E-3</v>
      </c>
    </row>
    <row r="102" spans="1:9" x14ac:dyDescent="0.25">
      <c r="A102" s="1">
        <v>41759</v>
      </c>
      <c r="B102">
        <v>5148307</v>
      </c>
      <c r="C102" s="2">
        <f t="shared" si="7"/>
        <v>7.7410173897384102E-3</v>
      </c>
      <c r="D102">
        <v>1883.95</v>
      </c>
      <c r="E102" s="2">
        <f t="shared" si="7"/>
        <v>6.2007968638175372E-3</v>
      </c>
      <c r="F102">
        <v>3198.39</v>
      </c>
      <c r="G102" s="2">
        <f t="shared" si="8"/>
        <v>1.1636513157894726E-2</v>
      </c>
      <c r="H102">
        <v>20861.66</v>
      </c>
      <c r="I102" s="2">
        <f t="shared" si="9"/>
        <v>-3.5320372079602383E-2</v>
      </c>
    </row>
    <row r="103" spans="1:9" x14ac:dyDescent="0.25">
      <c r="A103" s="1">
        <v>41790</v>
      </c>
      <c r="B103">
        <v>5252605</v>
      </c>
      <c r="C103" s="2">
        <f t="shared" si="7"/>
        <v>2.0258698636270136E-2</v>
      </c>
      <c r="D103">
        <v>1923.57</v>
      </c>
      <c r="E103" s="2">
        <f t="shared" si="7"/>
        <v>2.1030282120013743E-2</v>
      </c>
      <c r="F103">
        <v>3244.6</v>
      </c>
      <c r="G103" s="2">
        <f t="shared" si="8"/>
        <v>1.4447894096717423E-2</v>
      </c>
      <c r="H103">
        <v>21340.48</v>
      </c>
      <c r="I103" s="2">
        <f t="shared" si="9"/>
        <v>2.2952152417401093E-2</v>
      </c>
    </row>
    <row r="104" spans="1:9" x14ac:dyDescent="0.25">
      <c r="A104" s="1">
        <v>41820</v>
      </c>
      <c r="B104">
        <v>5476486</v>
      </c>
      <c r="C104" s="2">
        <f t="shared" si="7"/>
        <v>4.2622850947291867E-2</v>
      </c>
      <c r="D104">
        <v>1960.23</v>
      </c>
      <c r="E104" s="2">
        <f t="shared" si="7"/>
        <v>1.9058313448431865E-2</v>
      </c>
      <c r="F104">
        <v>3228.24</v>
      </c>
      <c r="G104" s="2">
        <f t="shared" si="8"/>
        <v>-5.0422240029588013E-3</v>
      </c>
      <c r="H104">
        <v>22141.62</v>
      </c>
      <c r="I104" s="2">
        <f t="shared" si="9"/>
        <v>3.7540861311460637E-2</v>
      </c>
    </row>
    <row r="105" spans="1:9" x14ac:dyDescent="0.25">
      <c r="A105" s="1">
        <v>41851</v>
      </c>
      <c r="B105">
        <v>5538216</v>
      </c>
      <c r="C105" s="2">
        <f t="shared" si="7"/>
        <v>1.1271826496041439E-2</v>
      </c>
      <c r="D105">
        <v>1930.67</v>
      </c>
      <c r="E105" s="2">
        <f t="shared" si="7"/>
        <v>-1.5079863077291922E-2</v>
      </c>
      <c r="F105">
        <v>3115.51</v>
      </c>
      <c r="G105" s="2">
        <f t="shared" si="8"/>
        <v>-3.4919956384903098E-2</v>
      </c>
      <c r="H105">
        <v>22812.87</v>
      </c>
      <c r="I105" s="2">
        <f t="shared" si="9"/>
        <v>3.0316209925019037E-2</v>
      </c>
    </row>
    <row r="106" spans="1:9" x14ac:dyDescent="0.25">
      <c r="A106" s="1">
        <v>41882</v>
      </c>
      <c r="B106">
        <v>5506116</v>
      </c>
      <c r="C106" s="2">
        <f t="shared" si="7"/>
        <v>-5.7960902933363381E-3</v>
      </c>
      <c r="D106">
        <v>2003.37</v>
      </c>
      <c r="E106" s="2">
        <f t="shared" si="7"/>
        <v>3.7655321727690289E-2</v>
      </c>
      <c r="F106">
        <v>3172.63</v>
      </c>
      <c r="G106" s="2">
        <f t="shared" si="8"/>
        <v>1.8334076924805213E-2</v>
      </c>
      <c r="H106">
        <v>22539.31</v>
      </c>
      <c r="I106" s="2">
        <f t="shared" si="9"/>
        <v>-1.1991476740979881E-2</v>
      </c>
    </row>
    <row r="107" spans="1:9" x14ac:dyDescent="0.25">
      <c r="A107" s="1">
        <v>41912</v>
      </c>
      <c r="B107">
        <v>5532166</v>
      </c>
      <c r="C107" s="2">
        <f t="shared" si="7"/>
        <v>4.7311026502165959E-3</v>
      </c>
      <c r="D107">
        <v>1972.29</v>
      </c>
      <c r="E107" s="2">
        <f t="shared" si="7"/>
        <v>-1.5513859147336702E-2</v>
      </c>
      <c r="F107">
        <v>3225.93</v>
      </c>
      <c r="G107" s="2">
        <f t="shared" si="8"/>
        <v>1.6799942003952469E-2</v>
      </c>
      <c r="H107">
        <v>23770.65</v>
      </c>
      <c r="I107" s="2">
        <f t="shared" si="9"/>
        <v>5.4630776186138798E-2</v>
      </c>
    </row>
    <row r="108" spans="1:9" x14ac:dyDescent="0.25">
      <c r="A108" s="1">
        <v>41943</v>
      </c>
      <c r="B108">
        <v>5821475</v>
      </c>
      <c r="C108" s="2">
        <f t="shared" si="7"/>
        <v>5.2295791557953976E-2</v>
      </c>
      <c r="D108">
        <v>2018.05</v>
      </c>
      <c r="E108" s="2">
        <f t="shared" si="7"/>
        <v>2.3201456175308902E-2</v>
      </c>
      <c r="F108">
        <v>3113.32</v>
      </c>
      <c r="G108" s="2">
        <f t="shared" si="8"/>
        <v>-3.4907763032675745E-2</v>
      </c>
      <c r="H108">
        <v>24125.54</v>
      </c>
      <c r="I108" s="2">
        <f t="shared" si="9"/>
        <v>1.4929755812314741E-2</v>
      </c>
    </row>
    <row r="109" spans="1:9" x14ac:dyDescent="0.25">
      <c r="A109" s="1">
        <v>41973</v>
      </c>
      <c r="B109">
        <v>6104820</v>
      </c>
      <c r="C109" s="2">
        <f t="shared" si="7"/>
        <v>4.8672372551629955E-2</v>
      </c>
      <c r="D109">
        <v>2067.56</v>
      </c>
      <c r="E109" s="2">
        <f t="shared" si="7"/>
        <v>2.4533584400782932E-2</v>
      </c>
      <c r="F109">
        <v>3250.93</v>
      </c>
      <c r="G109" s="2">
        <f t="shared" si="8"/>
        <v>4.420040342785183E-2</v>
      </c>
      <c r="H109">
        <v>25665.29</v>
      </c>
      <c r="I109" s="2">
        <f t="shared" si="9"/>
        <v>6.3822405633200338E-2</v>
      </c>
    </row>
    <row r="110" spans="1:9" x14ac:dyDescent="0.25">
      <c r="A110" s="1">
        <v>42004</v>
      </c>
      <c r="B110">
        <v>6427537</v>
      </c>
      <c r="C110" s="2">
        <f t="shared" si="7"/>
        <v>5.2862656065207493E-2</v>
      </c>
      <c r="D110">
        <v>2058.9</v>
      </c>
      <c r="E110" s="2">
        <f t="shared" si="7"/>
        <v>-4.1885120625277401E-3</v>
      </c>
      <c r="F110">
        <v>3146.43</v>
      </c>
      <c r="G110" s="2">
        <f t="shared" si="8"/>
        <v>-3.2144647839233695E-2</v>
      </c>
      <c r="H110">
        <v>25683.09</v>
      </c>
      <c r="I110" s="2">
        <f t="shared" si="9"/>
        <v>6.9354369266816276E-4</v>
      </c>
    </row>
    <row r="111" spans="1:9" x14ac:dyDescent="0.25">
      <c r="A111" s="1">
        <v>42035</v>
      </c>
      <c r="B111">
        <v>6598763</v>
      </c>
      <c r="C111" s="2">
        <f t="shared" si="7"/>
        <v>2.6639442137789328E-2</v>
      </c>
      <c r="D111">
        <v>1994.99</v>
      </c>
      <c r="E111" s="2">
        <f t="shared" si="7"/>
        <v>-3.1040847054252307E-2</v>
      </c>
      <c r="F111">
        <v>3351.44</v>
      </c>
      <c r="G111" s="2">
        <f t="shared" si="8"/>
        <v>6.5156383583934885E-2</v>
      </c>
      <c r="H111">
        <v>26013.99</v>
      </c>
      <c r="I111" s="2">
        <f t="shared" si="9"/>
        <v>1.2883963728663546E-2</v>
      </c>
    </row>
    <row r="112" spans="1:9" x14ac:dyDescent="0.25">
      <c r="A112" s="1">
        <v>42063</v>
      </c>
      <c r="B112">
        <v>6715209</v>
      </c>
      <c r="C112" s="2">
        <f t="shared" si="7"/>
        <v>1.764664074160566E-2</v>
      </c>
      <c r="D112">
        <v>2104.5</v>
      </c>
      <c r="E112" s="2">
        <f t="shared" si="7"/>
        <v>5.4892505726845744E-2</v>
      </c>
      <c r="F112">
        <v>3599</v>
      </c>
      <c r="G112" s="2">
        <f t="shared" si="8"/>
        <v>7.3866755782588958E-2</v>
      </c>
      <c r="H112">
        <v>27682.880000000001</v>
      </c>
      <c r="I112" s="2">
        <f t="shared" si="9"/>
        <v>6.4153557374320477E-2</v>
      </c>
    </row>
    <row r="113" spans="1:9" x14ac:dyDescent="0.25">
      <c r="A113" s="1">
        <v>42094</v>
      </c>
      <c r="B113">
        <v>7011157</v>
      </c>
      <c r="C113" s="2">
        <f t="shared" si="7"/>
        <v>4.4071301429337496E-2</v>
      </c>
      <c r="D113">
        <v>2067.89</v>
      </c>
      <c r="E113" s="2">
        <f t="shared" si="7"/>
        <v>-1.7396056070325554E-2</v>
      </c>
      <c r="F113">
        <v>3697.38</v>
      </c>
      <c r="G113" s="2">
        <f t="shared" si="8"/>
        <v>2.7335370936371246E-2</v>
      </c>
      <c r="H113">
        <v>28452.14</v>
      </c>
      <c r="I113" s="2">
        <f t="shared" si="9"/>
        <v>2.7788293703545238E-2</v>
      </c>
    </row>
    <row r="114" spans="1:9" x14ac:dyDescent="0.25">
      <c r="A114" s="1">
        <v>42124</v>
      </c>
      <c r="B114">
        <v>6741087</v>
      </c>
      <c r="C114" s="2">
        <f t="shared" si="7"/>
        <v>-3.8520033141462955E-2</v>
      </c>
      <c r="D114">
        <v>2085.5100000000002</v>
      </c>
      <c r="E114" s="2">
        <f t="shared" si="7"/>
        <v>8.5207627098154871E-3</v>
      </c>
      <c r="F114">
        <v>3615.59</v>
      </c>
      <c r="G114" s="2">
        <f t="shared" si="8"/>
        <v>-2.2121069514088345E-2</v>
      </c>
      <c r="H114">
        <v>28916.68</v>
      </c>
      <c r="I114" s="2">
        <f t="shared" si="9"/>
        <v>1.6327067138007929E-2</v>
      </c>
    </row>
    <row r="115" spans="1:9" x14ac:dyDescent="0.25">
      <c r="A115" s="1">
        <v>42155</v>
      </c>
      <c r="B115">
        <v>6942596</v>
      </c>
      <c r="C115" s="2">
        <f t="shared" si="7"/>
        <v>2.989265677775706E-2</v>
      </c>
      <c r="D115">
        <v>2107.39</v>
      </c>
      <c r="E115" s="2">
        <f t="shared" si="7"/>
        <v>1.0491438545008008E-2</v>
      </c>
      <c r="F115">
        <v>3570.78</v>
      </c>
      <c r="G115" s="2">
        <f t="shared" si="8"/>
        <v>-1.2393551259960323E-2</v>
      </c>
      <c r="H115">
        <v>30462</v>
      </c>
      <c r="I115" s="2">
        <f t="shared" si="9"/>
        <v>5.3440436453977419E-2</v>
      </c>
    </row>
    <row r="116" spans="1:9" x14ac:dyDescent="0.25">
      <c r="A116" s="1">
        <v>42185</v>
      </c>
      <c r="B116">
        <v>6895735</v>
      </c>
      <c r="C116" s="2">
        <f t="shared" si="7"/>
        <v>-6.7497806296088671E-3</v>
      </c>
      <c r="D116">
        <v>2063.11</v>
      </c>
      <c r="E116" s="2">
        <f t="shared" si="7"/>
        <v>-2.1011772856471631E-2</v>
      </c>
      <c r="F116">
        <v>3424.3</v>
      </c>
      <c r="G116" s="2">
        <f t="shared" si="8"/>
        <v>-4.1021849567881533E-2</v>
      </c>
      <c r="H116">
        <v>30041.85</v>
      </c>
      <c r="I116" s="2">
        <f t="shared" si="9"/>
        <v>-1.3792594051605326E-2</v>
      </c>
    </row>
    <row r="117" spans="1:9" x14ac:dyDescent="0.25">
      <c r="A117" s="1">
        <v>42216</v>
      </c>
      <c r="B117">
        <v>7155940</v>
      </c>
      <c r="C117" s="2">
        <f t="shared" si="7"/>
        <v>3.7734193671885595E-2</v>
      </c>
      <c r="D117">
        <v>2103.84</v>
      </c>
      <c r="E117" s="2">
        <f t="shared" si="7"/>
        <v>1.9742039930008587E-2</v>
      </c>
      <c r="F117">
        <v>3600.69</v>
      </c>
      <c r="G117" s="2">
        <f t="shared" si="8"/>
        <v>5.1511257775311702E-2</v>
      </c>
      <c r="H117">
        <v>30562.32</v>
      </c>
      <c r="I117" s="2">
        <f t="shared" si="9"/>
        <v>1.732483185955596E-2</v>
      </c>
    </row>
    <row r="118" spans="1:9" x14ac:dyDescent="0.25">
      <c r="A118" s="1">
        <v>42247</v>
      </c>
      <c r="B118">
        <v>7056708</v>
      </c>
      <c r="C118" s="2">
        <f t="shared" si="7"/>
        <v>-1.3867081054340868E-2</v>
      </c>
      <c r="D118">
        <v>1972.18</v>
      </c>
      <c r="E118" s="2">
        <f t="shared" si="7"/>
        <v>-6.2580804623925804E-2</v>
      </c>
      <c r="F118">
        <v>3269.63</v>
      </c>
      <c r="G118" s="2">
        <f t="shared" si="8"/>
        <v>-9.1943488609127683E-2</v>
      </c>
      <c r="H118">
        <v>28061.09</v>
      </c>
      <c r="I118" s="2">
        <f t="shared" si="9"/>
        <v>-8.1840318405147244E-2</v>
      </c>
    </row>
    <row r="119" spans="1:9" x14ac:dyDescent="0.25">
      <c r="A119" s="1">
        <v>42277</v>
      </c>
      <c r="B119">
        <v>7016119</v>
      </c>
      <c r="C119" s="2">
        <f t="shared" si="7"/>
        <v>-5.7518321574309157E-3</v>
      </c>
      <c r="D119">
        <v>1920.03</v>
      </c>
      <c r="E119" s="2">
        <f t="shared" si="7"/>
        <v>-2.6442819620927142E-2</v>
      </c>
      <c r="F119">
        <v>3100.67</v>
      </c>
      <c r="G119" s="2">
        <f t="shared" si="8"/>
        <v>-5.1675571853695992E-2</v>
      </c>
      <c r="H119">
        <v>26001.86</v>
      </c>
      <c r="I119" s="2">
        <f t="shared" si="9"/>
        <v>-7.3383820799548402E-2</v>
      </c>
    </row>
    <row r="120" spans="1:9" x14ac:dyDescent="0.25">
      <c r="A120" s="1">
        <v>42308</v>
      </c>
      <c r="B120">
        <v>7293118</v>
      </c>
      <c r="C120" s="2">
        <f t="shared" si="7"/>
        <v>3.9480373693775717E-2</v>
      </c>
      <c r="D120">
        <v>2079.36</v>
      </c>
      <c r="E120" s="2">
        <f t="shared" si="7"/>
        <v>8.298307838940025E-2</v>
      </c>
      <c r="F120">
        <v>3418.23</v>
      </c>
      <c r="G120" s="2">
        <f t="shared" si="8"/>
        <v>0.10241657448228929</v>
      </c>
      <c r="H120">
        <v>28538.43</v>
      </c>
      <c r="I120" s="2">
        <f t="shared" si="9"/>
        <v>9.7553405794816209E-2</v>
      </c>
    </row>
    <row r="121" spans="1:9" x14ac:dyDescent="0.25">
      <c r="A121" s="1">
        <v>42338</v>
      </c>
      <c r="B121">
        <v>7395816</v>
      </c>
      <c r="C121" s="2">
        <f t="shared" si="7"/>
        <v>1.4081494362219288E-2</v>
      </c>
      <c r="D121">
        <v>2080.41</v>
      </c>
      <c r="E121" s="2">
        <f t="shared" si="7"/>
        <v>5.0496306555850219E-4</v>
      </c>
      <c r="F121">
        <v>3506.45</v>
      </c>
      <c r="G121" s="2">
        <f t="shared" si="8"/>
        <v>2.5808678760645069E-2</v>
      </c>
      <c r="H121">
        <v>29535.62</v>
      </c>
      <c r="I121" s="2">
        <f t="shared" si="9"/>
        <v>3.4942006270141657E-2</v>
      </c>
    </row>
    <row r="122" spans="1:9" x14ac:dyDescent="0.25">
      <c r="A122" s="1">
        <v>42369</v>
      </c>
      <c r="B122">
        <v>7471220</v>
      </c>
      <c r="C122" s="2">
        <f t="shared" si="7"/>
        <v>1.0195494317327526E-2</v>
      </c>
      <c r="D122">
        <v>2043.94</v>
      </c>
      <c r="E122" s="2">
        <f t="shared" si="7"/>
        <v>-1.7530198374358805E-2</v>
      </c>
      <c r="F122">
        <v>3267.52</v>
      </c>
      <c r="G122" s="2">
        <f t="shared" si="8"/>
        <v>-6.8140141738795609E-2</v>
      </c>
      <c r="H122">
        <v>28507.919999999998</v>
      </c>
      <c r="I122" s="2">
        <f t="shared" si="9"/>
        <v>-3.4795274316232423E-2</v>
      </c>
    </row>
    <row r="123" spans="1:9" x14ac:dyDescent="0.25">
      <c r="A123" s="1">
        <v>42400</v>
      </c>
      <c r="B123">
        <v>7059375</v>
      </c>
      <c r="C123" s="2">
        <f t="shared" si="7"/>
        <v>-5.5124196583690478E-2</v>
      </c>
      <c r="D123">
        <v>1940.24</v>
      </c>
      <c r="E123" s="2">
        <f t="shared" si="7"/>
        <v>-5.0735344481736278E-2</v>
      </c>
      <c r="F123">
        <v>3045.09</v>
      </c>
      <c r="G123" s="2">
        <f t="shared" si="8"/>
        <v>-6.807303398295951E-2</v>
      </c>
      <c r="H123">
        <v>26240.18</v>
      </c>
      <c r="I123" s="2">
        <f t="shared" si="9"/>
        <v>-7.9547718669057521E-2</v>
      </c>
    </row>
    <row r="124" spans="1:9" x14ac:dyDescent="0.25">
      <c r="A124" s="1">
        <v>42429</v>
      </c>
      <c r="B124">
        <v>7046910</v>
      </c>
      <c r="C124" s="2">
        <f t="shared" si="7"/>
        <v>-1.7657370517928288E-3</v>
      </c>
      <c r="D124">
        <v>1932.23</v>
      </c>
      <c r="E124" s="2">
        <f t="shared" si="7"/>
        <v>-4.1283552550199932E-3</v>
      </c>
      <c r="F124">
        <v>2945.75</v>
      </c>
      <c r="G124" s="2">
        <f t="shared" si="8"/>
        <v>-3.2623009500540263E-2</v>
      </c>
      <c r="H124">
        <v>24021.78</v>
      </c>
      <c r="I124" s="2">
        <f t="shared" si="9"/>
        <v>-8.4542102988622844E-2</v>
      </c>
    </row>
    <row r="125" spans="1:9" x14ac:dyDescent="0.25">
      <c r="A125" s="1">
        <v>42460</v>
      </c>
      <c r="B125">
        <v>7078231</v>
      </c>
      <c r="C125" s="2">
        <f t="shared" si="7"/>
        <v>4.4446431130807686E-3</v>
      </c>
      <c r="D125">
        <v>2059.7399999999998</v>
      </c>
      <c r="E125" s="2">
        <f t="shared" si="7"/>
        <v>6.5991108718941205E-2</v>
      </c>
      <c r="F125">
        <v>3004.93</v>
      </c>
      <c r="G125" s="2">
        <f t="shared" si="8"/>
        <v>2.0089960112025743E-2</v>
      </c>
      <c r="H125">
        <v>25307.89</v>
      </c>
      <c r="I125" s="2">
        <f t="shared" si="9"/>
        <v>5.3539329724941312E-2</v>
      </c>
    </row>
    <row r="126" spans="1:9" x14ac:dyDescent="0.25">
      <c r="A126" s="1">
        <v>42490</v>
      </c>
      <c r="B126">
        <v>6986438</v>
      </c>
      <c r="C126" s="2">
        <f t="shared" si="7"/>
        <v>-1.2968353250974713E-2</v>
      </c>
      <c r="D126">
        <v>2065.3000000000002</v>
      </c>
      <c r="E126" s="2">
        <f t="shared" si="7"/>
        <v>2.6993698233759604E-3</v>
      </c>
      <c r="F126">
        <v>3028.21</v>
      </c>
      <c r="G126" s="2">
        <f t="shared" si="8"/>
        <v>7.747268655176727E-3</v>
      </c>
      <c r="H126">
        <v>25168.02</v>
      </c>
      <c r="I126" s="2">
        <f t="shared" si="9"/>
        <v>-5.5267349431342948E-3</v>
      </c>
    </row>
    <row r="127" spans="1:9" x14ac:dyDescent="0.25">
      <c r="A127" s="1">
        <v>42521</v>
      </c>
      <c r="B127">
        <v>7207266</v>
      </c>
      <c r="C127" s="2">
        <f t="shared" si="7"/>
        <v>3.1608095570303495E-2</v>
      </c>
      <c r="D127">
        <v>2096.96</v>
      </c>
      <c r="E127" s="2">
        <f t="shared" si="7"/>
        <v>1.5329492083474484E-2</v>
      </c>
      <c r="F127">
        <v>3063.48</v>
      </c>
      <c r="G127" s="2">
        <f t="shared" si="8"/>
        <v>1.1647144682832426E-2</v>
      </c>
      <c r="H127">
        <v>26027.200000000001</v>
      </c>
      <c r="I127" s="2">
        <f t="shared" si="9"/>
        <v>3.4137766896243739E-2</v>
      </c>
    </row>
    <row r="128" spans="1:9" x14ac:dyDescent="0.25">
      <c r="A128" s="1">
        <v>42551</v>
      </c>
      <c r="B128">
        <v>7174944</v>
      </c>
      <c r="C128" s="2">
        <f t="shared" si="7"/>
        <v>-4.4846409165417234E-3</v>
      </c>
      <c r="D128">
        <v>2098.86</v>
      </c>
      <c r="E128" s="2">
        <f t="shared" si="7"/>
        <v>9.0607355409740335E-4</v>
      </c>
      <c r="F128">
        <v>2864.74</v>
      </c>
      <c r="G128" s="2">
        <f t="shared" si="8"/>
        <v>-6.4873934218601145E-2</v>
      </c>
      <c r="H128">
        <v>23563.61</v>
      </c>
      <c r="I128" s="2">
        <f t="shared" si="9"/>
        <v>-9.465443843363866E-2</v>
      </c>
    </row>
    <row r="129" spans="1:9" x14ac:dyDescent="0.25">
      <c r="A129" s="1">
        <v>42582</v>
      </c>
      <c r="B129">
        <v>7451206</v>
      </c>
      <c r="C129" s="2">
        <f t="shared" si="7"/>
        <v>3.8503715150947519E-2</v>
      </c>
      <c r="D129">
        <v>2173.6</v>
      </c>
      <c r="E129" s="2">
        <f t="shared" si="7"/>
        <v>3.5609807228685945E-2</v>
      </c>
      <c r="F129">
        <v>2990.76</v>
      </c>
      <c r="G129" s="2">
        <f t="shared" si="8"/>
        <v>4.3990030508877051E-2</v>
      </c>
      <c r="H129">
        <v>25068.29</v>
      </c>
      <c r="I129" s="2">
        <f t="shared" si="9"/>
        <v>6.3856089962446336E-2</v>
      </c>
    </row>
    <row r="130" spans="1:9" x14ac:dyDescent="0.25">
      <c r="A130" s="1">
        <v>42613</v>
      </c>
      <c r="B130">
        <v>7385765</v>
      </c>
      <c r="C130" s="2">
        <f t="shared" si="7"/>
        <v>-8.782605124593253E-3</v>
      </c>
      <c r="D130">
        <v>2170.9499999999998</v>
      </c>
      <c r="E130" s="2">
        <f t="shared" si="7"/>
        <v>-1.2191755612808663E-3</v>
      </c>
      <c r="F130">
        <v>3023.13</v>
      </c>
      <c r="G130" s="2">
        <f t="shared" si="8"/>
        <v>1.0823335874493403E-2</v>
      </c>
      <c r="H130">
        <v>25566.82</v>
      </c>
      <c r="I130" s="2">
        <f t="shared" si="9"/>
        <v>1.9886877006768264E-2</v>
      </c>
    </row>
    <row r="131" spans="1:9" x14ac:dyDescent="0.25">
      <c r="A131" s="1">
        <v>42643</v>
      </c>
      <c r="B131">
        <v>7115550</v>
      </c>
      <c r="C131" s="2">
        <f t="shared" si="7"/>
        <v>-3.6585918994173253E-2</v>
      </c>
      <c r="D131">
        <v>2168.27</v>
      </c>
      <c r="E131" s="2">
        <f t="shared" si="7"/>
        <v>-1.2344825997834296E-3</v>
      </c>
      <c r="F131">
        <v>3002.24</v>
      </c>
      <c r="G131" s="2">
        <f t="shared" ref="G131:G162" si="10">(F131-F130)/F130</f>
        <v>-6.9100567954405948E-3</v>
      </c>
      <c r="H131">
        <v>25078.37</v>
      </c>
      <c r="I131" s="2">
        <f t="shared" ref="I131:I162" si="11">(H131-H130)/H130</f>
        <v>-1.9104839788444582E-2</v>
      </c>
    </row>
    <row r="132" spans="1:9" x14ac:dyDescent="0.25">
      <c r="A132" s="1">
        <v>42674</v>
      </c>
      <c r="B132">
        <v>7175314</v>
      </c>
      <c r="C132" s="2">
        <f t="shared" ref="C132:E183" si="12">(B132-B131)/B131</f>
        <v>8.3990696432461303E-3</v>
      </c>
      <c r="D132">
        <v>2126.15</v>
      </c>
      <c r="E132" s="2">
        <f t="shared" si="12"/>
        <v>-1.9425625037472222E-2</v>
      </c>
      <c r="F132">
        <v>3055.25</v>
      </c>
      <c r="G132" s="2">
        <f t="shared" si="10"/>
        <v>1.7656816243871318E-2</v>
      </c>
      <c r="H132">
        <v>26566.39</v>
      </c>
      <c r="I132" s="2">
        <f t="shared" si="11"/>
        <v>5.9334797277494529E-2</v>
      </c>
    </row>
    <row r="133" spans="1:9" x14ac:dyDescent="0.25">
      <c r="A133" s="1">
        <v>42704</v>
      </c>
      <c r="B133">
        <v>7310431</v>
      </c>
      <c r="C133" s="2">
        <f t="shared" si="12"/>
        <v>1.8830813536522582E-2</v>
      </c>
      <c r="D133">
        <v>2198.81</v>
      </c>
      <c r="E133" s="2">
        <f t="shared" si="12"/>
        <v>3.4174446769983234E-2</v>
      </c>
      <c r="F133">
        <v>3051.61</v>
      </c>
      <c r="G133" s="2">
        <f t="shared" si="10"/>
        <v>-1.1913918664593316E-3</v>
      </c>
      <c r="H133">
        <v>27917.34</v>
      </c>
      <c r="I133" s="2">
        <f t="shared" si="11"/>
        <v>5.0851847014216113E-2</v>
      </c>
    </row>
    <row r="134" spans="1:9" x14ac:dyDescent="0.25">
      <c r="A134" s="1">
        <v>42735</v>
      </c>
      <c r="B134">
        <v>7506763</v>
      </c>
      <c r="C134" s="2">
        <f t="shared" si="12"/>
        <v>2.6856419272680367E-2</v>
      </c>
      <c r="D134">
        <v>2238.83</v>
      </c>
      <c r="E134" s="2">
        <f t="shared" si="12"/>
        <v>1.8200754044233009E-2</v>
      </c>
      <c r="F134">
        <v>3290.52</v>
      </c>
      <c r="G134" s="2">
        <f t="shared" si="10"/>
        <v>7.8289820783127545E-2</v>
      </c>
      <c r="H134">
        <v>29187.34</v>
      </c>
      <c r="I134" s="2">
        <f t="shared" si="11"/>
        <v>4.5491440087057002E-2</v>
      </c>
    </row>
    <row r="135" spans="1:9" x14ac:dyDescent="0.25">
      <c r="A135" s="1">
        <v>42766</v>
      </c>
      <c r="B135">
        <v>7319528</v>
      </c>
      <c r="C135" s="2">
        <f t="shared" si="12"/>
        <v>-2.4942175475634439E-2</v>
      </c>
      <c r="D135">
        <v>2278.87</v>
      </c>
      <c r="E135" s="2">
        <f t="shared" si="12"/>
        <v>1.7884341374735897E-2</v>
      </c>
      <c r="F135">
        <v>3230.68</v>
      </c>
      <c r="G135" s="2">
        <f t="shared" si="10"/>
        <v>-1.8185575532134783E-2</v>
      </c>
      <c r="H135">
        <v>29077.97</v>
      </c>
      <c r="I135" s="2">
        <f t="shared" si="11"/>
        <v>-3.747172575507017E-3</v>
      </c>
    </row>
    <row r="136" spans="1:9" x14ac:dyDescent="0.25">
      <c r="A136" s="1">
        <v>42794</v>
      </c>
      <c r="B136">
        <v>7556066</v>
      </c>
      <c r="C136" s="2">
        <f t="shared" si="12"/>
        <v>3.2316018191336927E-2</v>
      </c>
      <c r="D136">
        <v>2363.64</v>
      </c>
      <c r="E136" s="2">
        <f t="shared" si="12"/>
        <v>3.7198260541408672E-2</v>
      </c>
      <c r="F136">
        <v>3319.61</v>
      </c>
      <c r="G136" s="2">
        <f t="shared" si="10"/>
        <v>2.7526712642539742E-2</v>
      </c>
      <c r="H136">
        <v>29214.45</v>
      </c>
      <c r="I136" s="2">
        <f t="shared" si="11"/>
        <v>4.6935876197684899E-3</v>
      </c>
    </row>
    <row r="137" spans="1:9" x14ac:dyDescent="0.25">
      <c r="A137" s="1">
        <v>42825</v>
      </c>
      <c r="B137">
        <v>7866112</v>
      </c>
      <c r="C137" s="2">
        <f t="shared" si="12"/>
        <v>4.1032727877178418E-2</v>
      </c>
      <c r="D137">
        <v>2362.7199999999998</v>
      </c>
      <c r="E137" s="2">
        <f t="shared" si="12"/>
        <v>-3.8923017041515325E-4</v>
      </c>
      <c r="F137">
        <v>3500.93</v>
      </c>
      <c r="G137" s="2">
        <f t="shared" si="10"/>
        <v>5.4620874138829469E-2</v>
      </c>
      <c r="H137">
        <v>29096.37</v>
      </c>
      <c r="I137" s="2">
        <f t="shared" si="11"/>
        <v>-4.0418354615610339E-3</v>
      </c>
    </row>
    <row r="138" spans="1:9" x14ac:dyDescent="0.25">
      <c r="A138" s="1">
        <v>42855</v>
      </c>
      <c r="B138">
        <v>7986140</v>
      </c>
      <c r="C138" s="2">
        <f t="shared" si="12"/>
        <v>1.5258872489992515E-2</v>
      </c>
      <c r="D138">
        <v>2384.1999999999998</v>
      </c>
      <c r="E138" s="2">
        <f t="shared" si="12"/>
        <v>9.0912169025529985E-3</v>
      </c>
      <c r="F138">
        <v>3559.59</v>
      </c>
      <c r="G138" s="2">
        <f t="shared" si="10"/>
        <v>1.6755547811581582E-2</v>
      </c>
      <c r="H138">
        <v>29538.81</v>
      </c>
      <c r="I138" s="2">
        <f t="shared" si="11"/>
        <v>1.5206020544830931E-2</v>
      </c>
    </row>
    <row r="139" spans="1:9" x14ac:dyDescent="0.25">
      <c r="A139" s="1">
        <v>42886</v>
      </c>
      <c r="B139">
        <v>8028284</v>
      </c>
      <c r="C139" s="2">
        <f t="shared" si="12"/>
        <v>5.2771426496405023E-3</v>
      </c>
      <c r="D139">
        <v>2411.8000000000002</v>
      </c>
      <c r="E139" s="2">
        <f t="shared" si="12"/>
        <v>1.1576210049492646E-2</v>
      </c>
      <c r="F139">
        <v>3554.59</v>
      </c>
      <c r="G139" s="2">
        <f t="shared" si="10"/>
        <v>-1.4046561542200085E-3</v>
      </c>
      <c r="H139">
        <v>30237.31</v>
      </c>
      <c r="I139" s="2">
        <f t="shared" si="11"/>
        <v>2.3646856457656892E-2</v>
      </c>
    </row>
    <row r="140" spans="1:9" x14ac:dyDescent="0.25">
      <c r="A140" s="1">
        <v>42916</v>
      </c>
      <c r="B140">
        <v>8017775</v>
      </c>
      <c r="C140" s="2">
        <f t="shared" si="12"/>
        <v>-1.3089970409616799E-3</v>
      </c>
      <c r="D140">
        <v>2423.41</v>
      </c>
      <c r="E140" s="2">
        <f t="shared" si="12"/>
        <v>4.81383199270241E-3</v>
      </c>
      <c r="F140">
        <v>3441.88</v>
      </c>
      <c r="G140" s="2">
        <f t="shared" si="10"/>
        <v>-3.170829828475296E-2</v>
      </c>
      <c r="H140">
        <v>30884.9</v>
      </c>
      <c r="I140" s="2">
        <f t="shared" si="11"/>
        <v>2.1416918370053425E-2</v>
      </c>
    </row>
    <row r="141" spans="1:9" x14ac:dyDescent="0.25">
      <c r="A141" s="1">
        <v>42947</v>
      </c>
      <c r="B141">
        <v>7744744</v>
      </c>
      <c r="C141" s="2">
        <f t="shared" si="12"/>
        <v>-3.4053213017327125E-2</v>
      </c>
      <c r="D141">
        <v>2470.3000000000002</v>
      </c>
      <c r="E141" s="2">
        <f t="shared" si="12"/>
        <v>1.9348768883515513E-2</v>
      </c>
      <c r="F141">
        <v>3449.36</v>
      </c>
      <c r="G141" s="2">
        <f t="shared" si="10"/>
        <v>2.1732309086894422E-3</v>
      </c>
      <c r="H141">
        <v>30720.17</v>
      </c>
      <c r="I141" s="2">
        <f t="shared" si="11"/>
        <v>-5.333674384569909E-3</v>
      </c>
    </row>
    <row r="142" spans="1:9" x14ac:dyDescent="0.25">
      <c r="A142" s="1">
        <v>42978</v>
      </c>
      <c r="B142">
        <v>7666320</v>
      </c>
      <c r="C142" s="2">
        <f t="shared" si="12"/>
        <v>-1.0126093257569262E-2</v>
      </c>
      <c r="D142">
        <v>2471.65</v>
      </c>
      <c r="E142" s="2">
        <f t="shared" si="12"/>
        <v>5.4649232886690234E-4</v>
      </c>
      <c r="F142">
        <v>3421.47</v>
      </c>
      <c r="G142" s="2">
        <f t="shared" si="10"/>
        <v>-8.0855579005961464E-3</v>
      </c>
      <c r="H142">
        <v>30309.05</v>
      </c>
      <c r="I142" s="2">
        <f t="shared" si="11"/>
        <v>-1.338273844187708E-2</v>
      </c>
    </row>
    <row r="143" spans="1:9" x14ac:dyDescent="0.25">
      <c r="A143" s="1">
        <v>43008</v>
      </c>
      <c r="B143">
        <v>7948875</v>
      </c>
      <c r="C143" s="2">
        <f t="shared" si="12"/>
        <v>3.6856666562314122E-2</v>
      </c>
      <c r="D143">
        <v>2519.36</v>
      </c>
      <c r="E143" s="2">
        <f t="shared" si="12"/>
        <v>1.9302894827342074E-2</v>
      </c>
      <c r="F143">
        <v>3594.85</v>
      </c>
      <c r="G143" s="2">
        <f t="shared" si="10"/>
        <v>5.0674125449002946E-2</v>
      </c>
      <c r="H143">
        <v>31607.78</v>
      </c>
      <c r="I143" s="2">
        <f t="shared" si="11"/>
        <v>4.2849577931343925E-2</v>
      </c>
    </row>
    <row r="144" spans="1:9" x14ac:dyDescent="0.25">
      <c r="A144" s="1">
        <v>43039</v>
      </c>
      <c r="B144">
        <v>8252574</v>
      </c>
      <c r="C144" s="2">
        <f t="shared" si="12"/>
        <v>3.8206538661131294E-2</v>
      </c>
      <c r="D144">
        <v>2575.2600000000002</v>
      </c>
      <c r="E144" s="2">
        <f t="shared" si="12"/>
        <v>2.218817477454595E-2</v>
      </c>
      <c r="F144">
        <v>3673.95</v>
      </c>
      <c r="G144" s="2">
        <f t="shared" si="10"/>
        <v>2.2003699737123916E-2</v>
      </c>
      <c r="H144">
        <v>34186.47</v>
      </c>
      <c r="I144" s="2">
        <f t="shared" si="11"/>
        <v>8.158402772988177E-2</v>
      </c>
    </row>
    <row r="145" spans="1:9" x14ac:dyDescent="0.25">
      <c r="A145" s="1">
        <v>43069</v>
      </c>
      <c r="B145">
        <v>8480821</v>
      </c>
      <c r="C145" s="2">
        <f t="shared" si="12"/>
        <v>2.7657673836066179E-2</v>
      </c>
      <c r="D145">
        <v>2647.58</v>
      </c>
      <c r="E145" s="2">
        <f t="shared" si="12"/>
        <v>2.8082601368405406E-2</v>
      </c>
      <c r="F145">
        <v>3569.93</v>
      </c>
      <c r="G145" s="2">
        <f t="shared" si="10"/>
        <v>-2.8312851290845001E-2</v>
      </c>
      <c r="H145">
        <v>35300.22</v>
      </c>
      <c r="I145" s="2">
        <f t="shared" si="11"/>
        <v>3.2578678055967758E-2</v>
      </c>
    </row>
    <row r="146" spans="1:9" x14ac:dyDescent="0.25">
      <c r="A146" s="1">
        <v>43100</v>
      </c>
      <c r="B146">
        <v>8483727</v>
      </c>
      <c r="C146" s="2">
        <f t="shared" si="12"/>
        <v>3.4265550469700986E-4</v>
      </c>
      <c r="D146">
        <v>2673.61</v>
      </c>
      <c r="E146" s="2">
        <f t="shared" si="12"/>
        <v>9.8316198188535195E-3</v>
      </c>
      <c r="F146">
        <v>3503.96</v>
      </c>
      <c r="G146" s="2">
        <f t="shared" si="10"/>
        <v>-1.8479353936911871E-2</v>
      </c>
      <c r="H146">
        <v>35413.760000000002</v>
      </c>
      <c r="I146" s="2">
        <f t="shared" si="11"/>
        <v>3.2164105492827203E-3</v>
      </c>
    </row>
    <row r="147" spans="1:9" x14ac:dyDescent="0.25">
      <c r="A147" s="1">
        <v>43131</v>
      </c>
      <c r="B147">
        <v>8277072</v>
      </c>
      <c r="C147" s="2">
        <f t="shared" si="12"/>
        <v>-2.4358987506316505E-2</v>
      </c>
      <c r="D147">
        <v>2823.81</v>
      </c>
      <c r="E147" s="2">
        <f t="shared" si="12"/>
        <v>5.6178724645703677E-2</v>
      </c>
      <c r="F147">
        <v>3609.29</v>
      </c>
      <c r="G147" s="2">
        <f t="shared" si="10"/>
        <v>3.0060274660669621E-2</v>
      </c>
      <c r="H147">
        <v>35934.980000000003</v>
      </c>
      <c r="I147" s="2">
        <f t="shared" si="11"/>
        <v>1.4718007915567315E-2</v>
      </c>
    </row>
    <row r="148" spans="1:9" x14ac:dyDescent="0.25">
      <c r="A148" s="1">
        <v>43159</v>
      </c>
      <c r="B148">
        <v>8212999</v>
      </c>
      <c r="C148" s="2">
        <f t="shared" si="12"/>
        <v>-7.741022429187519E-3</v>
      </c>
      <c r="D148">
        <v>2713.83</v>
      </c>
      <c r="E148" s="2">
        <f t="shared" si="12"/>
        <v>-3.8947379604151844E-2</v>
      </c>
      <c r="F148">
        <v>3438.96</v>
      </c>
      <c r="G148" s="2">
        <f t="shared" si="10"/>
        <v>-4.7192107034901579E-2</v>
      </c>
      <c r="H148">
        <v>34351.49</v>
      </c>
      <c r="I148" s="2">
        <f t="shared" si="11"/>
        <v>-4.4065420378695215E-2</v>
      </c>
    </row>
    <row r="149" spans="1:9" x14ac:dyDescent="0.25">
      <c r="A149" s="1">
        <v>43190</v>
      </c>
      <c r="B149">
        <v>8123128</v>
      </c>
      <c r="C149" s="2">
        <f t="shared" si="12"/>
        <v>-1.0942531467494396E-2</v>
      </c>
      <c r="D149">
        <v>2640.87</v>
      </c>
      <c r="E149" s="2">
        <f t="shared" si="12"/>
        <v>-2.6884513768364281E-2</v>
      </c>
      <c r="F149">
        <v>3361.5</v>
      </c>
      <c r="G149" s="2">
        <f t="shared" si="10"/>
        <v>-2.2524251517900769E-2</v>
      </c>
      <c r="H149">
        <v>33650.39</v>
      </c>
      <c r="I149" s="2">
        <f t="shared" si="11"/>
        <v>-2.0409595042311077E-2</v>
      </c>
    </row>
    <row r="150" spans="1:9" x14ac:dyDescent="0.25">
      <c r="A150" s="1">
        <v>43220</v>
      </c>
      <c r="B150">
        <v>8306393</v>
      </c>
      <c r="C150" s="2">
        <f t="shared" si="12"/>
        <v>2.2560890336825911E-2</v>
      </c>
      <c r="D150">
        <v>2648.05</v>
      </c>
      <c r="E150" s="2">
        <f t="shared" si="12"/>
        <v>2.718801001185326E-3</v>
      </c>
      <c r="F150">
        <v>3536.52</v>
      </c>
      <c r="G150" s="2">
        <f t="shared" si="10"/>
        <v>5.2066041945560013E-2</v>
      </c>
      <c r="H150">
        <v>35241.800000000003</v>
      </c>
      <c r="I150" s="2">
        <f t="shared" si="11"/>
        <v>4.7292468229937407E-2</v>
      </c>
    </row>
    <row r="151" spans="1:9" x14ac:dyDescent="0.25">
      <c r="A151" s="1">
        <v>43251</v>
      </c>
      <c r="B151">
        <v>8428443</v>
      </c>
      <c r="C151" s="2">
        <f t="shared" si="12"/>
        <v>1.4693501740165676E-2</v>
      </c>
      <c r="D151">
        <v>2705.27</v>
      </c>
      <c r="E151" s="2">
        <f t="shared" si="12"/>
        <v>2.1608353316591378E-2</v>
      </c>
      <c r="F151">
        <v>3406.65</v>
      </c>
      <c r="G151" s="2">
        <f t="shared" si="10"/>
        <v>-3.6722540802823084E-2</v>
      </c>
      <c r="H151">
        <v>34824.559999999998</v>
      </c>
      <c r="I151" s="2">
        <f t="shared" si="11"/>
        <v>-1.1839349862946989E-2</v>
      </c>
    </row>
    <row r="152" spans="1:9" x14ac:dyDescent="0.25">
      <c r="A152" s="1">
        <v>43281</v>
      </c>
      <c r="B152">
        <v>8334763</v>
      </c>
      <c r="C152" s="2">
        <f t="shared" si="12"/>
        <v>-1.1114745629768155E-2</v>
      </c>
      <c r="D152">
        <v>2718.37</v>
      </c>
      <c r="E152" s="2">
        <f t="shared" si="12"/>
        <v>4.842400204046143E-3</v>
      </c>
      <c r="F152">
        <v>3395.6</v>
      </c>
      <c r="G152" s="2">
        <f t="shared" si="10"/>
        <v>-3.2436557908796563E-3</v>
      </c>
      <c r="H152">
        <v>35050.370000000003</v>
      </c>
      <c r="I152" s="2">
        <f t="shared" si="11"/>
        <v>6.4842168860139212E-3</v>
      </c>
    </row>
    <row r="153" spans="1:9" x14ac:dyDescent="0.25">
      <c r="A153" s="1">
        <v>43312</v>
      </c>
      <c r="B153">
        <v>8476908</v>
      </c>
      <c r="C153" s="2">
        <f t="shared" si="12"/>
        <v>1.7054474134417498E-2</v>
      </c>
      <c r="D153">
        <v>2816.29</v>
      </c>
      <c r="E153" s="2">
        <f t="shared" si="12"/>
        <v>3.6021586465418642E-2</v>
      </c>
      <c r="F153">
        <v>3525.49</v>
      </c>
      <c r="G153" s="2">
        <f t="shared" si="10"/>
        <v>3.8252444339733738E-2</v>
      </c>
      <c r="H153">
        <v>35444.269999999997</v>
      </c>
      <c r="I153" s="2">
        <f t="shared" si="11"/>
        <v>1.123811246500377E-2</v>
      </c>
    </row>
    <row r="154" spans="1:9" x14ac:dyDescent="0.25">
      <c r="A154" s="1">
        <v>43343</v>
      </c>
      <c r="B154">
        <v>8704174</v>
      </c>
      <c r="C154" s="2">
        <f t="shared" si="12"/>
        <v>2.6810011386227149E-2</v>
      </c>
      <c r="D154">
        <v>2901.52</v>
      </c>
      <c r="E154" s="2">
        <f t="shared" si="12"/>
        <v>3.0263218631603996E-2</v>
      </c>
      <c r="F154">
        <v>3392.9</v>
      </c>
      <c r="G154" s="2">
        <f t="shared" si="10"/>
        <v>-3.7608956485481362E-2</v>
      </c>
      <c r="H154">
        <v>35955.599999999999</v>
      </c>
      <c r="I154" s="2">
        <f t="shared" si="11"/>
        <v>1.4426309245471886E-2</v>
      </c>
    </row>
    <row r="155" spans="1:9" x14ac:dyDescent="0.25">
      <c r="A155" s="1">
        <v>43373</v>
      </c>
      <c r="B155">
        <v>8473934</v>
      </c>
      <c r="C155" s="2">
        <f t="shared" si="12"/>
        <v>-2.6451677091933135E-2</v>
      </c>
      <c r="D155">
        <v>2913.98</v>
      </c>
      <c r="E155" s="2">
        <f t="shared" si="12"/>
        <v>4.2943009181394707E-3</v>
      </c>
      <c r="F155">
        <v>3399.2</v>
      </c>
      <c r="G155" s="2">
        <f t="shared" si="10"/>
        <v>1.8568186507117001E-3</v>
      </c>
      <c r="H155">
        <v>38173.51</v>
      </c>
      <c r="I155" s="2">
        <f t="shared" si="11"/>
        <v>6.1684688894080575E-2</v>
      </c>
    </row>
    <row r="156" spans="1:9" x14ac:dyDescent="0.25">
      <c r="A156" s="1">
        <v>43404</v>
      </c>
      <c r="B156">
        <v>8232018</v>
      </c>
      <c r="C156" s="2">
        <f t="shared" si="12"/>
        <v>-2.854825161489339E-2</v>
      </c>
      <c r="D156">
        <v>2711.74</v>
      </c>
      <c r="E156" s="2">
        <f t="shared" si="12"/>
        <v>-6.9403358979814631E-2</v>
      </c>
      <c r="F156">
        <v>3197.51</v>
      </c>
      <c r="G156" s="2">
        <f t="shared" si="10"/>
        <v>-5.9334549305718881E-2</v>
      </c>
      <c r="H156">
        <v>34722.199999999997</v>
      </c>
      <c r="I156" s="2">
        <f t="shared" si="11"/>
        <v>-9.041112541131284E-2</v>
      </c>
    </row>
    <row r="157" spans="1:9" x14ac:dyDescent="0.25">
      <c r="A157" s="1">
        <v>43434</v>
      </c>
      <c r="B157">
        <v>8516516</v>
      </c>
      <c r="C157" s="2">
        <f t="shared" si="12"/>
        <v>3.455993414980385E-2</v>
      </c>
      <c r="D157">
        <v>2760.17</v>
      </c>
      <c r="E157" s="2">
        <f t="shared" si="12"/>
        <v>1.7859381799140144E-2</v>
      </c>
      <c r="F157">
        <v>3173.13</v>
      </c>
      <c r="G157" s="2">
        <f t="shared" si="10"/>
        <v>-7.624682956425502E-3</v>
      </c>
      <c r="H157">
        <v>35411.410000000003</v>
      </c>
      <c r="I157" s="2">
        <f t="shared" si="11"/>
        <v>1.9849260703527036E-2</v>
      </c>
    </row>
    <row r="158" spans="1:9" x14ac:dyDescent="0.25">
      <c r="A158" s="1">
        <v>43465</v>
      </c>
      <c r="B158">
        <v>8251401</v>
      </c>
      <c r="C158" s="2">
        <f t="shared" si="12"/>
        <v>-3.1129513524074868E-2</v>
      </c>
      <c r="D158">
        <v>2506.85</v>
      </c>
      <c r="E158" s="2">
        <f t="shared" si="12"/>
        <v>-9.1776955767217297E-2</v>
      </c>
      <c r="F158">
        <v>3001.42</v>
      </c>
      <c r="G158" s="2">
        <f t="shared" si="10"/>
        <v>-5.4113761491019916E-2</v>
      </c>
      <c r="H158">
        <v>31769.86</v>
      </c>
      <c r="I158" s="2">
        <f t="shared" si="11"/>
        <v>-0.10283549850175416</v>
      </c>
    </row>
    <row r="159" spans="1:9" x14ac:dyDescent="0.25">
      <c r="A159" s="1">
        <v>43496</v>
      </c>
      <c r="B159">
        <v>8502906</v>
      </c>
      <c r="C159" s="2">
        <f t="shared" si="12"/>
        <v>3.0480278439988556E-2</v>
      </c>
      <c r="D159">
        <v>2704.1</v>
      </c>
      <c r="E159" s="2">
        <f t="shared" si="12"/>
        <v>7.8684404731036967E-2</v>
      </c>
      <c r="F159">
        <v>3159.43</v>
      </c>
      <c r="G159" s="2">
        <f t="shared" si="10"/>
        <v>5.264508132817125E-2</v>
      </c>
      <c r="H159">
        <v>32976.92</v>
      </c>
      <c r="I159" s="2">
        <f t="shared" si="11"/>
        <v>3.7993872179480727E-2</v>
      </c>
    </row>
    <row r="160" spans="1:9" x14ac:dyDescent="0.25">
      <c r="A160" s="1">
        <v>43524</v>
      </c>
      <c r="B160">
        <v>8779467</v>
      </c>
      <c r="C160" s="2">
        <f t="shared" si="12"/>
        <v>3.2525468351643542E-2</v>
      </c>
      <c r="D160">
        <v>2784.49</v>
      </c>
      <c r="E160" s="2">
        <f t="shared" si="12"/>
        <v>2.9728930143115964E-2</v>
      </c>
      <c r="F160">
        <v>3298.26</v>
      </c>
      <c r="G160" s="2">
        <f t="shared" si="10"/>
        <v>4.394147045511386E-2</v>
      </c>
      <c r="H160">
        <v>33971.97</v>
      </c>
      <c r="I160" s="2">
        <f t="shared" si="11"/>
        <v>3.0174133909413099E-2</v>
      </c>
    </row>
    <row r="161" spans="1:9" x14ac:dyDescent="0.25">
      <c r="A161" s="1">
        <v>43555</v>
      </c>
      <c r="B161">
        <v>8936504</v>
      </c>
      <c r="C161" s="2">
        <f t="shared" si="12"/>
        <v>1.788684893969076E-2</v>
      </c>
      <c r="D161">
        <v>2834.4</v>
      </c>
      <c r="E161" s="2">
        <f t="shared" si="12"/>
        <v>1.7924287751078408E-2</v>
      </c>
      <c r="F161">
        <v>3351.71</v>
      </c>
      <c r="G161" s="2">
        <f t="shared" si="10"/>
        <v>1.6205514422756185E-2</v>
      </c>
      <c r="H161">
        <v>33960.15</v>
      </c>
      <c r="I161" s="2">
        <f t="shared" si="11"/>
        <v>-3.4793389962371063E-4</v>
      </c>
    </row>
    <row r="162" spans="1:9" x14ac:dyDescent="0.25">
      <c r="A162" s="1">
        <v>43585</v>
      </c>
      <c r="B162">
        <v>9179465</v>
      </c>
      <c r="C162" s="2">
        <f t="shared" si="12"/>
        <v>2.7187477340132115E-2</v>
      </c>
      <c r="D162">
        <v>2945.83</v>
      </c>
      <c r="E162" s="2">
        <f t="shared" si="12"/>
        <v>3.9313434942139368E-2</v>
      </c>
      <c r="F162">
        <v>3514.62</v>
      </c>
      <c r="G162" s="2">
        <f t="shared" si="10"/>
        <v>4.8605040412207458E-2</v>
      </c>
      <c r="H162">
        <v>35646.44</v>
      </c>
      <c r="I162" s="2">
        <f t="shared" si="11"/>
        <v>4.9654963243684166E-2</v>
      </c>
    </row>
    <row r="163" spans="1:9" x14ac:dyDescent="0.25">
      <c r="A163" s="1">
        <v>43616</v>
      </c>
      <c r="B163">
        <v>8943983</v>
      </c>
      <c r="C163" s="2">
        <f t="shared" si="12"/>
        <v>-2.5653129022225152E-2</v>
      </c>
      <c r="D163">
        <v>2752.06</v>
      </c>
      <c r="E163" s="2">
        <f t="shared" si="12"/>
        <v>-6.5777726481161508E-2</v>
      </c>
      <c r="F163">
        <v>3280.43</v>
      </c>
      <c r="G163" s="2">
        <f t="shared" ref="G163:G183" si="13">(F163-F162)/F162</f>
        <v>-6.663309262452273E-2</v>
      </c>
      <c r="H163">
        <v>32992.94</v>
      </c>
      <c r="I163" s="2">
        <f t="shared" ref="I163:I183" si="14">(H163-H162)/H162</f>
        <v>-7.4439411060403221E-2</v>
      </c>
    </row>
    <row r="164" spans="1:9" x14ac:dyDescent="0.25">
      <c r="A164" s="1">
        <v>43646</v>
      </c>
      <c r="B164">
        <v>9159540</v>
      </c>
      <c r="C164" s="2">
        <f t="shared" si="12"/>
        <v>2.4100783733600566E-2</v>
      </c>
      <c r="D164">
        <v>2941.76</v>
      </c>
      <c r="E164" s="2">
        <f t="shared" si="12"/>
        <v>6.8930183208215035E-2</v>
      </c>
      <c r="F164">
        <v>3473.69</v>
      </c>
      <c r="G164" s="2">
        <f t="shared" si="13"/>
        <v>5.8913008355611987E-2</v>
      </c>
      <c r="H164">
        <v>34152.83</v>
      </c>
      <c r="I164" s="2">
        <f t="shared" si="14"/>
        <v>3.5155703007976838E-2</v>
      </c>
    </row>
    <row r="165" spans="1:9" x14ac:dyDescent="0.25">
      <c r="A165" s="1">
        <v>43677</v>
      </c>
      <c r="B165">
        <v>9417043</v>
      </c>
      <c r="C165" s="2">
        <f t="shared" si="12"/>
        <v>2.811309301558812E-2</v>
      </c>
      <c r="D165">
        <v>2980.38</v>
      </c>
      <c r="E165" s="2">
        <f t="shared" si="12"/>
        <v>1.312819536603934E-2</v>
      </c>
      <c r="F165">
        <v>3466.85</v>
      </c>
      <c r="G165" s="2">
        <f t="shared" si="13"/>
        <v>-1.9690876272782389E-3</v>
      </c>
      <c r="H165">
        <v>34549.42</v>
      </c>
      <c r="I165" s="2">
        <f t="shared" si="14"/>
        <v>1.1612214858914956E-2</v>
      </c>
    </row>
    <row r="166" spans="1:9" x14ac:dyDescent="0.25">
      <c r="A166" s="1">
        <v>43708</v>
      </c>
      <c r="B166">
        <v>9626694</v>
      </c>
      <c r="C166" s="2">
        <f t="shared" si="12"/>
        <v>2.2262933279586807E-2</v>
      </c>
      <c r="D166">
        <v>2926.46</v>
      </c>
      <c r="E166" s="2">
        <f t="shared" si="12"/>
        <v>-1.8091652742267789E-2</v>
      </c>
      <c r="F166">
        <v>3426.76</v>
      </c>
      <c r="G166" s="2">
        <f t="shared" si="13"/>
        <v>-1.1563811529197885E-2</v>
      </c>
      <c r="H166">
        <v>33262.89</v>
      </c>
      <c r="I166" s="2">
        <f t="shared" si="14"/>
        <v>-3.7237383435090921E-2</v>
      </c>
    </row>
    <row r="167" spans="1:9" x14ac:dyDescent="0.25">
      <c r="A167" s="1">
        <v>43738</v>
      </c>
      <c r="B167">
        <v>9738576</v>
      </c>
      <c r="C167" s="2">
        <f t="shared" si="12"/>
        <v>1.1622058413823064E-2</v>
      </c>
      <c r="D167">
        <v>2976.74</v>
      </c>
      <c r="E167" s="2">
        <f t="shared" si="12"/>
        <v>1.7181167690656883E-2</v>
      </c>
      <c r="F167">
        <v>3569.45</v>
      </c>
      <c r="G167" s="2">
        <f t="shared" si="13"/>
        <v>4.1639916422509776E-2</v>
      </c>
      <c r="H167">
        <v>35207.83</v>
      </c>
      <c r="I167" s="2">
        <f t="shared" si="14"/>
        <v>5.8471768388134719E-2</v>
      </c>
    </row>
    <row r="168" spans="1:9" x14ac:dyDescent="0.25">
      <c r="A168" s="1">
        <v>43769</v>
      </c>
      <c r="B168">
        <v>10088045</v>
      </c>
      <c r="C168" s="2">
        <f t="shared" si="12"/>
        <v>3.5885020561527682E-2</v>
      </c>
      <c r="D168">
        <v>3037.56</v>
      </c>
      <c r="E168" s="2">
        <f t="shared" si="12"/>
        <v>2.0431747482144953E-2</v>
      </c>
      <c r="F168">
        <v>3604.41</v>
      </c>
      <c r="G168" s="2">
        <f t="shared" si="13"/>
        <v>9.7942260012046783E-3</v>
      </c>
      <c r="H168">
        <v>37104.01</v>
      </c>
      <c r="I168" s="2">
        <f t="shared" si="14"/>
        <v>5.3856769928734609E-2</v>
      </c>
    </row>
    <row r="169" spans="1:9" x14ac:dyDescent="0.25">
      <c r="A169" s="1">
        <v>43799</v>
      </c>
      <c r="B169">
        <v>10245273</v>
      </c>
      <c r="C169" s="2">
        <f t="shared" si="12"/>
        <v>1.5585576789159842E-2</v>
      </c>
      <c r="D169">
        <v>3140.98</v>
      </c>
      <c r="E169" s="2">
        <f t="shared" si="12"/>
        <v>3.4047064090915104E-2</v>
      </c>
      <c r="F169">
        <v>3703.58</v>
      </c>
      <c r="G169" s="2">
        <f t="shared" si="13"/>
        <v>2.7513518162473213E-2</v>
      </c>
      <c r="H169">
        <v>37701.26</v>
      </c>
      <c r="I169" s="2">
        <f t="shared" si="14"/>
        <v>1.6096642923500722E-2</v>
      </c>
    </row>
    <row r="170" spans="1:9" x14ac:dyDescent="0.25">
      <c r="A170" s="1">
        <v>43830</v>
      </c>
      <c r="B170">
        <v>10083771</v>
      </c>
      <c r="C170" s="2">
        <f t="shared" si="12"/>
        <v>-1.5763562376522326E-2</v>
      </c>
      <c r="D170">
        <v>3230.78</v>
      </c>
      <c r="E170" s="2">
        <f t="shared" si="12"/>
        <v>2.8589803182446302E-2</v>
      </c>
      <c r="F170">
        <v>3745.15</v>
      </c>
      <c r="G170" s="2">
        <f t="shared" si="13"/>
        <v>1.1224274890781396E-2</v>
      </c>
      <c r="H170">
        <v>38352.639999999999</v>
      </c>
      <c r="I170" s="2">
        <f t="shared" si="14"/>
        <v>1.7277406643703613E-2</v>
      </c>
    </row>
    <row r="171" spans="1:9" x14ac:dyDescent="0.25">
      <c r="A171" s="1">
        <v>43861</v>
      </c>
      <c r="B171">
        <v>10486345</v>
      </c>
      <c r="C171" s="2">
        <f t="shared" si="12"/>
        <v>3.9922961360387893E-2</v>
      </c>
      <c r="D171">
        <v>3225.52</v>
      </c>
      <c r="E171" s="2">
        <f t="shared" si="12"/>
        <v>-1.6280898111292685E-3</v>
      </c>
      <c r="F171">
        <v>3640.91</v>
      </c>
      <c r="G171" s="2">
        <f t="shared" si="13"/>
        <v>-2.7833331108233376E-2</v>
      </c>
      <c r="H171">
        <v>37623.19</v>
      </c>
      <c r="I171" s="2">
        <f t="shared" si="14"/>
        <v>-1.9019551196475578E-2</v>
      </c>
    </row>
    <row r="172" spans="1:9" x14ac:dyDescent="0.25">
      <c r="A172" s="1">
        <v>43890</v>
      </c>
      <c r="B172">
        <v>10170841</v>
      </c>
      <c r="C172" s="2">
        <f t="shared" si="12"/>
        <v>-3.0087127593074612E-2</v>
      </c>
      <c r="D172">
        <v>2954.22</v>
      </c>
      <c r="E172" s="2">
        <f t="shared" si="12"/>
        <v>-8.4110469009648109E-2</v>
      </c>
      <c r="F172">
        <v>3329.49</v>
      </c>
      <c r="G172" s="2">
        <f t="shared" si="13"/>
        <v>-8.553356166452894E-2</v>
      </c>
      <c r="H172">
        <v>34304.410000000003</v>
      </c>
      <c r="I172" s="2">
        <f t="shared" si="14"/>
        <v>-8.8211020915557631E-2</v>
      </c>
    </row>
    <row r="173" spans="1:9" x14ac:dyDescent="0.25">
      <c r="A173" s="1">
        <v>43921</v>
      </c>
      <c r="B173">
        <v>9996824</v>
      </c>
      <c r="C173" s="2">
        <f t="shared" si="12"/>
        <v>-1.7109401277632795E-2</v>
      </c>
      <c r="D173">
        <v>2584.59</v>
      </c>
      <c r="E173" s="2">
        <f t="shared" si="12"/>
        <v>-0.12511932083595659</v>
      </c>
      <c r="F173">
        <v>2786.9</v>
      </c>
      <c r="G173" s="2">
        <f t="shared" si="13"/>
        <v>-0.16296489852800269</v>
      </c>
      <c r="H173">
        <v>30978.959999999999</v>
      </c>
      <c r="I173" s="2">
        <f t="shared" si="14"/>
        <v>-9.6939431402551568E-2</v>
      </c>
    </row>
    <row r="174" spans="1:9" x14ac:dyDescent="0.25">
      <c r="A174" s="1">
        <v>43951</v>
      </c>
      <c r="B174">
        <v>10423625</v>
      </c>
      <c r="C174" s="2">
        <f t="shared" si="12"/>
        <v>4.2693659506259189E-2</v>
      </c>
      <c r="D174">
        <v>2912.43</v>
      </c>
      <c r="E174" s="2">
        <f t="shared" si="12"/>
        <v>0.12684410293315368</v>
      </c>
      <c r="F174">
        <v>2927.93</v>
      </c>
      <c r="G174" s="2">
        <f t="shared" si="13"/>
        <v>5.060461444615872E-2</v>
      </c>
      <c r="H174">
        <v>33069.06</v>
      </c>
      <c r="I174" s="2">
        <f t="shared" si="14"/>
        <v>6.7468372082213179E-2</v>
      </c>
    </row>
    <row r="175" spans="1:9" x14ac:dyDescent="0.25">
      <c r="A175" s="1">
        <v>43982</v>
      </c>
      <c r="B175">
        <v>10223674</v>
      </c>
      <c r="C175" s="2">
        <f t="shared" si="12"/>
        <v>-1.9182482101955892E-2</v>
      </c>
      <c r="D175">
        <v>3044.31</v>
      </c>
      <c r="E175" s="2">
        <f t="shared" si="12"/>
        <v>4.5281775012618368E-2</v>
      </c>
      <c r="F175">
        <v>3050.2</v>
      </c>
      <c r="G175" s="2">
        <f t="shared" si="13"/>
        <v>4.175987813916316E-2</v>
      </c>
      <c r="H175">
        <v>35827.129999999997</v>
      </c>
      <c r="I175" s="2">
        <f t="shared" si="14"/>
        <v>8.3403338347083342E-2</v>
      </c>
    </row>
    <row r="176" spans="1:9" x14ac:dyDescent="0.25">
      <c r="A176" s="1">
        <v>44012</v>
      </c>
      <c r="B176">
        <v>10397725</v>
      </c>
      <c r="C176" s="2">
        <f t="shared" si="12"/>
        <v>1.7024310438693565E-2</v>
      </c>
      <c r="D176">
        <v>3100.29</v>
      </c>
      <c r="E176" s="2">
        <f t="shared" si="12"/>
        <v>1.838840328350267E-2</v>
      </c>
      <c r="F176">
        <v>3234.07</v>
      </c>
      <c r="G176" s="2">
        <f t="shared" si="13"/>
        <v>6.0281293029965363E-2</v>
      </c>
      <c r="H176">
        <v>36547.19</v>
      </c>
      <c r="I176" s="2">
        <f t="shared" si="14"/>
        <v>2.0098176996036384E-2</v>
      </c>
    </row>
    <row r="177" spans="1:9" x14ac:dyDescent="0.25">
      <c r="A177" s="1">
        <v>44043</v>
      </c>
      <c r="B177">
        <v>10194591</v>
      </c>
      <c r="C177" s="2">
        <f t="shared" si="12"/>
        <v>-1.9536388969702508E-2</v>
      </c>
      <c r="D177">
        <v>3271.12</v>
      </c>
      <c r="E177" s="2">
        <f t="shared" si="12"/>
        <v>5.5101296975444213E-2</v>
      </c>
      <c r="F177">
        <v>3174.32</v>
      </c>
      <c r="G177" s="2">
        <f t="shared" si="13"/>
        <v>-1.8475172151499502E-2</v>
      </c>
      <c r="H177">
        <v>35596.21</v>
      </c>
      <c r="I177" s="2">
        <f t="shared" si="14"/>
        <v>-2.602060514091516E-2</v>
      </c>
    </row>
    <row r="178" spans="1:9" x14ac:dyDescent="0.25">
      <c r="A178" s="1">
        <v>44074</v>
      </c>
      <c r="B178">
        <v>10092400</v>
      </c>
      <c r="C178" s="2">
        <f t="shared" si="12"/>
        <v>-1.0024041180269026E-2</v>
      </c>
      <c r="D178">
        <v>3500.31</v>
      </c>
      <c r="E178" s="2">
        <f t="shared" si="12"/>
        <v>7.0064687324219249E-2</v>
      </c>
      <c r="F178">
        <v>3272.51</v>
      </c>
      <c r="G178" s="2">
        <f t="shared" si="13"/>
        <v>3.0932609188739652E-2</v>
      </c>
      <c r="H178">
        <v>37954.67</v>
      </c>
      <c r="I178" s="2">
        <f t="shared" si="14"/>
        <v>6.625593005547499E-2</v>
      </c>
    </row>
    <row r="179" spans="1:9" x14ac:dyDescent="0.25">
      <c r="A179" s="1">
        <v>44104</v>
      </c>
      <c r="B179">
        <v>10605942</v>
      </c>
      <c r="C179" s="2">
        <f t="shared" si="12"/>
        <v>5.0884031548491936E-2</v>
      </c>
      <c r="D179">
        <v>3363</v>
      </c>
      <c r="E179" s="2">
        <f t="shared" si="12"/>
        <v>-3.9227954095494386E-2</v>
      </c>
      <c r="F179">
        <v>3193.61</v>
      </c>
      <c r="G179" s="2">
        <f t="shared" si="13"/>
        <v>-2.4109933965060483E-2</v>
      </c>
      <c r="H179">
        <v>38259.49</v>
      </c>
      <c r="I179" s="2">
        <f t="shared" si="14"/>
        <v>8.0311592749982997E-3</v>
      </c>
    </row>
    <row r="180" spans="1:9" x14ac:dyDescent="0.25">
      <c r="A180" s="1">
        <v>44135</v>
      </c>
      <c r="B180">
        <v>10623710</v>
      </c>
      <c r="C180" s="2">
        <f t="shared" si="12"/>
        <v>1.6752873059271869E-3</v>
      </c>
      <c r="D180">
        <v>3269.96</v>
      </c>
      <c r="E180" s="2">
        <f t="shared" si="12"/>
        <v>-2.766577460600653E-2</v>
      </c>
      <c r="F180">
        <v>2958.21</v>
      </c>
      <c r="G180" s="2">
        <f t="shared" si="13"/>
        <v>-7.3709689035292375E-2</v>
      </c>
      <c r="H180">
        <v>37921.07</v>
      </c>
      <c r="I180" s="2">
        <f t="shared" si="14"/>
        <v>-8.845387118333211E-3</v>
      </c>
    </row>
    <row r="181" spans="1:9" x14ac:dyDescent="0.25">
      <c r="A181" s="1">
        <v>44165</v>
      </c>
      <c r="B181">
        <v>10831506</v>
      </c>
      <c r="C181" s="2">
        <f t="shared" si="12"/>
        <v>1.9559645359295389E-2</v>
      </c>
      <c r="D181">
        <v>3621.63</v>
      </c>
      <c r="E181" s="2">
        <f t="shared" si="12"/>
        <v>0.10754565805086302</v>
      </c>
      <c r="F181">
        <v>3492.54</v>
      </c>
      <c r="G181" s="2">
        <f t="shared" si="13"/>
        <v>0.18062612187775712</v>
      </c>
      <c r="H181">
        <v>43630.05</v>
      </c>
      <c r="I181" s="2">
        <f t="shared" si="14"/>
        <v>0.15054902195534048</v>
      </c>
    </row>
    <row r="182" spans="1:9" x14ac:dyDescent="0.25">
      <c r="A182" s="1">
        <v>44196</v>
      </c>
      <c r="B182">
        <v>10908457</v>
      </c>
      <c r="C182" s="2">
        <f t="shared" si="12"/>
        <v>7.1043675736319582E-3</v>
      </c>
      <c r="D182">
        <v>3756.07</v>
      </c>
      <c r="E182" s="2">
        <f t="shared" si="12"/>
        <v>3.7121406659432372E-2</v>
      </c>
      <c r="F182">
        <v>3552.64</v>
      </c>
      <c r="G182" s="2">
        <f t="shared" si="13"/>
        <v>1.7208106421114693E-2</v>
      </c>
      <c r="H182">
        <v>45354.080000000002</v>
      </c>
      <c r="I182" s="2">
        <f t="shared" si="14"/>
        <v>3.951473812200533E-2</v>
      </c>
    </row>
    <row r="183" spans="1:9" x14ac:dyDescent="0.25">
      <c r="A183" s="1">
        <v>44227</v>
      </c>
      <c r="B183">
        <v>10828144</v>
      </c>
      <c r="C183" s="2">
        <f t="shared" si="12"/>
        <v>-7.3624528198626077E-3</v>
      </c>
      <c r="D183">
        <v>3714.24</v>
      </c>
      <c r="E183" s="2">
        <f t="shared" si="12"/>
        <v>-1.1136640158463601E-2</v>
      </c>
      <c r="F183">
        <v>3481.44</v>
      </c>
      <c r="G183" s="2">
        <f t="shared" si="13"/>
        <v>-2.0041433975860154E-2</v>
      </c>
      <c r="H183">
        <v>45718.51</v>
      </c>
      <c r="I183" s="2">
        <f t="shared" si="14"/>
        <v>8.03521976413148E-3</v>
      </c>
    </row>
  </sheetData>
  <autoFilter ref="A1:H183" xr:uid="{FBE61721-85EC-43AA-9B2E-53DE0869993E}">
    <sortState ref="A2:H183">
      <sortCondition ref="A1:A18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792D7-FEFE-4502-B613-6279A6DD5D46}">
  <dimension ref="A1:Q185"/>
  <sheetViews>
    <sheetView topLeftCell="A31" workbookViewId="0">
      <selection activeCell="P52" sqref="P52"/>
    </sheetView>
  </sheetViews>
  <sheetFormatPr baseColWidth="10" defaultRowHeight="15" x14ac:dyDescent="0.25"/>
  <cols>
    <col min="3" max="3" width="11.42578125" style="3"/>
    <col min="5" max="5" width="11.42578125" style="3"/>
    <col min="7" max="7" width="11.42578125" style="3"/>
    <col min="9" max="9" width="11.42578125" style="3"/>
    <col min="11" max="11" width="11.42578125" style="3"/>
    <col min="13" max="13" width="11.42578125" style="3"/>
    <col min="16" max="16" width="23" customWidth="1"/>
  </cols>
  <sheetData>
    <row r="1" spans="1:17" x14ac:dyDescent="0.25">
      <c r="A1" s="3" t="s">
        <v>0</v>
      </c>
      <c r="B1" s="7" t="s">
        <v>11</v>
      </c>
      <c r="C1" s="7"/>
      <c r="D1" s="7" t="s">
        <v>12</v>
      </c>
      <c r="E1" s="7"/>
      <c r="F1" s="7" t="s">
        <v>13</v>
      </c>
      <c r="G1" s="7"/>
      <c r="H1" s="7" t="s">
        <v>14</v>
      </c>
      <c r="I1" s="7"/>
      <c r="J1" s="7" t="s">
        <v>15</v>
      </c>
      <c r="K1" s="7"/>
      <c r="L1" s="7" t="s">
        <v>16</v>
      </c>
      <c r="M1" s="7"/>
      <c r="N1" s="7" t="s">
        <v>17</v>
      </c>
      <c r="P1" t="s">
        <v>10</v>
      </c>
      <c r="Q1" t="s">
        <v>18</v>
      </c>
    </row>
    <row r="2" spans="1:17" s="3" customFormat="1" x14ac:dyDescent="0.25">
      <c r="A2" s="4">
        <v>38686</v>
      </c>
      <c r="B2" s="3">
        <v>4320.1000000000004</v>
      </c>
      <c r="C2" s="7"/>
      <c r="D2" s="3">
        <v>1887.28</v>
      </c>
      <c r="E2" s="7"/>
      <c r="F2" s="3">
        <v>332.66800000000001</v>
      </c>
      <c r="G2" s="7"/>
      <c r="H2" s="7">
        <v>123.44</v>
      </c>
      <c r="I2" s="7"/>
      <c r="J2" s="7">
        <v>7203.22</v>
      </c>
      <c r="K2" s="7"/>
      <c r="L2" s="3">
        <v>290.41000000000003</v>
      </c>
      <c r="M2" s="7"/>
      <c r="N2" s="3">
        <v>332.42</v>
      </c>
    </row>
    <row r="3" spans="1:17" s="3" customFormat="1" x14ac:dyDescent="0.25">
      <c r="A3" s="4">
        <v>38716</v>
      </c>
      <c r="B3" s="3">
        <v>4521.4070000000002</v>
      </c>
      <c r="C3" s="6">
        <f t="shared" ref="C3:C4" si="0">(B3-B2)/B2</f>
        <v>4.6597763940649468E-2</v>
      </c>
      <c r="D3" s="3">
        <v>1887.94</v>
      </c>
      <c r="E3" s="6">
        <f t="shared" ref="E3:E4" si="1">(D3-D2)/D2</f>
        <v>3.4970963503035157E-4</v>
      </c>
      <c r="F3" s="3">
        <v>336.654</v>
      </c>
      <c r="G3" s="6">
        <f t="shared" ref="G3:G4" si="2">(F3-F2)/F2</f>
        <v>1.1981915904144642E-2</v>
      </c>
      <c r="H3" s="7">
        <v>124.5</v>
      </c>
      <c r="I3" s="6">
        <f t="shared" ref="I3:I4" si="3">(H3-H2)/H2</f>
        <v>8.5871678548282756E-3</v>
      </c>
      <c r="J3" s="7">
        <v>7188.85</v>
      </c>
      <c r="K3" s="6">
        <f t="shared" ref="K3:K4" si="4">(J3-J2)/J2</f>
        <v>-1.9949411513184227E-3</v>
      </c>
      <c r="L3" s="3">
        <v>303.16000000000003</v>
      </c>
      <c r="M3" s="6">
        <f t="shared" ref="M3:M4" si="5">(L3-L2)/L2</f>
        <v>4.3903446851003752E-2</v>
      </c>
      <c r="N3" s="3">
        <v>349.03</v>
      </c>
      <c r="O3" s="6">
        <f t="shared" ref="O3:O4" si="6">(N3-N2)/N2</f>
        <v>4.9966909331568367E-2</v>
      </c>
      <c r="P3" s="3">
        <f>(0.079099*(1+C3)+0.106*(1+E3)+0.373*(1+G3)+0.179*(1+I3)+0.059*(1+K3)+0.105*(1+M3)+0.098*(1+O3))</f>
        <v>1.0182171809354363</v>
      </c>
      <c r="Q3" s="6"/>
    </row>
    <row r="4" spans="1:17" x14ac:dyDescent="0.25">
      <c r="A4" s="4">
        <v>38748</v>
      </c>
      <c r="B4" s="3">
        <v>4799.3329999999996</v>
      </c>
      <c r="C4" s="6">
        <f t="shared" si="0"/>
        <v>6.1468918856453197E-2</v>
      </c>
      <c r="D4" s="3">
        <v>1937.93</v>
      </c>
      <c r="E4" s="6">
        <f t="shared" si="1"/>
        <v>2.6478595718084266E-2</v>
      </c>
      <c r="F4" s="7">
        <v>334.399</v>
      </c>
      <c r="G4" s="6">
        <f t="shared" si="2"/>
        <v>-6.6982718161673277E-3</v>
      </c>
      <c r="H4" s="7">
        <v>123.96</v>
      </c>
      <c r="I4" s="6">
        <f t="shared" si="3"/>
        <v>-4.3373493975904119E-3</v>
      </c>
      <c r="J4" s="7">
        <v>7714</v>
      </c>
      <c r="K4" s="6">
        <f t="shared" si="4"/>
        <v>7.3050627012665389E-2</v>
      </c>
      <c r="L4" s="7">
        <v>334.56</v>
      </c>
      <c r="M4" s="6">
        <f t="shared" si="5"/>
        <v>0.10357566961340538</v>
      </c>
      <c r="N4" s="7">
        <v>373.07</v>
      </c>
      <c r="O4" s="6">
        <f t="shared" si="6"/>
        <v>6.8876600865255197E-2</v>
      </c>
      <c r="P4" s="3">
        <f t="shared" ref="P4:P51" si="7">(0.079099*(1+C4)+0.106*(1+E4)+0.373*(1+G4)+0.179*(1+I4)+0.059*(1+K4)+0.105*(1+M4)+0.098*(1+O4))</f>
        <v>1.0254283594170941</v>
      </c>
      <c r="Q4" s="6">
        <f t="shared" ref="Q4:Q5" si="8">(P4-P3)/P3</f>
        <v>7.0821614648388107E-3</v>
      </c>
    </row>
    <row r="5" spans="1:17" x14ac:dyDescent="0.25">
      <c r="A5" s="4">
        <v>38776</v>
      </c>
      <c r="B5" s="3">
        <v>4789.5029999999997</v>
      </c>
      <c r="C5" s="6">
        <f>(B5-B4)/B4</f>
        <v>-2.0482012813030329E-3</v>
      </c>
      <c r="D5" s="3">
        <v>1943.19</v>
      </c>
      <c r="E5" s="6">
        <f>(D5-D4)/D4</f>
        <v>2.7142363243254351E-3</v>
      </c>
      <c r="F5" s="3">
        <v>333.94900000000001</v>
      </c>
      <c r="G5" s="6">
        <f>(F5-F4)/F4</f>
        <v>-1.3456978041201937E-3</v>
      </c>
      <c r="H5" s="7">
        <v>124.81</v>
      </c>
      <c r="I5" s="6">
        <f>(H5-H4)/H4</f>
        <v>6.8570506615037797E-3</v>
      </c>
      <c r="J5" s="7">
        <v>7850.73</v>
      </c>
      <c r="K5" s="6">
        <f>(J5-J4)/J4</f>
        <v>1.7724915737619855E-2</v>
      </c>
      <c r="L5" s="3">
        <v>328.95</v>
      </c>
      <c r="M5" s="6">
        <f>(L5-L4)/L4</f>
        <v>-1.6768292682926868E-2</v>
      </c>
      <c r="N5" s="3">
        <v>355.83</v>
      </c>
      <c r="O5" s="6">
        <f>(N5-N4)/N4</f>
        <v>-4.6211166805157237E-2</v>
      </c>
      <c r="P5" s="3">
        <f t="shared" si="7"/>
        <v>0.99470657011460784</v>
      </c>
      <c r="Q5" s="6">
        <f t="shared" si="8"/>
        <v>-2.9959956754024332E-2</v>
      </c>
    </row>
    <row r="6" spans="1:17" x14ac:dyDescent="0.25">
      <c r="A6" s="4">
        <v>38807</v>
      </c>
      <c r="B6" s="3">
        <v>4949.7060000000001</v>
      </c>
      <c r="C6" s="6">
        <f t="shared" ref="C6:E69" si="9">(B6-B5)/B5</f>
        <v>3.3448773286080091E-2</v>
      </c>
      <c r="D6" s="3">
        <v>1967.38</v>
      </c>
      <c r="E6" s="6">
        <f t="shared" si="9"/>
        <v>1.2448602555591607E-2</v>
      </c>
      <c r="F6" s="3">
        <v>327.39699999999999</v>
      </c>
      <c r="G6" s="6">
        <f>(F6-F5)/F5</f>
        <v>-1.9619762299033748E-2</v>
      </c>
      <c r="H6" s="7">
        <v>122.71</v>
      </c>
      <c r="I6" s="6">
        <f t="shared" ref="I6" si="10">(H6-H5)/H5</f>
        <v>-1.6825574873808258E-2</v>
      </c>
      <c r="J6" s="7">
        <v>8248.59</v>
      </c>
      <c r="K6" s="6">
        <f t="shared" ref="K6" si="11">(J6-J5)/J5</f>
        <v>5.0678089808208995E-2</v>
      </c>
      <c r="L6" s="3">
        <v>340.35</v>
      </c>
      <c r="M6" s="6">
        <f t="shared" ref="M6" si="12">(L6-L5)/L5</f>
        <v>3.465572275421807E-2</v>
      </c>
      <c r="N6" s="3">
        <v>367.21</v>
      </c>
      <c r="O6" s="6">
        <f t="shared" ref="O6" si="13">(N6-N5)/N5</f>
        <v>3.1981564230109873E-2</v>
      </c>
      <c r="P6" s="3">
        <f t="shared" si="7"/>
        <v>1.002497418631525</v>
      </c>
      <c r="Q6" s="6">
        <f>(P6-P5)/P5</f>
        <v>7.8323082917000266E-3</v>
      </c>
    </row>
    <row r="7" spans="1:17" x14ac:dyDescent="0.25">
      <c r="A7" s="4">
        <v>38835</v>
      </c>
      <c r="B7" s="3">
        <v>5189.7619999999997</v>
      </c>
      <c r="C7" s="6">
        <f t="shared" si="9"/>
        <v>4.8499042165332566E-2</v>
      </c>
      <c r="D7" s="3">
        <v>1993.79</v>
      </c>
      <c r="E7" s="6">
        <f t="shared" si="9"/>
        <v>1.3423944535371841E-2</v>
      </c>
      <c r="F7" s="3">
        <v>323.14699999999999</v>
      </c>
      <c r="G7" s="6">
        <f t="shared" ref="G7" si="14">(F7-F6)/F6</f>
        <v>-1.2981181867885168E-2</v>
      </c>
      <c r="H7" s="7">
        <v>122.46</v>
      </c>
      <c r="I7" s="6">
        <f t="shared" ref="I7" si="15">(H7-H6)/H6</f>
        <v>-2.0373237714937657E-3</v>
      </c>
      <c r="J7" s="7">
        <v>7942.04</v>
      </c>
      <c r="K7" s="6">
        <f t="shared" ref="K7" si="16">(J7-J6)/J6</f>
        <v>-3.7163927410624138E-2</v>
      </c>
      <c r="L7" s="3">
        <v>381.04</v>
      </c>
      <c r="M7" s="6">
        <f t="shared" ref="M7" si="17">(L7-L6)/L6</f>
        <v>0.11955340091082707</v>
      </c>
      <c r="N7" s="3">
        <v>398.83</v>
      </c>
      <c r="O7" s="6">
        <f t="shared" ref="O7" si="18">(N7-N6)/N6</f>
        <v>8.6108766101141057E-2</v>
      </c>
      <c r="P7" s="3">
        <f t="shared" si="7"/>
        <v>1.0179505965214881</v>
      </c>
      <c r="Q7" s="6">
        <f t="shared" ref="Q7:Q70" si="19">(P7-P6)/P6</f>
        <v>1.5414680978488454E-2</v>
      </c>
    </row>
    <row r="8" spans="1:17" x14ac:dyDescent="0.25">
      <c r="A8" s="4">
        <v>38868</v>
      </c>
      <c r="B8" s="3">
        <v>4994.4629999999997</v>
      </c>
      <c r="C8" s="6">
        <f t="shared" si="9"/>
        <v>-3.7631590812834959E-2</v>
      </c>
      <c r="D8" s="3">
        <v>1936.41</v>
      </c>
      <c r="E8" s="6">
        <f t="shared" si="9"/>
        <v>-2.8779359912528342E-2</v>
      </c>
      <c r="F8" s="3">
        <v>322.91399999999999</v>
      </c>
      <c r="G8" s="6">
        <f t="shared" ref="G8" si="20">(F8-F7)/F7</f>
        <v>-7.2103408046494044E-4</v>
      </c>
      <c r="H8" s="7">
        <v>122.23</v>
      </c>
      <c r="I8" s="6">
        <f t="shared" ref="I8" si="21">(H8-H7)/H7</f>
        <v>-1.8781642985463806E-3</v>
      </c>
      <c r="J8" s="7">
        <v>7715.96</v>
      </c>
      <c r="K8" s="6">
        <f t="shared" ref="K8" si="22">(J8-J7)/J7</f>
        <v>-2.8466237893538679E-2</v>
      </c>
      <c r="L8" s="3">
        <v>375.8</v>
      </c>
      <c r="M8" s="6">
        <f t="shared" ref="M8" si="23">(L8-L7)/L7</f>
        <v>-1.3751837077472205E-2</v>
      </c>
      <c r="N8" s="3">
        <v>408.72</v>
      </c>
      <c r="O8" s="6">
        <f t="shared" ref="O8" si="24">(N8-N7)/N7</f>
        <v>2.4797532783391529E-2</v>
      </c>
      <c r="P8" s="3">
        <f t="shared" si="7"/>
        <v>0.99177333681003332</v>
      </c>
      <c r="Q8" s="6">
        <f t="shared" si="19"/>
        <v>-2.5715648481278934E-2</v>
      </c>
    </row>
    <row r="9" spans="1:17" x14ac:dyDescent="0.25">
      <c r="A9" s="4">
        <v>38898</v>
      </c>
      <c r="B9" s="3">
        <v>4996.2939999999999</v>
      </c>
      <c r="C9" s="6">
        <f t="shared" si="9"/>
        <v>3.6660597946168205E-4</v>
      </c>
      <c r="D9" s="3">
        <v>1939.03</v>
      </c>
      <c r="E9" s="6">
        <f t="shared" si="9"/>
        <v>1.3530192469569412E-3</v>
      </c>
      <c r="F9" s="3">
        <v>323.71499999999997</v>
      </c>
      <c r="G9" s="6">
        <f t="shared" ref="G9" si="25">(F9-F8)/F8</f>
        <v>2.4805366134636087E-3</v>
      </c>
      <c r="H9" s="7">
        <v>122.12</v>
      </c>
      <c r="I9" s="6">
        <f t="shared" ref="I9" si="26">(H9-H8)/H8</f>
        <v>-8.9994273091711875E-4</v>
      </c>
      <c r="J9" s="7">
        <v>8117.39</v>
      </c>
      <c r="K9" s="6">
        <f t="shared" ref="K9" si="27">(J9-J8)/J8</f>
        <v>5.2025930668380897E-2</v>
      </c>
      <c r="L9" s="3">
        <v>358.13</v>
      </c>
      <c r="M9" s="6">
        <f t="shared" ref="M9" si="28">(L9-L8)/L8</f>
        <v>-4.7019691325173002E-2</v>
      </c>
      <c r="N9" s="3">
        <v>405.2</v>
      </c>
      <c r="O9" s="6">
        <f t="shared" ref="O9" si="29">(N9-N8)/N8</f>
        <v>-8.6122528870621416E-3</v>
      </c>
      <c r="P9" s="3">
        <f t="shared" si="7"/>
        <v>0.99732403015189375</v>
      </c>
      <c r="Q9" s="6">
        <f t="shared" si="19"/>
        <v>5.5967358022689182E-3</v>
      </c>
    </row>
    <row r="10" spans="1:17" x14ac:dyDescent="0.25">
      <c r="A10" s="4">
        <v>38929</v>
      </c>
      <c r="B10" s="3">
        <v>5046.3249999999998</v>
      </c>
      <c r="C10" s="6">
        <f t="shared" si="9"/>
        <v>1.0013622096698063E-2</v>
      </c>
      <c r="D10" s="3">
        <v>1950.99</v>
      </c>
      <c r="E10" s="6">
        <f t="shared" si="9"/>
        <v>6.1680324698431882E-3</v>
      </c>
      <c r="F10" s="3">
        <v>328.733</v>
      </c>
      <c r="G10" s="6">
        <f t="shared" ref="G10" si="30">(F10-F9)/F9</f>
        <v>1.5501289714718284E-2</v>
      </c>
      <c r="H10" s="7">
        <v>123.9</v>
      </c>
      <c r="I10" s="6">
        <f t="shared" ref="I10" si="31">(H10-H9)/H9</f>
        <v>1.4575827055355397E-2</v>
      </c>
      <c r="J10" s="7">
        <v>8391.19</v>
      </c>
      <c r="K10" s="6">
        <f t="shared" ref="K10" si="32">(J10-J9)/J9</f>
        <v>3.3730053625611212E-2</v>
      </c>
      <c r="L10" s="3">
        <v>369.96</v>
      </c>
      <c r="M10" s="6">
        <f t="shared" ref="M10" si="33">(L10-L9)/L9</f>
        <v>3.3032697623767864E-2</v>
      </c>
      <c r="N10" s="3">
        <v>419.32</v>
      </c>
      <c r="O10" s="6">
        <f t="shared" ref="O10" si="34">(N10-N9)/N9</f>
        <v>3.4846989141164866E-2</v>
      </c>
      <c r="P10" s="3">
        <f t="shared" si="7"/>
        <v>1.0178094443927694</v>
      </c>
      <c r="Q10" s="6">
        <f t="shared" si="19"/>
        <v>2.0540379677561497E-2</v>
      </c>
    </row>
    <row r="11" spans="1:17" x14ac:dyDescent="0.25">
      <c r="A11" s="4">
        <v>38960</v>
      </c>
      <c r="B11" s="3">
        <v>5186.4539999999997</v>
      </c>
      <c r="C11" s="6">
        <f t="shared" si="9"/>
        <v>2.7768524619401231E-2</v>
      </c>
      <c r="D11" s="3">
        <v>1997.42</v>
      </c>
      <c r="E11" s="6">
        <f t="shared" si="9"/>
        <v>2.3798174260247395E-2</v>
      </c>
      <c r="F11" s="3">
        <v>336.291</v>
      </c>
      <c r="G11" s="6">
        <f t="shared" ref="G11" si="35">(F11-F10)/F10</f>
        <v>2.2991302972320979E-2</v>
      </c>
      <c r="H11" s="7">
        <v>126.66</v>
      </c>
      <c r="I11" s="6">
        <f t="shared" ref="I11" si="36">(H11-H10)/H10</f>
        <v>2.2276029055689997E-2</v>
      </c>
      <c r="J11" s="7">
        <v>8708.7900000000009</v>
      </c>
      <c r="K11" s="6">
        <f t="shared" ref="K11" si="37">(J11-J10)/J10</f>
        <v>3.7849220432382098E-2</v>
      </c>
      <c r="L11" s="3">
        <v>364.32</v>
      </c>
      <c r="M11" s="6">
        <f t="shared" ref="M11" si="38">(L11-L10)/L10</f>
        <v>-1.5244891339604246E-2</v>
      </c>
      <c r="N11" s="3">
        <v>408.91</v>
      </c>
      <c r="O11" s="6">
        <f t="shared" ref="O11" si="39">(N11-N10)/N10</f>
        <v>-2.4825908613946315E-2</v>
      </c>
      <c r="P11" s="3">
        <f t="shared" si="7"/>
        <v>1.0145806855807857</v>
      </c>
      <c r="Q11" s="6">
        <f t="shared" si="19"/>
        <v>-3.1722625780015194E-3</v>
      </c>
    </row>
    <row r="12" spans="1:17" x14ac:dyDescent="0.25">
      <c r="A12" s="4">
        <v>38989</v>
      </c>
      <c r="B12" s="3">
        <v>5195.4790000000003</v>
      </c>
      <c r="C12" s="6">
        <f t="shared" si="9"/>
        <v>1.7401099093909916E-3</v>
      </c>
      <c r="D12" s="3">
        <v>2048.89</v>
      </c>
      <c r="E12" s="6">
        <f t="shared" si="9"/>
        <v>2.5768241030929798E-2</v>
      </c>
      <c r="F12" s="3">
        <v>340.16300000000001</v>
      </c>
      <c r="G12" s="6">
        <f t="shared" ref="G12" si="40">(F12-F11)/F11</f>
        <v>1.1513837717928859E-2</v>
      </c>
      <c r="H12" s="7">
        <v>127.77</v>
      </c>
      <c r="I12" s="6">
        <f t="shared" ref="I12" si="41">(H12-H11)/H11</f>
        <v>8.7636191378493555E-3</v>
      </c>
      <c r="J12" s="7">
        <v>8869.74</v>
      </c>
      <c r="K12" s="6">
        <f t="shared" ref="K12" si="42">(J12-J11)/J11</f>
        <v>1.8481327486367095E-2</v>
      </c>
      <c r="L12" s="3">
        <v>348.46</v>
      </c>
      <c r="M12" s="6">
        <f t="shared" ref="M12" si="43">(L12-L11)/L11</f>
        <v>-4.3533157663592482E-2</v>
      </c>
      <c r="N12" s="3">
        <v>387.7</v>
      </c>
      <c r="O12" s="6">
        <f t="shared" ref="O12" si="44">(N12-N11)/N11</f>
        <v>-5.1869604558460382E-2</v>
      </c>
      <c r="P12" s="3">
        <f t="shared" si="7"/>
        <v>0.99926761931775343</v>
      </c>
      <c r="Q12" s="6">
        <f t="shared" si="19"/>
        <v>-1.5092999975912715E-2</v>
      </c>
    </row>
    <row r="13" spans="1:17" x14ac:dyDescent="0.25">
      <c r="A13" s="4">
        <v>39021</v>
      </c>
      <c r="B13" s="3">
        <v>5398.0150000000003</v>
      </c>
      <c r="C13" s="6">
        <f t="shared" si="9"/>
        <v>3.8983123596496118E-2</v>
      </c>
      <c r="D13" s="3">
        <v>2115.65</v>
      </c>
      <c r="E13" s="6">
        <f t="shared" si="9"/>
        <v>3.2583496429774282E-2</v>
      </c>
      <c r="F13" s="3">
        <v>342.09800000000001</v>
      </c>
      <c r="G13" s="6">
        <f t="shared" ref="G13" si="45">(F13-F12)/F12</f>
        <v>5.6884493610416245E-3</v>
      </c>
      <c r="H13" s="7">
        <v>129.11000000000001</v>
      </c>
      <c r="I13" s="6">
        <f t="shared" ref="I13" si="46">(H13-H12)/H12</f>
        <v>1.0487594897080831E-2</v>
      </c>
      <c r="J13" s="7">
        <v>9425.35</v>
      </c>
      <c r="K13" s="6">
        <f t="shared" ref="K13" si="47">(J13-J12)/J12</f>
        <v>6.2641069524022194E-2</v>
      </c>
      <c r="L13" s="3">
        <v>351.48</v>
      </c>
      <c r="M13" s="6">
        <f t="shared" ref="M13" si="48">(L13-L12)/L12</f>
        <v>8.6667049302647046E-3</v>
      </c>
      <c r="N13" s="3">
        <v>400.6</v>
      </c>
      <c r="O13" s="6">
        <f t="shared" ref="O13" si="49">(N13-N12)/N12</f>
        <v>3.3273149342275044E-2</v>
      </c>
      <c r="P13" s="3">
        <f t="shared" si="7"/>
        <v>1.0175020435682995</v>
      </c>
      <c r="Q13" s="6">
        <f t="shared" si="19"/>
        <v>1.8247788578394646E-2</v>
      </c>
    </row>
    <row r="14" spans="1:17" x14ac:dyDescent="0.25">
      <c r="A14" s="4">
        <v>39051</v>
      </c>
      <c r="B14" s="3">
        <v>5560.8329999999996</v>
      </c>
      <c r="C14" s="6">
        <f t="shared" si="9"/>
        <v>3.0162569018426087E-2</v>
      </c>
      <c r="D14" s="3">
        <v>2155.89</v>
      </c>
      <c r="E14" s="6">
        <f t="shared" si="9"/>
        <v>1.9020159289107264E-2</v>
      </c>
      <c r="F14" s="3">
        <v>346.983</v>
      </c>
      <c r="G14" s="6">
        <f t="shared" ref="G14" si="50">(F14-F13)/F13</f>
        <v>1.4279533934720434E-2</v>
      </c>
      <c r="H14" s="7">
        <v>130.93</v>
      </c>
      <c r="I14" s="6">
        <f t="shared" ref="I14" si="51">(H14-H13)/H13</f>
        <v>1.4096506854620038E-2</v>
      </c>
      <c r="J14" s="7">
        <v>9863.5</v>
      </c>
      <c r="K14" s="6">
        <f t="shared" ref="K14" si="52">(J14-J13)/J13</f>
        <v>4.648633737739178E-2</v>
      </c>
      <c r="L14" s="3">
        <v>376</v>
      </c>
      <c r="M14" s="6">
        <f t="shared" ref="M14" si="53">(L14-L13)/L13</f>
        <v>6.9762148628655915E-2</v>
      </c>
      <c r="N14" s="3">
        <v>419.8</v>
      </c>
      <c r="O14" s="6">
        <f t="shared" ref="O14" si="54">(N14-N13)/N13</f>
        <v>4.7928107838242605E-2</v>
      </c>
      <c r="P14" s="3">
        <f t="shared" si="7"/>
        <v>1.0261151808954843</v>
      </c>
      <c r="Q14" s="6">
        <f t="shared" si="19"/>
        <v>8.4649828289082574E-3</v>
      </c>
    </row>
    <row r="15" spans="1:17" x14ac:dyDescent="0.25">
      <c r="A15" s="4">
        <v>39080</v>
      </c>
      <c r="B15" s="3">
        <v>5735.7430000000004</v>
      </c>
      <c r="C15" s="6">
        <f t="shared" si="9"/>
        <v>3.1453920662605904E-2</v>
      </c>
      <c r="D15" s="3">
        <v>2186.13</v>
      </c>
      <c r="E15" s="6">
        <f t="shared" si="9"/>
        <v>1.4026689673406452E-2</v>
      </c>
      <c r="F15" s="3">
        <v>341.60399999999998</v>
      </c>
      <c r="G15" s="6">
        <f t="shared" ref="G15" si="55">(F15-F14)/F14</f>
        <v>-1.5502200395984872E-2</v>
      </c>
      <c r="H15" s="7">
        <v>129.76</v>
      </c>
      <c r="I15" s="6">
        <f t="shared" ref="I15" si="56">(H15-H14)/H14</f>
        <v>-8.9360727106088441E-3</v>
      </c>
      <c r="J15" s="7">
        <v>9709.31</v>
      </c>
      <c r="K15" s="6">
        <f t="shared" ref="K15" si="57">(J15-J14)/J14</f>
        <v>-1.5632382014497948E-2</v>
      </c>
      <c r="L15" s="3">
        <v>368.86</v>
      </c>
      <c r="M15" s="6">
        <f t="shared" ref="M15" si="58">(L15-L14)/L14</f>
        <v>-1.8989361702127623E-2</v>
      </c>
      <c r="N15" s="3">
        <v>399.3</v>
      </c>
      <c r="O15" s="6">
        <f t="shared" ref="O15" si="59">(N15-N14)/N14</f>
        <v>-4.8832777513101479E-2</v>
      </c>
      <c r="P15" s="3">
        <f t="shared" si="7"/>
        <v>0.98799011929910852</v>
      </c>
      <c r="Q15" s="6">
        <f t="shared" si="19"/>
        <v>-3.7154758360659124E-2</v>
      </c>
    </row>
    <row r="16" spans="1:17" x14ac:dyDescent="0.25">
      <c r="A16" s="4">
        <v>39113</v>
      </c>
      <c r="B16" s="3">
        <v>5774.9949999999999</v>
      </c>
      <c r="C16" s="6">
        <f t="shared" si="9"/>
        <v>6.8434028512085526E-3</v>
      </c>
      <c r="D16" s="3">
        <v>2219.19</v>
      </c>
      <c r="E16" s="6">
        <f t="shared" si="9"/>
        <v>1.5122613934212487E-2</v>
      </c>
      <c r="F16" s="3">
        <v>339.90899999999999</v>
      </c>
      <c r="G16" s="6">
        <f t="shared" ref="G16" si="60">(F16-F15)/F15</f>
        <v>-4.9618856922049896E-3</v>
      </c>
      <c r="H16" s="7">
        <v>129.88</v>
      </c>
      <c r="I16" s="6">
        <f t="shared" ref="I16" si="61">(H16-H15)/H15</f>
        <v>9.2478421701606473E-4</v>
      </c>
      <c r="J16" s="7">
        <v>10526.96</v>
      </c>
      <c r="K16" s="6">
        <f t="shared" ref="K16" si="62">(J16-J15)/J15</f>
        <v>8.4212987328656688E-2</v>
      </c>
      <c r="L16" s="3">
        <v>378.4</v>
      </c>
      <c r="M16" s="6">
        <f t="shared" ref="M16" si="63">(L16-L15)/L15</f>
        <v>2.5863471235699081E-2</v>
      </c>
      <c r="N16" s="3">
        <v>393.38</v>
      </c>
      <c r="O16" s="6">
        <f t="shared" ref="O16" si="64">(N16-N15)/N15</f>
        <v>-1.4825945404457841E-2</v>
      </c>
      <c r="P16" s="3">
        <f t="shared" si="7"/>
        <v>1.0057893444933099</v>
      </c>
      <c r="Q16" s="6">
        <f t="shared" si="19"/>
        <v>1.8015590284271649E-2</v>
      </c>
    </row>
    <row r="17" spans="1:17" x14ac:dyDescent="0.25">
      <c r="A17" s="4">
        <v>39141</v>
      </c>
      <c r="B17" s="3">
        <v>5822.4340000000002</v>
      </c>
      <c r="C17" s="6">
        <f t="shared" si="9"/>
        <v>8.2145525667122327E-3</v>
      </c>
      <c r="D17" s="3">
        <v>2175.7800000000002</v>
      </c>
      <c r="E17" s="6">
        <f t="shared" si="9"/>
        <v>-1.9561191245454357E-2</v>
      </c>
      <c r="F17" s="3">
        <v>347.80900000000003</v>
      </c>
      <c r="G17" s="6">
        <f t="shared" ref="G17" si="65">(F17-F16)/F16</f>
        <v>2.3241514640683341E-2</v>
      </c>
      <c r="H17" s="7">
        <v>132.44999999999999</v>
      </c>
      <c r="I17" s="6">
        <f t="shared" ref="I17" si="66">(H17-H16)/H16</f>
        <v>1.9787496150292527E-2</v>
      </c>
      <c r="J17" s="7">
        <v>10291.24</v>
      </c>
      <c r="K17" s="6">
        <f t="shared" ref="K17" si="67">(J17-J16)/J16</f>
        <v>-2.2392029607787942E-2</v>
      </c>
      <c r="L17" s="3">
        <v>388.31</v>
      </c>
      <c r="M17" s="6">
        <f t="shared" ref="M17" si="68">(L17-L16)/L16</f>
        <v>2.6189217758985268E-2</v>
      </c>
      <c r="N17" s="3">
        <v>410.38</v>
      </c>
      <c r="O17" s="6">
        <f t="shared" ref="O17" si="69">(N17-N16)/N16</f>
        <v>4.3215211754537596E-2</v>
      </c>
      <c r="P17" s="3">
        <f t="shared" si="7"/>
        <v>1.0155501522631121</v>
      </c>
      <c r="Q17" s="6">
        <f t="shared" si="19"/>
        <v>9.7046243562257922E-3</v>
      </c>
    </row>
    <row r="18" spans="1:17" x14ac:dyDescent="0.25">
      <c r="A18" s="4">
        <v>39171</v>
      </c>
      <c r="B18" s="3">
        <v>5973.6049999999996</v>
      </c>
      <c r="C18" s="6">
        <f t="shared" si="9"/>
        <v>2.5963540333819046E-2</v>
      </c>
      <c r="D18" s="3">
        <v>2200.12</v>
      </c>
      <c r="E18" s="6">
        <f t="shared" si="9"/>
        <v>1.1186792782358367E-2</v>
      </c>
      <c r="F18" s="3">
        <v>346.52100000000002</v>
      </c>
      <c r="G18" s="6">
        <f t="shared" ref="G18" si="70">(F18-F17)/F17</f>
        <v>-3.7031819188117925E-3</v>
      </c>
      <c r="H18" s="7">
        <v>131.58000000000001</v>
      </c>
      <c r="I18" s="6">
        <f t="shared" ref="I18" si="71">(H18-H17)/H17</f>
        <v>-6.5685164212908737E-3</v>
      </c>
      <c r="J18" s="7">
        <v>10045.6</v>
      </c>
      <c r="K18" s="6">
        <f t="shared" ref="K18" si="72">(J18-J17)/J17</f>
        <v>-2.3868843793362064E-2</v>
      </c>
      <c r="L18" s="3">
        <v>384.18</v>
      </c>
      <c r="M18" s="6">
        <f t="shared" ref="M18" si="73">(L18-L17)/L17</f>
        <v>-1.0635832195925924E-2</v>
      </c>
      <c r="N18" s="3">
        <v>415.55</v>
      </c>
      <c r="O18" s="6">
        <f t="shared" ref="O18" si="74">(N18-N17)/N17</f>
        <v>1.2598079828451719E-2</v>
      </c>
      <c r="P18" s="3">
        <f t="shared" si="7"/>
        <v>0.9984910264754745</v>
      </c>
      <c r="Q18" s="6">
        <f t="shared" si="19"/>
        <v>-1.6797915641706133E-2</v>
      </c>
    </row>
    <row r="19" spans="1:17" x14ac:dyDescent="0.25">
      <c r="A19" s="4">
        <v>39202</v>
      </c>
      <c r="B19" s="3">
        <v>6244.5079999999998</v>
      </c>
      <c r="C19" s="6">
        <f t="shared" si="9"/>
        <v>4.5350002218091129E-2</v>
      </c>
      <c r="D19" s="3">
        <v>2297.5700000000002</v>
      </c>
      <c r="E19" s="6">
        <f t="shared" si="9"/>
        <v>4.4293038561533132E-2</v>
      </c>
      <c r="F19" s="3">
        <v>348.33499999999998</v>
      </c>
      <c r="G19" s="6">
        <f t="shared" ref="G19" si="75">(F19-F18)/F18</f>
        <v>5.2348919690291913E-3</v>
      </c>
      <c r="H19" s="7">
        <v>132.76</v>
      </c>
      <c r="I19" s="6">
        <f t="shared" ref="I19" si="76">(H19-H18)/H18</f>
        <v>8.9679282565737831E-3</v>
      </c>
      <c r="J19" s="7">
        <v>10043.61</v>
      </c>
      <c r="K19" s="6">
        <f t="shared" ref="K19" si="77">(J19-J18)/J18</f>
        <v>-1.9809667914308569E-4</v>
      </c>
      <c r="L19" s="3">
        <v>394.17</v>
      </c>
      <c r="M19" s="6">
        <f t="shared" ref="M19" si="78">(L19-L18)/L18</f>
        <v>2.6003435889426853E-2</v>
      </c>
      <c r="N19" s="3">
        <v>424.43</v>
      </c>
      <c r="O19" s="6">
        <f t="shared" ref="O19" si="79">(N19-N18)/N18</f>
        <v>2.1369269642642269E-2</v>
      </c>
      <c r="P19" s="3">
        <f t="shared" si="7"/>
        <v>1.0157519372646453</v>
      </c>
      <c r="Q19" s="6">
        <f t="shared" si="19"/>
        <v>1.7286996409070658E-2</v>
      </c>
    </row>
    <row r="20" spans="1:17" x14ac:dyDescent="0.25">
      <c r="A20" s="4">
        <v>39233</v>
      </c>
      <c r="B20" s="3">
        <v>6362.2139999999999</v>
      </c>
      <c r="C20" s="6">
        <f t="shared" si="9"/>
        <v>1.8849523453248862E-2</v>
      </c>
      <c r="D20" s="3">
        <v>2377.75</v>
      </c>
      <c r="E20" s="6">
        <f t="shared" si="9"/>
        <v>3.4897739785947686E-2</v>
      </c>
      <c r="F20" s="3">
        <v>342.17700000000002</v>
      </c>
      <c r="G20" s="6">
        <f t="shared" ref="G20" si="80">(F20-F19)/F19</f>
        <v>-1.7678384313950534E-2</v>
      </c>
      <c r="H20" s="7">
        <v>131.12</v>
      </c>
      <c r="I20" s="6">
        <f t="shared" ref="I20" si="81">(H20-H19)/H19</f>
        <v>-1.2353118409159283E-2</v>
      </c>
      <c r="J20" s="7">
        <v>10048.86</v>
      </c>
      <c r="K20" s="6">
        <f t="shared" ref="K20" si="82">(J20-J19)/J19</f>
        <v>5.2272041626466972E-4</v>
      </c>
      <c r="L20" s="3">
        <v>382.44</v>
      </c>
      <c r="M20" s="6">
        <f t="shared" ref="M20" si="83">(L20-L19)/L19</f>
        <v>-2.9758733541365445E-2</v>
      </c>
      <c r="N20" s="3">
        <v>424.14</v>
      </c>
      <c r="O20" s="6">
        <f t="shared" ref="O20" si="84">(N20-N19)/N19</f>
        <v>-6.8326932591951666E-4</v>
      </c>
      <c r="P20" s="3">
        <f t="shared" si="7"/>
        <v>0.9923231064173722</v>
      </c>
      <c r="Q20" s="6">
        <f t="shared" si="19"/>
        <v>-2.306550446791707E-2</v>
      </c>
    </row>
    <row r="21" spans="1:17" x14ac:dyDescent="0.25">
      <c r="A21" s="4">
        <v>39262</v>
      </c>
      <c r="B21" s="3">
        <v>6372.0290000000005</v>
      </c>
      <c r="C21" s="6">
        <f t="shared" si="9"/>
        <v>1.5427019587836105E-3</v>
      </c>
      <c r="D21" s="3">
        <v>2338.25</v>
      </c>
      <c r="E21" s="6">
        <f t="shared" si="9"/>
        <v>-1.6612343602144884E-2</v>
      </c>
      <c r="F21" s="3">
        <v>339.76499999999999</v>
      </c>
      <c r="G21" s="6">
        <f t="shared" ref="G21" si="85">(F21-F20)/F20</f>
        <v>-7.0489834208612339E-3</v>
      </c>
      <c r="H21" s="7">
        <v>130.06</v>
      </c>
      <c r="I21" s="6">
        <f t="shared" ref="I21" si="86">(H21-H20)/H20</f>
        <v>-8.0841976815131354E-3</v>
      </c>
      <c r="J21" s="7">
        <v>9137.56</v>
      </c>
      <c r="K21" s="6">
        <f t="shared" ref="K21" si="87">(J21-J20)/J20</f>
        <v>-9.0686903788091494E-2</v>
      </c>
      <c r="L21" s="3">
        <v>374.79</v>
      </c>
      <c r="M21" s="6">
        <f t="shared" ref="M21" si="88">(L21-L20)/L20</f>
        <v>-2.0003137747097523E-2</v>
      </c>
      <c r="N21" s="3">
        <v>425.26</v>
      </c>
      <c r="O21" s="6">
        <f t="shared" ref="O21" si="89">(N21-N20)/N20</f>
        <v>2.6406375253454155E-3</v>
      </c>
      <c r="P21" s="3">
        <f t="shared" si="7"/>
        <v>0.98619170124997968</v>
      </c>
      <c r="Q21" s="6">
        <f t="shared" si="19"/>
        <v>-6.1788394603941102E-3</v>
      </c>
    </row>
    <row r="22" spans="1:17" x14ac:dyDescent="0.25">
      <c r="A22" s="4">
        <v>39294</v>
      </c>
      <c r="B22" s="3">
        <v>6278.8680000000004</v>
      </c>
      <c r="C22" s="6">
        <f t="shared" si="9"/>
        <v>-1.4620303831008938E-2</v>
      </c>
      <c r="D22" s="3">
        <v>2265.75</v>
      </c>
      <c r="E22" s="6">
        <f t="shared" si="9"/>
        <v>-3.1006094301293703E-2</v>
      </c>
      <c r="F22" s="3">
        <v>348.07</v>
      </c>
      <c r="G22" s="6">
        <f t="shared" ref="G22" si="90">(F22-F21)/F21</f>
        <v>2.4443365267169975E-2</v>
      </c>
      <c r="H22" s="7">
        <v>128.99</v>
      </c>
      <c r="I22" s="6">
        <f t="shared" ref="I22" si="91">(H22-H21)/H21</f>
        <v>-8.2269721666922441E-3</v>
      </c>
      <c r="J22" s="7">
        <v>8424.6299999999992</v>
      </c>
      <c r="K22" s="6">
        <f t="shared" ref="K22" si="92">(J22-J21)/J21</f>
        <v>-7.8021922701465199E-2</v>
      </c>
      <c r="L22" s="3">
        <v>385.52</v>
      </c>
      <c r="M22" s="6">
        <f t="shared" ref="M22" si="93">(L22-L21)/L21</f>
        <v>2.8629365778169002E-2</v>
      </c>
      <c r="N22" s="3">
        <v>441.22</v>
      </c>
      <c r="O22" s="6">
        <f t="shared" ref="O22" si="94">(N22-N21)/N21</f>
        <v>3.7529981658279726E-2</v>
      </c>
      <c r="P22" s="3">
        <f t="shared" si="7"/>
        <v>1.0043813779879831</v>
      </c>
      <c r="Q22" s="6">
        <f t="shared" si="19"/>
        <v>1.8444361998735486E-2</v>
      </c>
    </row>
    <row r="23" spans="1:17" x14ac:dyDescent="0.25">
      <c r="A23" s="4">
        <v>39325</v>
      </c>
      <c r="B23" s="3">
        <v>6182.2479999999996</v>
      </c>
      <c r="C23" s="6">
        <f t="shared" si="9"/>
        <v>-1.538812410135088E-2</v>
      </c>
      <c r="D23" s="3">
        <v>2299.71</v>
      </c>
      <c r="E23" s="6">
        <f t="shared" si="9"/>
        <v>1.4988414432307199E-2</v>
      </c>
      <c r="F23" s="3">
        <v>355.22300000000001</v>
      </c>
      <c r="G23" s="6">
        <f t="shared" ref="G23" si="95">(F23-F22)/F22</f>
        <v>2.0550463987129085E-2</v>
      </c>
      <c r="H23" s="7">
        <v>132.07</v>
      </c>
      <c r="I23" s="6">
        <f t="shared" ref="I23" si="96">(H23-H22)/H22</f>
        <v>2.3877819986045306E-2</v>
      </c>
      <c r="J23" s="7">
        <v>8978.24</v>
      </c>
      <c r="K23" s="6">
        <f t="shared" ref="K23" si="97">(J23-J22)/J22</f>
        <v>6.5713271680774191E-2</v>
      </c>
      <c r="L23" s="3">
        <v>388.44</v>
      </c>
      <c r="M23" s="6">
        <f t="shared" ref="M23" si="98">(L23-L22)/L22</f>
        <v>7.5741855156671927E-3</v>
      </c>
      <c r="N23" s="3">
        <v>430.42</v>
      </c>
      <c r="O23" s="6">
        <f t="shared" ref="O23" si="99">(N23-N22)/N22</f>
        <v>-2.4477584878292033E-2</v>
      </c>
      <c r="P23" s="3">
        <f t="shared" si="7"/>
        <v>1.0136836087364711</v>
      </c>
      <c r="Q23" s="6">
        <f t="shared" si="19"/>
        <v>9.2616519504997354E-3</v>
      </c>
    </row>
    <row r="24" spans="1:17" x14ac:dyDescent="0.25">
      <c r="A24" s="4">
        <v>39353</v>
      </c>
      <c r="B24" s="3">
        <v>6514.1779999999999</v>
      </c>
      <c r="C24" s="6">
        <f t="shared" si="9"/>
        <v>5.3690825731999153E-2</v>
      </c>
      <c r="D24" s="3">
        <v>2385.7199999999998</v>
      </c>
      <c r="E24" s="6">
        <f t="shared" si="9"/>
        <v>3.7400367872470773E-2</v>
      </c>
      <c r="F24" s="3">
        <v>355.44400000000002</v>
      </c>
      <c r="G24" s="6">
        <f t="shared" ref="G24" si="100">(F24-F23)/F23</f>
        <v>6.2214439943360548E-4</v>
      </c>
      <c r="H24" s="7">
        <v>133.04</v>
      </c>
      <c r="I24" s="6">
        <f t="shared" ref="I24" si="101">(H24-H23)/H23</f>
        <v>7.3445899901567269E-3</v>
      </c>
      <c r="J24" s="7">
        <v>9373.7999999999993</v>
      </c>
      <c r="K24" s="6">
        <f t="shared" ref="K24" si="102">(J24-J23)/J23</f>
        <v>4.4057632676337402E-2</v>
      </c>
      <c r="L24" s="3">
        <v>428.6</v>
      </c>
      <c r="M24" s="6">
        <f t="shared" ref="M24" si="103">(L24-L23)/L23</f>
        <v>0.10338791061682634</v>
      </c>
      <c r="N24" s="3">
        <v>468.44</v>
      </c>
      <c r="O24" s="6">
        <f t="shared" ref="O24" si="104">(N24-N23)/N23</f>
        <v>8.8332326564750666E-2</v>
      </c>
      <c r="P24" s="3">
        <f t="shared" si="7"/>
        <v>1.0309687700343004</v>
      </c>
      <c r="Q24" s="6">
        <f t="shared" si="19"/>
        <v>1.705183071804307E-2</v>
      </c>
    </row>
    <row r="25" spans="1:17" x14ac:dyDescent="0.25">
      <c r="A25" s="4">
        <v>39386</v>
      </c>
      <c r="B25" s="3">
        <v>6770.8549999999996</v>
      </c>
      <c r="C25" s="6">
        <f t="shared" si="9"/>
        <v>3.9402822581759304E-2</v>
      </c>
      <c r="D25" s="3">
        <v>2423.67</v>
      </c>
      <c r="E25" s="6">
        <f t="shared" si="9"/>
        <v>1.5907147527790468E-2</v>
      </c>
      <c r="F25" s="3">
        <v>359.83</v>
      </c>
      <c r="G25" s="6">
        <f t="shared" ref="G25" si="105">(F25-F24)/F24</f>
        <v>1.2339496517032126E-2</v>
      </c>
      <c r="H25" s="7">
        <v>134.33000000000001</v>
      </c>
      <c r="I25" s="6">
        <f t="shared" ref="I25" si="106">(H25-H24)/H24</f>
        <v>9.6963319302466964E-3</v>
      </c>
      <c r="J25" s="7">
        <v>9478.84</v>
      </c>
      <c r="K25" s="6">
        <f t="shared" ref="K25" si="107">(J25-J24)/J24</f>
        <v>1.1205700996394299E-2</v>
      </c>
      <c r="L25" s="3">
        <v>456.14</v>
      </c>
      <c r="M25" s="6">
        <f t="shared" ref="M25" si="108">(L25-L24)/L24</f>
        <v>6.4255716285580869E-2</v>
      </c>
      <c r="N25" s="3">
        <v>481.24</v>
      </c>
      <c r="O25" s="6">
        <f t="shared" ref="O25" si="109">(N25-N24)/N24</f>
        <v>2.7324737426351317E-2</v>
      </c>
      <c r="P25" s="3">
        <f t="shared" si="7"/>
        <v>1.0203259679542631</v>
      </c>
      <c r="Q25" s="6">
        <f t="shared" si="19"/>
        <v>-1.0323108118670975E-2</v>
      </c>
    </row>
    <row r="26" spans="1:17" x14ac:dyDescent="0.25">
      <c r="A26" s="4">
        <v>39416</v>
      </c>
      <c r="B26" s="3">
        <v>6549.9570000000003</v>
      </c>
      <c r="C26" s="6">
        <f t="shared" si="9"/>
        <v>-3.2624830985156117E-2</v>
      </c>
      <c r="D26" s="3">
        <v>2322.34</v>
      </c>
      <c r="E26" s="6">
        <f t="shared" si="9"/>
        <v>-4.1808497031361497E-2</v>
      </c>
      <c r="F26" s="3">
        <v>375.35</v>
      </c>
      <c r="G26" s="6">
        <f t="shared" ref="G26" si="110">(F26-F25)/F25</f>
        <v>4.3131478753856096E-2</v>
      </c>
      <c r="H26" s="7">
        <v>135.69</v>
      </c>
      <c r="I26" s="6">
        <f t="shared" ref="I26" si="111">(H26-H25)/H25</f>
        <v>1.0124320702746855E-2</v>
      </c>
      <c r="J26" s="7">
        <v>8619.15</v>
      </c>
      <c r="K26" s="6">
        <f t="shared" ref="K26" si="112">(J26-J25)/J25</f>
        <v>-9.0695696941819934E-2</v>
      </c>
      <c r="L26" s="3">
        <v>450.06</v>
      </c>
      <c r="M26" s="6">
        <f t="shared" ref="M26" si="113">(L26-L25)/L25</f>
        <v>-1.332924102249306E-2</v>
      </c>
      <c r="N26" s="3">
        <v>466.51</v>
      </c>
      <c r="O26" s="6">
        <f t="shared" ref="O26" si="114">(N26-N25)/N25</f>
        <v>-3.060842822708008E-2</v>
      </c>
      <c r="P26" s="3">
        <f t="shared" si="7"/>
        <v>1.0002367603963778</v>
      </c>
      <c r="Q26" s="6">
        <f t="shared" si="19"/>
        <v>-1.9689009384093084E-2</v>
      </c>
    </row>
    <row r="27" spans="1:17" x14ac:dyDescent="0.25">
      <c r="A27" s="4">
        <v>39447</v>
      </c>
      <c r="B27" s="3">
        <v>6402.91</v>
      </c>
      <c r="C27" s="6">
        <f t="shared" si="9"/>
        <v>-2.2450071046268009E-2</v>
      </c>
      <c r="D27" s="3">
        <v>2306.23</v>
      </c>
      <c r="E27" s="6">
        <f t="shared" si="9"/>
        <v>-6.9369687470396783E-3</v>
      </c>
      <c r="F27" s="3">
        <v>374.55399999999997</v>
      </c>
      <c r="G27" s="6">
        <f t="shared" ref="G27" si="115">(F27-F26)/F26</f>
        <v>-2.1206873584655628E-3</v>
      </c>
      <c r="H27" s="7">
        <v>134.6</v>
      </c>
      <c r="I27" s="6">
        <f t="shared" ref="I27" si="116">(H27-H26)/H26</f>
        <v>-8.0330164345198875E-3</v>
      </c>
      <c r="J27" s="7">
        <v>8185.75</v>
      </c>
      <c r="K27" s="6">
        <f t="shared" ref="K27" si="117">(J27-J26)/J26</f>
        <v>-5.0283380611777222E-2</v>
      </c>
      <c r="L27" s="3">
        <v>479.22</v>
      </c>
      <c r="M27" s="6">
        <f t="shared" ref="M27" si="118">(L27-L26)/L26</f>
        <v>6.4791361151846472E-2</v>
      </c>
      <c r="N27" s="3">
        <v>481.83</v>
      </c>
      <c r="O27" s="6">
        <f t="shared" ref="O27" si="119">(N27-N26)/N26</f>
        <v>3.2839596150136104E-2</v>
      </c>
      <c r="P27" s="3">
        <f t="shared" si="7"/>
        <v>1.0014136307042005</v>
      </c>
      <c r="Q27" s="6">
        <f t="shared" si="19"/>
        <v>1.1765917374966194E-3</v>
      </c>
    </row>
    <row r="28" spans="1:17" x14ac:dyDescent="0.25">
      <c r="A28" s="4">
        <v>39478</v>
      </c>
      <c r="B28" s="3">
        <v>5812.0469999999996</v>
      </c>
      <c r="C28" s="6">
        <f t="shared" si="9"/>
        <v>-9.2280385012439708E-2</v>
      </c>
      <c r="D28" s="3">
        <v>2167.9</v>
      </c>
      <c r="E28" s="6">
        <f t="shared" si="9"/>
        <v>-5.9981007965380695E-2</v>
      </c>
      <c r="F28" s="3">
        <v>387.85899999999998</v>
      </c>
      <c r="G28" s="6">
        <f t="shared" ref="G28" si="120">(F28-F27)/F27</f>
        <v>3.5522247793375608E-2</v>
      </c>
      <c r="H28" s="7">
        <v>138.05000000000001</v>
      </c>
      <c r="I28" s="6">
        <f t="shared" ref="I28" si="121">(H28-H27)/H27</f>
        <v>2.5631500742942178E-2</v>
      </c>
      <c r="J28" s="7">
        <v>8101.79</v>
      </c>
      <c r="K28" s="6">
        <f t="shared" ref="K28" si="122">(J28-J27)/J27</f>
        <v>-1.0256848792108241E-2</v>
      </c>
      <c r="L28" s="3">
        <v>528.02</v>
      </c>
      <c r="M28" s="6">
        <f t="shared" ref="M28" si="123">(L28-L27)/L27</f>
        <v>0.10183214390050489</v>
      </c>
      <c r="N28" s="3">
        <v>501.6</v>
      </c>
      <c r="O28" s="6">
        <f t="shared" ref="O28" si="124">(N28-N27)/N27</f>
        <v>4.1031069049249816E-2</v>
      </c>
      <c r="P28" s="3">
        <f t="shared" si="7"/>
        <v>1.0173878298391315</v>
      </c>
      <c r="Q28" s="6">
        <f t="shared" si="19"/>
        <v>1.5951649393565536E-2</v>
      </c>
    </row>
    <row r="29" spans="1:17" x14ac:dyDescent="0.25">
      <c r="A29" s="4">
        <v>39507</v>
      </c>
      <c r="B29" s="3">
        <v>5897.1170000000002</v>
      </c>
      <c r="C29" s="6">
        <f t="shared" si="9"/>
        <v>1.463683965391206E-2</v>
      </c>
      <c r="D29" s="3">
        <v>2097.48</v>
      </c>
      <c r="E29" s="6">
        <f t="shared" si="9"/>
        <v>-3.2483048111075268E-2</v>
      </c>
      <c r="F29" s="3">
        <v>392.16300000000001</v>
      </c>
      <c r="G29" s="6">
        <f t="shared" ref="G29" si="125">(F29-F28)/F28</f>
        <v>1.1096816111009492E-2</v>
      </c>
      <c r="H29" s="7">
        <v>137.07</v>
      </c>
      <c r="I29" s="6">
        <f t="shared" ref="I29" si="126">(H29-H28)/H28</f>
        <v>-7.0988772183992622E-3</v>
      </c>
      <c r="J29" s="7">
        <v>7813.51</v>
      </c>
      <c r="K29" s="6">
        <f t="shared" ref="K29" si="127">(J29-J28)/J28</f>
        <v>-3.5582260216569392E-2</v>
      </c>
      <c r="L29" s="3">
        <v>555.76</v>
      </c>
      <c r="M29" s="6">
        <f t="shared" ref="M29" si="128">(L29-L28)/L28</f>
        <v>5.2535888792091229E-2</v>
      </c>
      <c r="N29" s="3">
        <v>561.91999999999996</v>
      </c>
      <c r="O29" s="6">
        <f t="shared" ref="O29" si="129">(N29-N28)/N28</f>
        <v>0.12025518341307802</v>
      </c>
      <c r="P29" s="3">
        <f t="shared" si="7"/>
        <v>1.0148838926121977</v>
      </c>
      <c r="Q29" s="6">
        <f t="shared" si="19"/>
        <v>-2.4611432862625079E-3</v>
      </c>
    </row>
    <row r="30" spans="1:17" x14ac:dyDescent="0.25">
      <c r="A30" s="4">
        <v>39538</v>
      </c>
      <c r="B30" s="3">
        <v>5837.9030000000002</v>
      </c>
      <c r="C30" s="6">
        <f t="shared" si="9"/>
        <v>-1.0041177748381105E-2</v>
      </c>
      <c r="D30" s="3">
        <v>2088.42</v>
      </c>
      <c r="E30" s="6">
        <f t="shared" si="9"/>
        <v>-4.3194690771783022E-3</v>
      </c>
      <c r="F30" s="3">
        <v>396.50299999999999</v>
      </c>
      <c r="G30" s="6">
        <f t="shared" ref="G30" si="130">(F30-F29)/F29</f>
        <v>1.106682680416045E-2</v>
      </c>
      <c r="H30" s="7">
        <v>136.25</v>
      </c>
      <c r="I30" s="6">
        <f t="shared" ref="I30" si="131">(H30-H29)/H29</f>
        <v>-5.9823447873348888E-3</v>
      </c>
      <c r="J30" s="7">
        <v>8300.4</v>
      </c>
      <c r="K30" s="6">
        <f t="shared" ref="K30" si="132">(J30-J29)/J29</f>
        <v>6.2313864063653773E-2</v>
      </c>
      <c r="L30" s="3">
        <v>523.33000000000004</v>
      </c>
      <c r="M30" s="6">
        <f t="shared" ref="M30" si="133">(L30-L29)/L29</f>
        <v>-5.8352526270332432E-2</v>
      </c>
      <c r="N30" s="3">
        <v>536.1</v>
      </c>
      <c r="O30" s="6">
        <f t="shared" ref="O30" si="134">(N30-N29)/N29</f>
        <v>-4.594960136674249E-2</v>
      </c>
      <c r="P30" s="3">
        <f t="shared" si="7"/>
        <v>0.99395041762754877</v>
      </c>
      <c r="Q30" s="6">
        <f t="shared" si="19"/>
        <v>-2.0626472778840249E-2</v>
      </c>
    </row>
    <row r="31" spans="1:17" x14ac:dyDescent="0.25">
      <c r="A31" s="4">
        <v>39568</v>
      </c>
      <c r="B31" s="3">
        <v>6162.2730000000001</v>
      </c>
      <c r="C31" s="6">
        <f t="shared" si="9"/>
        <v>5.55627594360509E-2</v>
      </c>
      <c r="D31" s="3">
        <v>2190.13</v>
      </c>
      <c r="E31" s="6">
        <f t="shared" si="9"/>
        <v>4.8701889466678173E-2</v>
      </c>
      <c r="F31" s="3">
        <v>387.02100000000002</v>
      </c>
      <c r="G31" s="6">
        <f t="shared" ref="G31" si="135">(F31-F30)/F30</f>
        <v>-2.3914068746011936E-2</v>
      </c>
      <c r="H31" s="7">
        <v>137.94999999999999</v>
      </c>
      <c r="I31" s="6">
        <f t="shared" ref="I31" si="136">(H31-H30)/H30</f>
        <v>1.2477064220183402E-2</v>
      </c>
      <c r="J31" s="7">
        <v>8786.74</v>
      </c>
      <c r="K31" s="6">
        <f t="shared" ref="K31" si="137">(J31-J30)/J30</f>
        <v>5.8592356994843643E-2</v>
      </c>
      <c r="L31" s="3">
        <v>491.84</v>
      </c>
      <c r="M31" s="6">
        <f t="shared" ref="M31" si="138">(L31-L30)/L30</f>
        <v>-6.01723577857185E-2</v>
      </c>
      <c r="N31" s="3">
        <v>550.01</v>
      </c>
      <c r="O31" s="6">
        <f t="shared" ref="O31" si="139">(N31-N30)/N30</f>
        <v>2.5946651744077537E-2</v>
      </c>
      <c r="P31" s="3">
        <f t="shared" si="7"/>
        <v>1.0016514292113654</v>
      </c>
      <c r="Q31" s="6">
        <f t="shared" si="19"/>
        <v>7.7478830404821564E-3</v>
      </c>
    </row>
    <row r="32" spans="1:17" x14ac:dyDescent="0.25">
      <c r="A32" s="4">
        <v>39598</v>
      </c>
      <c r="B32" s="3">
        <v>6233.9930000000004</v>
      </c>
      <c r="C32" s="6">
        <f t="shared" si="9"/>
        <v>1.1638562588836984E-2</v>
      </c>
      <c r="D32" s="3">
        <v>2218.5</v>
      </c>
      <c r="E32" s="6">
        <f t="shared" si="9"/>
        <v>1.2953568966225699E-2</v>
      </c>
      <c r="F32" s="3">
        <v>379.38799999999998</v>
      </c>
      <c r="G32" s="6">
        <f t="shared" ref="G32" si="140">(F32-F31)/F31</f>
        <v>-1.9722444001746772E-2</v>
      </c>
      <c r="H32" s="7">
        <v>134.9</v>
      </c>
      <c r="I32" s="6">
        <f t="shared" ref="I32" si="141">(H32-H31)/H31</f>
        <v>-2.2109459949256855E-2</v>
      </c>
      <c r="J32" s="7">
        <v>8854.4699999999993</v>
      </c>
      <c r="K32" s="6">
        <f t="shared" ref="K32" si="142">(J32-J31)/J31</f>
        <v>7.7082057736998664E-3</v>
      </c>
      <c r="L32" s="3">
        <v>505.16</v>
      </c>
      <c r="M32" s="6">
        <f t="shared" ref="M32" si="143">(L32-L31)/L31</f>
        <v>2.7081977878985138E-2</v>
      </c>
      <c r="N32" s="3">
        <v>562.17999999999995</v>
      </c>
      <c r="O32" s="6">
        <f t="shared" ref="O32" si="144">(N32-N31)/N31</f>
        <v>2.2126870420537733E-2</v>
      </c>
      <c r="P32" s="3">
        <f t="shared" si="7"/>
        <v>0.9955454371482203</v>
      </c>
      <c r="Q32" s="6">
        <f t="shared" si="19"/>
        <v>-6.095925074406934E-3</v>
      </c>
    </row>
    <row r="33" spans="1:17" x14ac:dyDescent="0.25">
      <c r="A33" s="4">
        <v>39629</v>
      </c>
      <c r="B33" s="3">
        <v>5725.3990000000003</v>
      </c>
      <c r="C33" s="6">
        <f t="shared" si="9"/>
        <v>-8.1583986379195492E-2</v>
      </c>
      <c r="D33" s="3">
        <v>2031.47</v>
      </c>
      <c r="E33" s="6">
        <f t="shared" si="9"/>
        <v>-8.4304710389903073E-2</v>
      </c>
      <c r="F33" s="3">
        <v>382.71600000000001</v>
      </c>
      <c r="G33" s="6">
        <f t="shared" ref="G33" si="145">(F33-F32)/F32</f>
        <v>8.7720223096145154E-3</v>
      </c>
      <c r="H33" s="7">
        <v>133.16</v>
      </c>
      <c r="I33" s="6">
        <f t="shared" ref="I33" si="146">(H33-H32)/H32</f>
        <v>-1.2898443291326975E-2</v>
      </c>
      <c r="J33" s="7">
        <v>7891.5</v>
      </c>
      <c r="K33" s="6">
        <f t="shared" ref="K33" si="147">(J33-J32)/J32</f>
        <v>-0.10875523887934561</v>
      </c>
      <c r="L33" s="3">
        <v>526.88</v>
      </c>
      <c r="M33" s="6">
        <f t="shared" ref="M33" si="148">(L33-L32)/L32</f>
        <v>4.2996278406841337E-2</v>
      </c>
      <c r="N33" s="3">
        <v>608.37</v>
      </c>
      <c r="O33" s="6">
        <f t="shared" ref="O33" si="149">(N33-N32)/N32</f>
        <v>8.2162296773275564E-2</v>
      </c>
      <c r="P33" s="3">
        <f t="shared" si="7"/>
        <v>0.99082258715501903</v>
      </c>
      <c r="Q33" s="6">
        <f t="shared" si="19"/>
        <v>-4.7439823607951688E-3</v>
      </c>
    </row>
    <row r="34" spans="1:17" x14ac:dyDescent="0.25">
      <c r="A34" s="4">
        <v>39660</v>
      </c>
      <c r="B34" s="3">
        <v>5542.1130000000003</v>
      </c>
      <c r="C34" s="6">
        <f t="shared" si="9"/>
        <v>-3.2012790724279663E-2</v>
      </c>
      <c r="D34" s="3">
        <v>2014.39</v>
      </c>
      <c r="E34" s="6">
        <f t="shared" si="9"/>
        <v>-8.4077047655145912E-3</v>
      </c>
      <c r="F34" s="3">
        <v>383.85700000000003</v>
      </c>
      <c r="G34" s="6">
        <f t="shared" ref="G34" si="150">(F34-F33)/F33</f>
        <v>2.9813229653320467E-3</v>
      </c>
      <c r="H34" s="7">
        <v>133.68</v>
      </c>
      <c r="I34" s="6">
        <f t="shared" ref="I34" si="151">(H34-H33)/H33</f>
        <v>3.9050765995795301E-3</v>
      </c>
      <c r="J34" s="7">
        <v>8165.42</v>
      </c>
      <c r="K34" s="6">
        <f t="shared" ref="K34" si="152">(J34-J33)/J33</f>
        <v>3.4710764746879563E-2</v>
      </c>
      <c r="L34" s="3">
        <v>518.94000000000005</v>
      </c>
      <c r="M34" s="6">
        <f t="shared" ref="M34" si="153">(L34-L33)/L33</f>
        <v>-1.506984512602479E-2</v>
      </c>
      <c r="N34" s="3">
        <v>553.69000000000005</v>
      </c>
      <c r="O34" s="6">
        <f t="shared" ref="O34" si="154">(N34-N33)/N33</f>
        <v>-8.9879514111478126E-2</v>
      </c>
      <c r="P34" s="3">
        <f t="shared" si="7"/>
        <v>0.98914405473765776</v>
      </c>
      <c r="Q34" s="6">
        <f t="shared" si="19"/>
        <v>-1.6940796860322809E-3</v>
      </c>
    </row>
    <row r="35" spans="1:17" x14ac:dyDescent="0.25">
      <c r="A35" s="4">
        <v>39689</v>
      </c>
      <c r="B35" s="3">
        <v>5318.9809999999998</v>
      </c>
      <c r="C35" s="6">
        <f t="shared" si="9"/>
        <v>-4.0261178362837512E-2</v>
      </c>
      <c r="D35" s="3">
        <v>2043.53</v>
      </c>
      <c r="E35" s="6">
        <f t="shared" si="9"/>
        <v>1.4465917721990216E-2</v>
      </c>
      <c r="F35" s="3">
        <v>390.76799999999997</v>
      </c>
      <c r="G35" s="6">
        <f t="shared" ref="G35" si="155">(F35-F34)/F34</f>
        <v>1.8004100485336842E-2</v>
      </c>
      <c r="H35" s="7">
        <v>133.88</v>
      </c>
      <c r="I35" s="6">
        <f t="shared" ref="I35" si="156">(H35-H34)/H34</f>
        <v>1.4961101137042836E-3</v>
      </c>
      <c r="J35" s="7">
        <v>8345.81</v>
      </c>
      <c r="K35" s="6">
        <f t="shared" ref="K35" si="157">(J35-J34)/J34</f>
        <v>2.2091943831425622E-2</v>
      </c>
      <c r="L35" s="3">
        <v>470.41</v>
      </c>
      <c r="M35" s="6">
        <f t="shared" ref="M35" si="158">(L35-L34)/L34</f>
        <v>-9.3517555015994194E-2</v>
      </c>
      <c r="N35" s="3">
        <v>521.17999999999995</v>
      </c>
      <c r="O35" s="6">
        <f t="shared" ref="O35" si="159">(N35-N34)/N34</f>
        <v>-5.8715165525835937E-2</v>
      </c>
      <c r="P35" s="3">
        <f t="shared" si="7"/>
        <v>0.99016109671043551</v>
      </c>
      <c r="Q35" s="6">
        <f t="shared" si="19"/>
        <v>1.0282041002081187E-3</v>
      </c>
    </row>
    <row r="36" spans="1:17" x14ac:dyDescent="0.25">
      <c r="A36" s="4">
        <v>39721</v>
      </c>
      <c r="B36" s="3">
        <v>4551.7510000000002</v>
      </c>
      <c r="C36" s="6">
        <f t="shared" si="9"/>
        <v>-0.14424379406506616</v>
      </c>
      <c r="D36" s="3">
        <v>1861.44</v>
      </c>
      <c r="E36" s="6">
        <f t="shared" si="9"/>
        <v>-8.9105616262056306E-2</v>
      </c>
      <c r="F36" s="3">
        <v>391.62599999999998</v>
      </c>
      <c r="G36" s="6">
        <f t="shared" ref="G36" si="160">(F36-F35)/F35</f>
        <v>2.1956762068542053E-3</v>
      </c>
      <c r="H36" s="7">
        <v>119.51</v>
      </c>
      <c r="I36" s="6">
        <f t="shared" ref="I36" si="161">(H36-H35)/H35</f>
        <v>-0.10733492680011944</v>
      </c>
      <c r="J36" s="7">
        <v>8329.68</v>
      </c>
      <c r="K36" s="6">
        <f t="shared" ref="K36" si="162">(J36-J35)/J35</f>
        <v>-1.9327063520496153E-3</v>
      </c>
      <c r="L36" s="3">
        <v>496.75</v>
      </c>
      <c r="M36" s="6">
        <f t="shared" ref="M36" si="163">(L36-L35)/L35</f>
        <v>5.5993707616759793E-2</v>
      </c>
      <c r="N36" s="3">
        <v>458.13</v>
      </c>
      <c r="O36" s="6">
        <f t="shared" ref="O36" si="164">(N36-N35)/N35</f>
        <v>-0.12097547872136298</v>
      </c>
      <c r="P36" s="3">
        <f t="shared" si="7"/>
        <v>0.95376001284769996</v>
      </c>
      <c r="Q36" s="6">
        <f t="shared" si="19"/>
        <v>-3.6762789392220233E-2</v>
      </c>
    </row>
    <row r="37" spans="1:17" x14ac:dyDescent="0.25">
      <c r="A37" s="4">
        <v>39752</v>
      </c>
      <c r="B37" s="3">
        <v>3633.5010000000002</v>
      </c>
      <c r="C37" s="6">
        <f t="shared" si="9"/>
        <v>-0.20173555187882641</v>
      </c>
      <c r="D37" s="3">
        <v>1548.81</v>
      </c>
      <c r="E37" s="6">
        <f t="shared" si="9"/>
        <v>-0.1679506188757092</v>
      </c>
      <c r="F37" s="3">
        <v>388.553</v>
      </c>
      <c r="G37" s="6">
        <f t="shared" ref="G37" si="165">(F37-F36)/F36</f>
        <v>-7.8467721754939129E-3</v>
      </c>
      <c r="H37" s="7">
        <v>117.18</v>
      </c>
      <c r="I37" s="6">
        <f t="shared" ref="I37" si="166">(H37-H36)/H36</f>
        <v>-1.949627646222072E-2</v>
      </c>
      <c r="J37" s="7">
        <v>5691.82</v>
      </c>
      <c r="K37" s="6">
        <f t="shared" ref="K37" si="167">(J37-J36)/J36</f>
        <v>-0.31668203340344414</v>
      </c>
      <c r="L37" s="3">
        <v>405.34</v>
      </c>
      <c r="M37" s="6">
        <f t="shared" ref="M37" si="168">(L37-L36)/L36</f>
        <v>-0.18401610468042279</v>
      </c>
      <c r="N37" s="3">
        <v>352.58</v>
      </c>
      <c r="O37" s="6">
        <f t="shared" ref="O37" si="169">(N37-N36)/N36</f>
        <v>-0.23039311985680924</v>
      </c>
      <c r="P37" s="3">
        <f t="shared" si="7"/>
        <v>0.89833801776469979</v>
      </c>
      <c r="Q37" s="6">
        <f t="shared" si="19"/>
        <v>-5.8108952290339057E-2</v>
      </c>
    </row>
    <row r="38" spans="1:17" x14ac:dyDescent="0.25">
      <c r="A38" s="4">
        <v>39780</v>
      </c>
      <c r="B38" s="3">
        <v>3438.81</v>
      </c>
      <c r="C38" s="6">
        <f t="shared" si="9"/>
        <v>-5.3582206252317049E-2</v>
      </c>
      <c r="D38" s="3">
        <v>1437.68</v>
      </c>
      <c r="E38" s="6">
        <f t="shared" si="9"/>
        <v>-7.1751861106268605E-2</v>
      </c>
      <c r="F38" s="3">
        <v>426.85700000000003</v>
      </c>
      <c r="G38" s="6">
        <f t="shared" ref="G38" si="170">(F38-F37)/F37</f>
        <v>9.8581145944054038E-2</v>
      </c>
      <c r="H38" s="7">
        <v>121.11</v>
      </c>
      <c r="I38" s="6">
        <f t="shared" ref="I38" si="171">(H38-H37)/H37</f>
        <v>3.353814644137218E-2</v>
      </c>
      <c r="J38" s="7">
        <v>4379.55</v>
      </c>
      <c r="K38" s="6">
        <f t="shared" ref="K38" si="172">(J38-J37)/J37</f>
        <v>-0.23055367176052644</v>
      </c>
      <c r="L38" s="3">
        <v>461.16</v>
      </c>
      <c r="M38" s="6">
        <f t="shared" ref="M38" si="173">(L38-L37)/L37</f>
        <v>0.13771155079686204</v>
      </c>
      <c r="N38" s="3">
        <v>321.01</v>
      </c>
      <c r="O38" s="6">
        <f t="shared" ref="O38" si="174">(N38-N37)/N37</f>
        <v>-8.9539962561688113E-2</v>
      </c>
      <c r="P38" s="3">
        <f t="shared" si="7"/>
        <v>1.0221112293092753</v>
      </c>
      <c r="Q38" s="6">
        <f t="shared" si="19"/>
        <v>0.13778022202884802</v>
      </c>
    </row>
    <row r="39" spans="1:17" x14ac:dyDescent="0.25">
      <c r="A39" s="4">
        <v>39813</v>
      </c>
      <c r="B39" s="3">
        <v>3645.9360000000001</v>
      </c>
      <c r="C39" s="6">
        <f t="shared" si="9"/>
        <v>6.0231882540762706E-2</v>
      </c>
      <c r="D39" s="3">
        <v>1452.98</v>
      </c>
      <c r="E39" s="6">
        <f t="shared" si="9"/>
        <v>1.0642145679149709E-2</v>
      </c>
      <c r="F39" s="3">
        <v>453.96300000000002</v>
      </c>
      <c r="G39" s="6">
        <f t="shared" ref="G39" si="175">(F39-F38)/F38</f>
        <v>6.350135994021415E-2</v>
      </c>
      <c r="H39" s="3">
        <v>137.82</v>
      </c>
      <c r="I39" s="6">
        <f t="shared" ref="I39" si="176">(H39-H38)/H38</f>
        <v>0.13797374287837497</v>
      </c>
      <c r="J39" s="7">
        <v>5097.46</v>
      </c>
      <c r="K39" s="6">
        <f t="shared" ref="K39" si="177">(J39-J38)/J38</f>
        <v>0.16392323412222712</v>
      </c>
      <c r="L39" s="3">
        <v>497.95</v>
      </c>
      <c r="M39" s="6">
        <f t="shared" ref="M39" si="178">(L39-L38)/L38</f>
        <v>7.9777083875444452E-2</v>
      </c>
      <c r="N39" s="3">
        <v>308.58999999999997</v>
      </c>
      <c r="O39" s="6">
        <f t="shared" ref="O39" si="179">(N39-N38)/N38</f>
        <v>-3.8690383477150293E-2</v>
      </c>
      <c r="P39" s="3">
        <f t="shared" si="7"/>
        <v>1.067631063391383</v>
      </c>
      <c r="Q39" s="6">
        <f t="shared" si="19"/>
        <v>4.4535108094712145E-2</v>
      </c>
    </row>
    <row r="40" spans="1:17" x14ac:dyDescent="0.25">
      <c r="A40" s="4">
        <v>39843</v>
      </c>
      <c r="B40" s="3">
        <v>3288.7190000000001</v>
      </c>
      <c r="C40" s="6">
        <f t="shared" si="9"/>
        <v>-9.7976760974410979E-2</v>
      </c>
      <c r="D40" s="3">
        <v>1330.51</v>
      </c>
      <c r="E40" s="6">
        <f t="shared" si="9"/>
        <v>-8.4288840864980952E-2</v>
      </c>
      <c r="F40" s="3">
        <v>433.26</v>
      </c>
      <c r="G40" s="6">
        <f t="shared" ref="G40" si="180">(F40-F39)/F39</f>
        <v>-4.5605038296072653E-2</v>
      </c>
      <c r="H40" s="3">
        <v>135.34</v>
      </c>
      <c r="I40" s="6">
        <f t="shared" ref="I40" si="181">(H40-H39)/H39</f>
        <v>-1.7994485560876433E-2</v>
      </c>
      <c r="J40" s="7">
        <v>4215.2</v>
      </c>
      <c r="K40" s="6">
        <f t="shared" ref="K40" si="182">(J40-J39)/J39</f>
        <v>-0.1730783566717542</v>
      </c>
      <c r="L40" s="3">
        <v>521.92999999999995</v>
      </c>
      <c r="M40" s="6">
        <f t="shared" ref="M40" si="183">(L40-L39)/L39</f>
        <v>4.8157445526659223E-2</v>
      </c>
      <c r="N40" s="3">
        <v>297.43</v>
      </c>
      <c r="O40" s="6">
        <f t="shared" ref="O40" si="184">(N40-N39)/N39</f>
        <v>-3.6164490100132764E-2</v>
      </c>
      <c r="P40" s="3">
        <f t="shared" si="7"/>
        <v>0.95348361555901773</v>
      </c>
      <c r="Q40" s="6">
        <f t="shared" si="19"/>
        <v>-0.10691656673024319</v>
      </c>
    </row>
    <row r="41" spans="1:17" x14ac:dyDescent="0.25">
      <c r="A41" s="4">
        <v>39871</v>
      </c>
      <c r="B41" s="3">
        <v>2952.3760000000002</v>
      </c>
      <c r="C41" s="6">
        <f t="shared" si="9"/>
        <v>-0.1022717355906661</v>
      </c>
      <c r="D41" s="3">
        <v>1188.8399999999999</v>
      </c>
      <c r="E41" s="6">
        <f t="shared" si="9"/>
        <v>-0.10647796709532441</v>
      </c>
      <c r="F41" s="3">
        <v>427.98899999999998</v>
      </c>
      <c r="G41" s="6">
        <f t="shared" ref="G41" si="185">(F41-F40)/F40</f>
        <v>-1.2165904999307611E-2</v>
      </c>
      <c r="H41" s="3">
        <v>128.30000000000001</v>
      </c>
      <c r="I41" s="6">
        <f t="shared" ref="I41" si="186">(H41-H40)/H40</f>
        <v>-5.2017142012708677E-2</v>
      </c>
      <c r="J41" s="7">
        <v>3337.41</v>
      </c>
      <c r="K41" s="6">
        <f t="shared" ref="K41" si="187">(J41-J40)/J40</f>
        <v>-0.20824397418865059</v>
      </c>
      <c r="L41" s="3">
        <v>529.98</v>
      </c>
      <c r="M41" s="6">
        <f t="shared" ref="M41" si="188">(L41-L40)/L40</f>
        <v>1.5423524227386947E-2</v>
      </c>
      <c r="N41" s="3">
        <v>285.39</v>
      </c>
      <c r="O41" s="6">
        <f t="shared" ref="O41" si="189">(N41-N40)/N40</f>
        <v>-4.0480112967757186E-2</v>
      </c>
      <c r="P41" s="3">
        <f t="shared" si="7"/>
        <v>0.95123981698529803</v>
      </c>
      <c r="Q41" s="6">
        <f t="shared" si="19"/>
        <v>-2.3532639020799385E-3</v>
      </c>
    </row>
    <row r="42" spans="1:17" x14ac:dyDescent="0.25">
      <c r="A42" s="4">
        <v>39903</v>
      </c>
      <c r="B42" s="3">
        <v>3140.9569999999999</v>
      </c>
      <c r="C42" s="6">
        <f t="shared" si="9"/>
        <v>6.387431682143456E-2</v>
      </c>
      <c r="D42" s="3">
        <v>1292.98</v>
      </c>
      <c r="E42" s="6">
        <f t="shared" si="9"/>
        <v>8.7597994683893635E-2</v>
      </c>
      <c r="F42" s="3">
        <v>442.34300000000002</v>
      </c>
      <c r="G42" s="6">
        <f t="shared" ref="G42" si="190">(F42-F41)/F41</f>
        <v>3.3538245141814492E-2</v>
      </c>
      <c r="H42" s="3">
        <v>128.91</v>
      </c>
      <c r="I42" s="6">
        <f t="shared" ref="I42" si="191">(H42-H41)/H41</f>
        <v>4.7544816835540541E-3</v>
      </c>
      <c r="J42" s="7">
        <v>3472.97</v>
      </c>
      <c r="K42" s="6">
        <f t="shared" ref="K42" si="192">(J42-J41)/J41</f>
        <v>4.0618323790004809E-2</v>
      </c>
      <c r="L42" s="3">
        <v>519.02</v>
      </c>
      <c r="M42" s="6">
        <f t="shared" ref="M42" si="193">(L42-L41)/L41</f>
        <v>-2.0680025661345778E-2</v>
      </c>
      <c r="N42" s="3">
        <v>297.43</v>
      </c>
      <c r="O42" s="6">
        <f t="shared" ref="O42" si="194">(N42-N41)/N41</f>
        <v>4.2187883247485972E-2</v>
      </c>
      <c r="P42" s="3">
        <f t="shared" si="7"/>
        <v>1.031157090649427</v>
      </c>
      <c r="Q42" s="6">
        <f t="shared" si="19"/>
        <v>8.4013802026712367E-2</v>
      </c>
    </row>
    <row r="43" spans="1:17" x14ac:dyDescent="0.25">
      <c r="A43" s="4">
        <v>39933</v>
      </c>
      <c r="B43" s="3">
        <v>3548.0770000000002</v>
      </c>
      <c r="C43" s="6">
        <f t="shared" si="9"/>
        <v>0.12961654680404741</v>
      </c>
      <c r="D43" s="3">
        <v>1416.73</v>
      </c>
      <c r="E43" s="6">
        <f t="shared" si="9"/>
        <v>9.570913703228201E-2</v>
      </c>
      <c r="F43" s="3">
        <v>427.16699999999997</v>
      </c>
      <c r="G43" s="6">
        <f t="shared" ref="G43" si="195">(F43-F42)/F42</f>
        <v>-3.4308217830959331E-2</v>
      </c>
      <c r="H43" s="3">
        <v>132.49</v>
      </c>
      <c r="I43" s="6">
        <f t="shared" ref="I43" si="196">(H43-H42)/H42</f>
        <v>2.7771313319370199E-2</v>
      </c>
      <c r="J43" s="7">
        <v>4550.2700000000004</v>
      </c>
      <c r="K43" s="6">
        <f t="shared" ref="K43" si="197">(J43-J42)/J42</f>
        <v>0.3101955962763861</v>
      </c>
      <c r="L43" s="3">
        <v>500.13</v>
      </c>
      <c r="M43" s="6">
        <f t="shared" ref="M43" si="198">(L43-L42)/L42</f>
        <v>-3.6395514623713897E-2</v>
      </c>
      <c r="N43" s="3">
        <v>299.7</v>
      </c>
      <c r="O43" s="6">
        <f t="shared" ref="O43" si="199">(N43-N42)/N42</f>
        <v>7.6320478768112888E-3</v>
      </c>
      <c r="P43" s="3">
        <f t="shared" si="7"/>
        <v>1.026898759431039</v>
      </c>
      <c r="Q43" s="6">
        <f t="shared" si="19"/>
        <v>-4.1296629359412239E-3</v>
      </c>
    </row>
    <row r="44" spans="1:17" x14ac:dyDescent="0.25">
      <c r="A44" s="4">
        <v>39962</v>
      </c>
      <c r="B44" s="3">
        <v>3974.3029999999999</v>
      </c>
      <c r="C44" s="6">
        <f t="shared" si="9"/>
        <v>0.12012873452295417</v>
      </c>
      <c r="D44" s="3">
        <v>1495.97</v>
      </c>
      <c r="E44" s="6">
        <f t="shared" si="9"/>
        <v>5.5931617174761604E-2</v>
      </c>
      <c r="F44" s="3">
        <v>416.09300000000002</v>
      </c>
      <c r="G44" s="6">
        <f t="shared" ref="G44" si="200">(F44-F43)/F43</f>
        <v>-2.5924287222561564E-2</v>
      </c>
      <c r="H44" s="3">
        <v>135.56</v>
      </c>
      <c r="I44" s="6">
        <f t="shared" ref="I44" si="201">(H44-H43)/H43</f>
        <v>2.3171560117744683E-2</v>
      </c>
      <c r="J44" s="7">
        <v>4648.41</v>
      </c>
      <c r="K44" s="6">
        <f t="shared" ref="K44" si="202">(J44-J43)/J43</f>
        <v>2.1567950912802846E-2</v>
      </c>
      <c r="L44" s="3">
        <v>549.05999999999995</v>
      </c>
      <c r="M44" s="6">
        <f t="shared" ref="M44" si="203">(L44-L43)/L43</f>
        <v>9.7834563013616357E-2</v>
      </c>
      <c r="N44" s="3">
        <v>341.83</v>
      </c>
      <c r="O44" s="6">
        <f t="shared" ref="O44" si="204">(N44-N43)/N43</f>
        <v>0.14057390724057389</v>
      </c>
      <c r="P44" s="3">
        <f t="shared" si="7"/>
        <v>1.0343291454494781</v>
      </c>
      <c r="Q44" s="6">
        <f t="shared" si="19"/>
        <v>7.2357532329242469E-3</v>
      </c>
    </row>
    <row r="45" spans="1:17" x14ac:dyDescent="0.25">
      <c r="A45" s="4">
        <v>39994</v>
      </c>
      <c r="B45" s="3">
        <v>3952.8609999999999</v>
      </c>
      <c r="C45" s="6">
        <f t="shared" si="9"/>
        <v>-5.3951598557030016E-3</v>
      </c>
      <c r="D45" s="3">
        <v>1498.94</v>
      </c>
      <c r="E45" s="6">
        <f t="shared" si="9"/>
        <v>1.9853339304932768E-3</v>
      </c>
      <c r="F45" s="3">
        <v>415.37299999999999</v>
      </c>
      <c r="G45" s="6">
        <f t="shared" ref="G45" si="205">(F45-F44)/F44</f>
        <v>-1.7303823904752718E-3</v>
      </c>
      <c r="H45" s="3">
        <v>139.47999999999999</v>
      </c>
      <c r="I45" s="6">
        <f t="shared" ref="I45" si="206">(H45-H44)/H44</f>
        <v>2.8917084685747916E-2</v>
      </c>
      <c r="J45" s="7">
        <v>4474.92</v>
      </c>
      <c r="K45" s="6">
        <f t="shared" ref="K45" si="207">(J45-J44)/J44</f>
        <v>-3.7322439285691192E-2</v>
      </c>
      <c r="L45" s="3">
        <v>519.52</v>
      </c>
      <c r="M45" s="6">
        <f t="shared" ref="M45" si="208">(L45-L44)/L44</f>
        <v>-5.3801041780497515E-2</v>
      </c>
      <c r="N45" s="3">
        <v>336.09</v>
      </c>
      <c r="O45" s="6">
        <f t="shared" ref="O45" si="209">(N45-N44)/N44</f>
        <v>-1.6791972617968023E-2</v>
      </c>
      <c r="P45" s="3">
        <f t="shared" si="7"/>
        <v>0.9939166725529387</v>
      </c>
      <c r="Q45" s="6">
        <f t="shared" si="19"/>
        <v>-3.9071192254741823E-2</v>
      </c>
    </row>
    <row r="46" spans="1:17" x14ac:dyDescent="0.25">
      <c r="A46" s="4">
        <v>40025</v>
      </c>
      <c r="B46" s="3">
        <v>4314.2550000000001</v>
      </c>
      <c r="C46" s="6">
        <f t="shared" si="9"/>
        <v>9.1425931749181219E-2</v>
      </c>
      <c r="D46" s="3">
        <v>1612.31</v>
      </c>
      <c r="E46" s="6">
        <f t="shared" si="9"/>
        <v>7.5633447636329593E-2</v>
      </c>
      <c r="F46" s="3">
        <v>417.36599999999999</v>
      </c>
      <c r="G46" s="6">
        <f t="shared" ref="G46" si="210">(F46-F45)/F45</f>
        <v>4.798097131975345E-3</v>
      </c>
      <c r="H46" s="3">
        <v>145.94</v>
      </c>
      <c r="I46" s="6">
        <f t="shared" ref="I46" si="211">(H46-H45)/H45</f>
        <v>4.6314883854316091E-2</v>
      </c>
      <c r="J46" s="7">
        <v>4943.57</v>
      </c>
      <c r="K46" s="6">
        <f t="shared" ref="K46" si="212">(J46-J45)/J45</f>
        <v>0.10472812921795242</v>
      </c>
      <c r="L46" s="3">
        <v>533.86</v>
      </c>
      <c r="M46" s="6">
        <f t="shared" ref="M46" si="213">(L46-L45)/L45</f>
        <v>2.7602402217431536E-2</v>
      </c>
      <c r="N46" s="3">
        <v>347.26</v>
      </c>
      <c r="O46" s="6">
        <f t="shared" ref="O46" si="214">(N46-N45)/N45</f>
        <v>3.3235145347972318E-2</v>
      </c>
      <c r="P46" s="3">
        <f t="shared" si="7"/>
        <v>1.0367621557658198</v>
      </c>
      <c r="Q46" s="6">
        <f t="shared" si="19"/>
        <v>4.310772159886371E-2</v>
      </c>
    </row>
    <row r="47" spans="1:17" x14ac:dyDescent="0.25">
      <c r="A47" s="4">
        <v>40056</v>
      </c>
      <c r="B47" s="3">
        <v>4549.4449999999997</v>
      </c>
      <c r="C47" s="6">
        <f t="shared" si="9"/>
        <v>5.4514626511413811E-2</v>
      </c>
      <c r="D47" s="3">
        <v>1670.52</v>
      </c>
      <c r="E47" s="6">
        <f t="shared" si="9"/>
        <v>3.6103478859524557E-2</v>
      </c>
      <c r="F47" s="3">
        <v>421.94499999999999</v>
      </c>
      <c r="G47" s="6">
        <f t="shared" ref="G47" si="215">(F47-F46)/F46</f>
        <v>1.0971185961482267E-2</v>
      </c>
      <c r="H47" s="3">
        <v>147.86000000000001</v>
      </c>
      <c r="I47" s="6">
        <f t="shared" ref="I47" si="216">(H47-H46)/H46</f>
        <v>1.3156091544470439E-2</v>
      </c>
      <c r="J47" s="7">
        <v>5605.49</v>
      </c>
      <c r="K47" s="6">
        <f t="shared" ref="K47" si="217">(J47-J46)/J46</f>
        <v>0.13389514055631863</v>
      </c>
      <c r="L47" s="3">
        <v>532.65</v>
      </c>
      <c r="M47" s="6">
        <f t="shared" ref="M47" si="218">(L47-L46)/L46</f>
        <v>-2.2665118195782348E-3</v>
      </c>
      <c r="N47" s="3">
        <v>347.8</v>
      </c>
      <c r="O47" s="6">
        <f t="shared" ref="O47" si="219">(N47-N46)/N46</f>
        <v>1.555030812647643E-3</v>
      </c>
      <c r="P47" s="3">
        <f t="shared" si="7"/>
        <v>1.0214994365230354</v>
      </c>
      <c r="Q47" s="6">
        <f t="shared" si="19"/>
        <v>-1.4721524274302136E-2</v>
      </c>
    </row>
    <row r="48" spans="1:17" x14ac:dyDescent="0.25">
      <c r="A48" s="4">
        <v>40086</v>
      </c>
      <c r="B48" s="3">
        <v>4724.4970000000003</v>
      </c>
      <c r="C48" s="6">
        <f t="shared" si="9"/>
        <v>3.8477660461880649E-2</v>
      </c>
      <c r="D48" s="3">
        <v>1732.86</v>
      </c>
      <c r="E48" s="6">
        <f t="shared" si="9"/>
        <v>3.7317721428058281E-2</v>
      </c>
      <c r="F48" s="3">
        <v>426.303</v>
      </c>
      <c r="G48" s="6">
        <f t="shared" ref="G48" si="220">(F48-F47)/F47</f>
        <v>1.0328360331322813E-2</v>
      </c>
      <c r="H48" s="3">
        <v>150.46</v>
      </c>
      <c r="I48" s="6">
        <f t="shared" ref="I48" si="221">(H48-H47)/H47</f>
        <v>1.7584201271472973E-2</v>
      </c>
      <c r="J48" s="7">
        <v>5963.97</v>
      </c>
      <c r="K48" s="6">
        <f t="shared" ref="K48" si="222">(J48-J47)/J47</f>
        <v>6.3951590315922513E-2</v>
      </c>
      <c r="L48" s="3">
        <v>563.89</v>
      </c>
      <c r="M48" s="6">
        <f t="shared" ref="M48" si="223">(L48-L47)/L47</f>
        <v>5.865014549892051E-2</v>
      </c>
      <c r="N48" s="3">
        <v>348.37</v>
      </c>
      <c r="O48" s="6">
        <f t="shared" ref="O48" si="224">(N48-N47)/N47</f>
        <v>1.6388729154686405E-3</v>
      </c>
      <c r="P48" s="3">
        <f t="shared" si="7"/>
        <v>1.0231902920191676</v>
      </c>
      <c r="Q48" s="6">
        <f t="shared" si="19"/>
        <v>1.6552681633260956E-3</v>
      </c>
    </row>
    <row r="49" spans="1:17" x14ac:dyDescent="0.25">
      <c r="A49" s="4">
        <v>40116</v>
      </c>
      <c r="B49" s="3">
        <v>4665.6790000000001</v>
      </c>
      <c r="C49" s="6">
        <f t="shared" si="9"/>
        <v>-1.2449579288546527E-2</v>
      </c>
      <c r="D49" s="3">
        <v>1700.67</v>
      </c>
      <c r="E49" s="6">
        <f t="shared" si="9"/>
        <v>-1.8576226584951946E-2</v>
      </c>
      <c r="F49" s="3">
        <v>424.83100000000002</v>
      </c>
      <c r="G49" s="6">
        <f t="shared" ref="G49" si="225">(F49-F48)/F48</f>
        <v>-3.4529430944656267E-3</v>
      </c>
      <c r="H49" s="3">
        <v>149.72</v>
      </c>
      <c r="I49" s="6">
        <f t="shared" ref="I49" si="226">(H49-H48)/H48</f>
        <v>-4.9182506978599563E-3</v>
      </c>
      <c r="J49" s="7">
        <v>5695.33</v>
      </c>
      <c r="K49" s="6">
        <f t="shared" ref="K49" si="227">(J49-J48)/J48</f>
        <v>-4.5043821481328766E-2</v>
      </c>
      <c r="L49" s="3">
        <v>581.29999999999995</v>
      </c>
      <c r="M49" s="6">
        <f t="shared" ref="M49" si="228">(L49-L48)/L48</f>
        <v>3.0874816010214703E-2</v>
      </c>
      <c r="N49" s="3">
        <v>362.95</v>
      </c>
      <c r="O49" s="6">
        <f t="shared" ref="O49" si="229">(N49-N48)/N48</f>
        <v>4.1852053850790778E-2</v>
      </c>
      <c r="P49" s="3">
        <f t="shared" si="7"/>
        <v>0.99866262755174939</v>
      </c>
      <c r="Q49" s="6">
        <f t="shared" si="19"/>
        <v>-2.3971752526126083E-2</v>
      </c>
    </row>
    <row r="50" spans="1:17" x14ac:dyDescent="0.25">
      <c r="A50" s="4">
        <v>40147</v>
      </c>
      <c r="B50" s="3">
        <v>4760.2449999999999</v>
      </c>
      <c r="C50" s="6">
        <f t="shared" si="9"/>
        <v>2.0268432526112448E-2</v>
      </c>
      <c r="D50" s="3">
        <v>1802.68</v>
      </c>
      <c r="E50" s="6">
        <f t="shared" si="9"/>
        <v>5.9982242292743439E-2</v>
      </c>
      <c r="F50" s="3">
        <v>432.56299999999999</v>
      </c>
      <c r="G50" s="6">
        <f t="shared" ref="G50" si="230">(F50-F49)/F49</f>
        <v>1.8200178423890843E-2</v>
      </c>
      <c r="H50" s="3">
        <v>152.63999999999999</v>
      </c>
      <c r="I50" s="6">
        <f t="shared" ref="I50" si="231">(H50-H49)/H49</f>
        <v>1.9503072401816642E-2</v>
      </c>
      <c r="J50" s="7">
        <v>6088.91</v>
      </c>
      <c r="K50" s="6">
        <f t="shared" ref="K50" si="232">(J50-J49)/J49</f>
        <v>6.910574101939658E-2</v>
      </c>
      <c r="L50" s="3">
        <v>659.79</v>
      </c>
      <c r="M50" s="6">
        <f t="shared" ref="M50" si="233">(L50-L49)/L49</f>
        <v>0.13502494409083093</v>
      </c>
      <c r="N50" s="3">
        <v>376.81</v>
      </c>
      <c r="O50" s="6">
        <f t="shared" ref="O50" si="234">(N50-N49)/N49</f>
        <v>3.8187078109932535E-2</v>
      </c>
      <c r="P50" s="3">
        <f t="shared" si="7"/>
        <v>1.0393372384439052</v>
      </c>
      <c r="Q50" s="6">
        <f t="shared" si="19"/>
        <v>4.0729080842717473E-2</v>
      </c>
    </row>
    <row r="51" spans="1:17" x14ac:dyDescent="0.25">
      <c r="A51" s="4">
        <v>40178</v>
      </c>
      <c r="B51" s="3">
        <v>4829.4229999999998</v>
      </c>
      <c r="C51" s="6">
        <f t="shared" si="9"/>
        <v>1.4532445283803645E-2</v>
      </c>
      <c r="D51" s="3">
        <v>1837.5</v>
      </c>
      <c r="E51" s="6">
        <f t="shared" si="9"/>
        <v>1.9315685534870269E-2</v>
      </c>
      <c r="F51" s="3">
        <v>411.46600000000001</v>
      </c>
      <c r="G51" s="6">
        <f t="shared" ref="G51" si="235">(F51-F50)/F50</f>
        <v>-4.8772086378169148E-2</v>
      </c>
      <c r="H51" s="3">
        <v>149.49</v>
      </c>
      <c r="I51" s="6">
        <f t="shared" ref="I51" si="236">(H51-H50)/H50</f>
        <v>-2.0636792452830042E-2</v>
      </c>
      <c r="J51" s="7">
        <v>6524.25</v>
      </c>
      <c r="K51" s="6">
        <f t="shared" ref="K51" si="237">(J51-J50)/J50</f>
        <v>7.1497197363731793E-2</v>
      </c>
      <c r="L51" s="3">
        <v>611.78</v>
      </c>
      <c r="M51" s="6">
        <f t="shared" ref="M51" si="238">(L51-L50)/L50</f>
        <v>-7.2765576925991587E-2</v>
      </c>
      <c r="N51" s="3">
        <v>383.84</v>
      </c>
      <c r="O51" s="6">
        <f t="shared" ref="O51" si="239">(N51-N50)/N50</f>
        <v>1.8656617393381206E-2</v>
      </c>
      <c r="P51" s="3">
        <f t="shared" si="7"/>
        <v>0.97881628805986842</v>
      </c>
      <c r="Q51" s="6">
        <f t="shared" si="19"/>
        <v>-5.8230330007850703E-2</v>
      </c>
    </row>
    <row r="52" spans="1:17" x14ac:dyDescent="0.25">
      <c r="A52" s="4">
        <v>40207</v>
      </c>
      <c r="B52" s="3">
        <v>4616.9549999999999</v>
      </c>
      <c r="C52" s="6">
        <f t="shared" si="9"/>
        <v>-4.3994489610870671E-2</v>
      </c>
      <c r="D52" s="3">
        <v>1771.4</v>
      </c>
      <c r="E52" s="6">
        <f t="shared" si="9"/>
        <v>-3.5972789115646206E-2</v>
      </c>
      <c r="F52" s="3">
        <v>421.20299999999997</v>
      </c>
      <c r="G52" s="6">
        <f t="shared" ref="G52" si="240">(F52-F51)/F51</f>
        <v>2.3664166662616028E-2</v>
      </c>
      <c r="H52" s="3">
        <v>151.36000000000001</v>
      </c>
      <c r="I52" s="6">
        <f t="shared" ref="I52" si="241">(H52-H51)/H51</f>
        <v>1.2509197939661546E-2</v>
      </c>
      <c r="J52" s="7">
        <v>6184.3</v>
      </c>
      <c r="K52" s="6">
        <f t="shared" ref="K52" si="242">(J52-J51)/J51</f>
        <v>-5.2105606008353421E-2</v>
      </c>
      <c r="L52" s="3">
        <v>604.16</v>
      </c>
      <c r="M52" s="6">
        <f t="shared" ref="M52" si="243">(L52-L51)/L51</f>
        <v>-1.245545784432313E-2</v>
      </c>
      <c r="N52" s="3">
        <v>356.13</v>
      </c>
      <c r="O52" s="6">
        <f t="shared" ref="O52" si="244">(N52-N51)/N51</f>
        <v>-7.2191538140891992E-2</v>
      </c>
      <c r="P52" s="3">
        <f t="shared" ref="P52:P68" si="245">(0.079099*(1+C52)+0.106*(1+E52)+0.373*(1+G52)+0.179*(1+I52)+0.059*(1+K52)+0.105*(1+M52)+0.098*(1+O52))*P51</f>
        <v>0.97041317004830785</v>
      </c>
      <c r="Q52" s="6">
        <f t="shared" si="19"/>
        <v>-8.5849797495877022E-3</v>
      </c>
    </row>
    <row r="53" spans="1:17" x14ac:dyDescent="0.25">
      <c r="A53" s="4">
        <v>40235</v>
      </c>
      <c r="B53" s="3">
        <v>4585.7579999999998</v>
      </c>
      <c r="C53" s="6">
        <f t="shared" si="9"/>
        <v>-6.7570509134267315E-3</v>
      </c>
      <c r="D53" s="3">
        <v>1826.27</v>
      </c>
      <c r="E53" s="6">
        <f t="shared" si="9"/>
        <v>3.0975499604832271E-2</v>
      </c>
      <c r="F53" s="3">
        <v>421.65</v>
      </c>
      <c r="G53" s="6">
        <f t="shared" ref="G53" si="246">(F53-F52)/F52</f>
        <v>1.061246002521356E-3</v>
      </c>
      <c r="H53" s="3">
        <v>152.13</v>
      </c>
      <c r="I53" s="6">
        <f t="shared" ref="I53" si="247">(H53-H52)/H52</f>
        <v>5.0872093023254603E-3</v>
      </c>
      <c r="J53" s="7">
        <v>6514.45</v>
      </c>
      <c r="K53" s="6">
        <f t="shared" ref="K53" si="248">(J53-J52)/J52</f>
        <v>5.3385185065407501E-2</v>
      </c>
      <c r="L53" s="3">
        <v>623.77</v>
      </c>
      <c r="M53" s="6">
        <f t="shared" ref="M53" si="249">(L53-L52)/L52</f>
        <v>3.245828919491528E-2</v>
      </c>
      <c r="N53" s="3">
        <v>370.81</v>
      </c>
      <c r="O53" s="6">
        <f t="shared" ref="O53" si="250">(N53-N52)/N52</f>
        <v>4.1220902479431686E-2</v>
      </c>
      <c r="P53" s="3">
        <f t="shared" si="245"/>
        <v>0.98375817254306608</v>
      </c>
      <c r="Q53" s="6">
        <f t="shared" si="19"/>
        <v>1.3751876939277222E-2</v>
      </c>
    </row>
    <row r="54" spans="1:17" x14ac:dyDescent="0.25">
      <c r="A54" s="4">
        <v>40268</v>
      </c>
      <c r="B54" s="3">
        <v>4874.9189999999999</v>
      </c>
      <c r="C54" s="6">
        <f t="shared" si="9"/>
        <v>6.305631479027024E-2</v>
      </c>
      <c r="D54" s="3">
        <v>1936.48</v>
      </c>
      <c r="E54" s="6">
        <f t="shared" si="9"/>
        <v>6.0347046165134421E-2</v>
      </c>
      <c r="F54" s="3">
        <v>415.44200000000001</v>
      </c>
      <c r="G54" s="6">
        <f t="shared" ref="G54" si="251">(F54-F53)/F53</f>
        <v>-1.4723111585438089E-2</v>
      </c>
      <c r="H54" s="3">
        <v>153.12</v>
      </c>
      <c r="I54" s="6">
        <f t="shared" ref="I54" si="252">(H54-H53)/H53</f>
        <v>6.5075921908894305E-3</v>
      </c>
      <c r="J54" s="7">
        <v>7177.91</v>
      </c>
      <c r="K54" s="6">
        <f t="shared" ref="K54" si="253">(J54-J53)/J53</f>
        <v>0.10184436138123711</v>
      </c>
      <c r="L54" s="3">
        <v>620.67999999999995</v>
      </c>
      <c r="M54" s="6">
        <f t="shared" ref="M54" si="254">(L54-L53)/L53</f>
        <v>-4.9537489779887325E-3</v>
      </c>
      <c r="N54" s="3">
        <v>373.82</v>
      </c>
      <c r="O54" s="6">
        <f t="shared" ref="O54" si="255">(N54-N53)/N53</f>
        <v>8.1173646881151831E-3</v>
      </c>
      <c r="P54" s="3">
        <f t="shared" si="245"/>
        <v>0.99599690347990333</v>
      </c>
      <c r="Q54" s="6">
        <f t="shared" si="19"/>
        <v>1.2440792136140017E-2</v>
      </c>
    </row>
    <row r="55" spans="1:17" x14ac:dyDescent="0.25">
      <c r="A55" s="4">
        <v>40298</v>
      </c>
      <c r="B55" s="3">
        <v>4790.74</v>
      </c>
      <c r="C55" s="6">
        <f t="shared" si="9"/>
        <v>-1.7267774090195157E-2</v>
      </c>
      <c r="D55" s="3">
        <v>1967.05</v>
      </c>
      <c r="E55" s="6">
        <f t="shared" si="9"/>
        <v>1.578637527885645E-2</v>
      </c>
      <c r="F55" s="3">
        <v>422.673</v>
      </c>
      <c r="G55" s="6">
        <f t="shared" ref="G55" si="256">(F55-F54)/F54</f>
        <v>1.7405558417300116E-2</v>
      </c>
      <c r="H55" s="3">
        <v>156.03</v>
      </c>
      <c r="I55" s="6">
        <f t="shared" ref="I55" si="257">(H55-H54)/H54</f>
        <v>1.9004702194357345E-2</v>
      </c>
      <c r="J55" s="7">
        <v>7676.2</v>
      </c>
      <c r="K55" s="6">
        <f t="shared" ref="K55" si="258">(J55-J54)/J54</f>
        <v>6.9419928642181356E-2</v>
      </c>
      <c r="L55" s="3">
        <v>657.63</v>
      </c>
      <c r="M55" s="6">
        <f t="shared" ref="M55" si="259">(L55-L54)/L54</f>
        <v>5.9531481600824977E-2</v>
      </c>
      <c r="N55" s="3">
        <v>383.27</v>
      </c>
      <c r="O55" s="6">
        <f t="shared" ref="O55" si="260">(N55-N54)/N54</f>
        <v>2.5279546305708601E-2</v>
      </c>
      <c r="P55" s="3">
        <f t="shared" si="245"/>
        <v>1.0180329206298797</v>
      </c>
      <c r="Q55" s="6">
        <f t="shared" si="19"/>
        <v>2.2124583995176059E-2</v>
      </c>
    </row>
    <row r="56" spans="1:17" x14ac:dyDescent="0.25">
      <c r="A56" s="4">
        <v>40329</v>
      </c>
      <c r="B56" s="3">
        <v>4246.1670000000004</v>
      </c>
      <c r="C56" s="6">
        <f t="shared" si="9"/>
        <v>-0.11367200056776186</v>
      </c>
      <c r="D56" s="3">
        <v>1809.98</v>
      </c>
      <c r="E56" s="6">
        <f t="shared" si="9"/>
        <v>-7.9850537607076555E-2</v>
      </c>
      <c r="F56" s="3">
        <v>436.726</v>
      </c>
      <c r="G56" s="6">
        <f t="shared" ref="G56" si="261">(F56-F55)/F55</f>
        <v>3.3247924518481187E-2</v>
      </c>
      <c r="H56" s="3">
        <v>153.99</v>
      </c>
      <c r="I56" s="6">
        <f t="shared" ref="I56" si="262">(H56-H55)/H55</f>
        <v>-1.3074408767544652E-2</v>
      </c>
      <c r="J56" s="7">
        <v>7250.53</v>
      </c>
      <c r="K56" s="6">
        <f t="shared" ref="K56" si="263">(J56-J55)/J55</f>
        <v>-5.5453219040671173E-2</v>
      </c>
      <c r="L56" s="3">
        <v>675.83</v>
      </c>
      <c r="M56" s="6">
        <f t="shared" ref="M56" si="264">(L56-L55)/L55</f>
        <v>2.7675136474917577E-2</v>
      </c>
      <c r="N56" s="3">
        <v>348.12</v>
      </c>
      <c r="O56" s="6">
        <f t="shared" ref="O56" si="265">(N56-N55)/N55</f>
        <v>-9.1710804393769357E-2</v>
      </c>
      <c r="P56" s="3">
        <f t="shared" si="245"/>
        <v>1.0000658089876659</v>
      </c>
      <c r="Q56" s="6">
        <f t="shared" si="19"/>
        <v>-1.7648851307379244E-2</v>
      </c>
    </row>
    <row r="57" spans="1:17" x14ac:dyDescent="0.25">
      <c r="A57" s="4">
        <v>40359</v>
      </c>
      <c r="B57" s="3">
        <v>4204.8590000000004</v>
      </c>
      <c r="C57" s="6">
        <f t="shared" si="9"/>
        <v>-9.7283031967419064E-3</v>
      </c>
      <c r="D57" s="3">
        <v>1715.23</v>
      </c>
      <c r="E57" s="6">
        <f t="shared" si="9"/>
        <v>-5.2348644736405929E-2</v>
      </c>
      <c r="F57" s="3">
        <v>451.03500000000003</v>
      </c>
      <c r="G57" s="6">
        <f t="shared" ref="G57" si="266">(F57-F56)/F56</f>
        <v>3.2764250353768787E-2</v>
      </c>
      <c r="H57" s="3">
        <v>159.04</v>
      </c>
      <c r="I57" s="6">
        <f t="shared" ref="I57" si="267">(H57-H56)/H56</f>
        <v>3.2794337294629411E-2</v>
      </c>
      <c r="J57" s="7">
        <v>6886.77</v>
      </c>
      <c r="K57" s="6">
        <f t="shared" ref="K57" si="268">(J57-J56)/J56</f>
        <v>-5.0170125494274118E-2</v>
      </c>
      <c r="L57" s="3">
        <v>693.1</v>
      </c>
      <c r="M57" s="6">
        <f t="shared" ref="M57" si="269">(L57-L56)/L56</f>
        <v>2.5553763520411908E-2</v>
      </c>
      <c r="N57" s="3">
        <v>346.22</v>
      </c>
      <c r="O57" s="6">
        <f t="shared" ref="O57" si="270">(N57-N56)/N56</f>
        <v>-5.4578880845684739E-3</v>
      </c>
      <c r="P57" s="3">
        <f t="shared" si="245"/>
        <v>1.010126502122398</v>
      </c>
      <c r="Q57" s="6">
        <f t="shared" si="19"/>
        <v>1.0060031094269811E-2</v>
      </c>
    </row>
    <row r="58" spans="1:17" x14ac:dyDescent="0.25">
      <c r="A58" s="4">
        <v>40389</v>
      </c>
      <c r="B58" s="3">
        <v>4604.0020000000004</v>
      </c>
      <c r="C58" s="6">
        <f t="shared" si="9"/>
        <v>9.4924229326120088E-2</v>
      </c>
      <c r="D58" s="3">
        <v>1835.4</v>
      </c>
      <c r="E58" s="6">
        <f t="shared" si="9"/>
        <v>7.0060574966622588E-2</v>
      </c>
      <c r="F58" s="3">
        <v>453.298</v>
      </c>
      <c r="G58" s="6">
        <f t="shared" ref="G58" si="271">(F58-F57)/F57</f>
        <v>5.0173489862205302E-3</v>
      </c>
      <c r="H58" s="3">
        <v>162.4</v>
      </c>
      <c r="I58" s="6">
        <f t="shared" ref="I58" si="272">(H58-H57)/H57</f>
        <v>2.1126760563380368E-2</v>
      </c>
      <c r="J58" s="7">
        <v>7542.56</v>
      </c>
      <c r="K58" s="6">
        <f t="shared" ref="K58" si="273">(J58-J57)/J57</f>
        <v>9.5224611828186492E-2</v>
      </c>
      <c r="L58" s="3">
        <v>656.56</v>
      </c>
      <c r="M58" s="6">
        <f t="shared" ref="M58" si="274">(L58-L57)/L57</f>
        <v>-5.2719665271966636E-2</v>
      </c>
      <c r="N58" s="3">
        <v>374.58</v>
      </c>
      <c r="O58" s="6">
        <f t="shared" ref="O58" si="275">(N58-N57)/N57</f>
        <v>8.1913234359655585E-2</v>
      </c>
      <c r="P58" s="3">
        <f t="shared" si="245"/>
        <v>1.0382051683914715</v>
      </c>
      <c r="Q58" s="6">
        <f t="shared" si="19"/>
        <v>2.7797178086187067E-2</v>
      </c>
    </row>
    <row r="59" spans="1:17" x14ac:dyDescent="0.25">
      <c r="A59" s="4">
        <v>40421</v>
      </c>
      <c r="B59" s="3">
        <v>4461.6880000000001</v>
      </c>
      <c r="C59" s="6">
        <f t="shared" si="9"/>
        <v>-3.0910933574746557E-2</v>
      </c>
      <c r="D59" s="3">
        <v>1752.55</v>
      </c>
      <c r="E59" s="6">
        <f t="shared" si="9"/>
        <v>-4.5140023972975993E-2</v>
      </c>
      <c r="F59" s="3">
        <v>472.60700000000003</v>
      </c>
      <c r="G59" s="6">
        <f t="shared" ref="G59" si="276">(F59-F58)/F58</f>
        <v>4.2596702390039279E-2</v>
      </c>
      <c r="H59" s="3">
        <v>167.04</v>
      </c>
      <c r="I59" s="6">
        <f t="shared" ref="I59" si="277">(H59-H58)/H58</f>
        <v>2.8571428571428487E-2</v>
      </c>
      <c r="J59" s="7">
        <v>7437.87</v>
      </c>
      <c r="K59" s="6">
        <f t="shared" ref="K59" si="278">(J59-J58)/J58</f>
        <v>-1.3879902844657583E-2</v>
      </c>
      <c r="L59" s="3">
        <v>693.48</v>
      </c>
      <c r="M59" s="6">
        <f t="shared" ref="M59" si="279">(L59-L58)/L58</f>
        <v>5.6232484464481654E-2</v>
      </c>
      <c r="N59" s="3">
        <v>368.02</v>
      </c>
      <c r="O59" s="6">
        <f t="shared" ref="O59" si="280">(N59-N58)/N58</f>
        <v>-1.7512947834908438E-2</v>
      </c>
      <c r="P59" s="3">
        <f t="shared" si="245"/>
        <v>1.055066883762579</v>
      </c>
      <c r="Q59" s="6">
        <f t="shared" si="19"/>
        <v>1.6241216942920769E-2</v>
      </c>
    </row>
    <row r="60" spans="1:17" x14ac:dyDescent="0.25">
      <c r="A60" s="4">
        <v>40451</v>
      </c>
      <c r="B60" s="3">
        <v>4899.8959999999997</v>
      </c>
      <c r="C60" s="6">
        <f t="shared" si="9"/>
        <v>9.8215742562007838E-2</v>
      </c>
      <c r="D60" s="3">
        <v>1908.95</v>
      </c>
      <c r="E60" s="6">
        <f t="shared" si="9"/>
        <v>8.9241391115802746E-2</v>
      </c>
      <c r="F60" s="3">
        <v>472.20100000000002</v>
      </c>
      <c r="G60" s="6">
        <f t="shared" ref="G60" si="281">(F60-F59)/F59</f>
        <v>-8.5906471973543747E-4</v>
      </c>
      <c r="H60" s="3">
        <v>167.81</v>
      </c>
      <c r="I60" s="6">
        <f t="shared" ref="I60" si="282">(H60-H59)/H59</f>
        <v>4.6096743295019772E-3</v>
      </c>
      <c r="J60" s="7">
        <v>7770.14</v>
      </c>
      <c r="K60" s="6">
        <f t="shared" ref="K60" si="283">(J60-J59)/J59</f>
        <v>4.4672735608447103E-2</v>
      </c>
      <c r="L60" s="3">
        <v>726.46</v>
      </c>
      <c r="M60" s="6">
        <f t="shared" ref="M60" si="284">(L60-L59)/L59</f>
        <v>4.7557247505335437E-2</v>
      </c>
      <c r="N60" s="3">
        <v>396.56</v>
      </c>
      <c r="O60" s="6">
        <f t="shared" ref="O60" si="285">(N60-N59)/N59</f>
        <v>7.7550133144937833E-2</v>
      </c>
      <c r="P60" s="3">
        <f t="shared" si="245"/>
        <v>1.0888935629916106</v>
      </c>
      <c r="Q60" s="6">
        <f t="shared" si="19"/>
        <v>3.2061170480869337E-2</v>
      </c>
    </row>
    <row r="61" spans="1:17" x14ac:dyDescent="0.25">
      <c r="A61" s="4">
        <v>40480</v>
      </c>
      <c r="B61" s="3">
        <v>5077.17</v>
      </c>
      <c r="C61" s="6">
        <f t="shared" si="9"/>
        <v>3.6179135230625374E-2</v>
      </c>
      <c r="D61" s="3">
        <v>1981.59</v>
      </c>
      <c r="E61" s="6">
        <f t="shared" si="9"/>
        <v>3.8052332434060539E-2</v>
      </c>
      <c r="F61" s="3">
        <v>469.24799999999999</v>
      </c>
      <c r="G61" s="6">
        <f t="shared" ref="G61" si="286">(F61-F60)/F60</f>
        <v>-6.2536928130182516E-3</v>
      </c>
      <c r="H61" s="3">
        <v>167.37</v>
      </c>
      <c r="I61" s="6">
        <f t="shared" ref="I61" si="287">(H61-H60)/H60</f>
        <v>-2.6220129908825322E-3</v>
      </c>
      <c r="J61" s="7">
        <v>8135.44</v>
      </c>
      <c r="K61" s="6">
        <f t="shared" ref="K61" si="288">(J61-J60)/J60</f>
        <v>4.7013309927491559E-2</v>
      </c>
      <c r="L61" s="3">
        <v>753.17</v>
      </c>
      <c r="M61" s="6">
        <f t="shared" ref="M61" si="289">(L61-L60)/L60</f>
        <v>3.6767337499655758E-2</v>
      </c>
      <c r="N61" s="3">
        <v>414.84</v>
      </c>
      <c r="O61" s="6">
        <f t="shared" ref="O61" si="290">(N61-N60)/N60</f>
        <v>4.6096429291910358E-2</v>
      </c>
      <c r="P61" s="3">
        <f t="shared" si="245"/>
        <v>1.1045127815160405</v>
      </c>
      <c r="Q61" s="6">
        <f t="shared" si="19"/>
        <v>1.4344118704786827E-2</v>
      </c>
    </row>
    <row r="62" spans="1:17" x14ac:dyDescent="0.25">
      <c r="A62" s="4">
        <v>40512</v>
      </c>
      <c r="B62" s="3">
        <v>4834.0230000000001</v>
      </c>
      <c r="C62" s="6">
        <f t="shared" si="9"/>
        <v>-4.7890261700908168E-2</v>
      </c>
      <c r="D62" s="3">
        <v>1981.84</v>
      </c>
      <c r="E62" s="6">
        <f t="shared" si="9"/>
        <v>1.2616131490368845E-4</v>
      </c>
      <c r="F62" s="3">
        <v>465.95600000000002</v>
      </c>
      <c r="G62" s="6">
        <f t="shared" ref="G62" si="291">(F62-F61)/F61</f>
        <v>-7.0154800872885411E-3</v>
      </c>
      <c r="H62" s="3">
        <v>164.66</v>
      </c>
      <c r="I62" s="6">
        <f t="shared" ref="I62" si="292">(H62-H61)/H61</f>
        <v>-1.6191671147756513E-2</v>
      </c>
      <c r="J62" s="7">
        <v>7976.14</v>
      </c>
      <c r="K62" s="6">
        <f t="shared" ref="K62" si="293">(J62-J61)/J61</f>
        <v>-1.958099377538268E-2</v>
      </c>
      <c r="L62" s="3">
        <v>767.85</v>
      </c>
      <c r="M62" s="6">
        <f t="shared" ref="M62" si="294">(L62-L61)/L61</f>
        <v>1.9490951577997084E-2</v>
      </c>
      <c r="N62" s="3">
        <v>412.23</v>
      </c>
      <c r="O62" s="6">
        <f t="shared" ref="O62" si="295">(N62-N61)/N61</f>
        <v>-6.29158229678902E-3</v>
      </c>
      <c r="P62" s="3">
        <f t="shared" si="245"/>
        <v>1.0935603381166217</v>
      </c>
      <c r="Q62" s="6">
        <f t="shared" si="19"/>
        <v>-9.9160857010505768E-3</v>
      </c>
    </row>
    <row r="63" spans="1:17" x14ac:dyDescent="0.25">
      <c r="A63" s="4">
        <v>40543</v>
      </c>
      <c r="B63" s="3">
        <v>5225.8869999999997</v>
      </c>
      <c r="C63" s="6">
        <f t="shared" si="9"/>
        <v>8.1063743387236584E-2</v>
      </c>
      <c r="D63" s="3">
        <v>2114.29</v>
      </c>
      <c r="E63" s="6">
        <f t="shared" si="9"/>
        <v>6.6831833044039904E-2</v>
      </c>
      <c r="F63" s="3">
        <v>447.05500000000001</v>
      </c>
      <c r="G63" s="6">
        <f t="shared" ref="G63" si="296">(F63-F62)/F62</f>
        <v>-4.0563915906222929E-2</v>
      </c>
      <c r="H63" s="3">
        <v>163.43</v>
      </c>
      <c r="I63" s="6">
        <f t="shared" ref="I63" si="297">(H63-H62)/H62</f>
        <v>-7.4699380541721717E-3</v>
      </c>
      <c r="J63" s="7">
        <v>8347.58</v>
      </c>
      <c r="K63" s="6">
        <f t="shared" ref="K63" si="298">(J63-J62)/J62</f>
        <v>4.6568891719553515E-2</v>
      </c>
      <c r="L63" s="3">
        <v>787.51</v>
      </c>
      <c r="M63" s="6">
        <f t="shared" ref="M63" si="299">(L63-L62)/L62</f>
        <v>2.5603959106596297E-2</v>
      </c>
      <c r="N63" s="3">
        <v>456.32</v>
      </c>
      <c r="O63" s="6">
        <f t="shared" ref="O63" si="300">(N63-N62)/N62</f>
        <v>0.10695485529922609</v>
      </c>
      <c r="P63" s="3">
        <f t="shared" si="245"/>
        <v>1.1067326353781179</v>
      </c>
      <c r="Q63" s="6">
        <f t="shared" si="19"/>
        <v>1.2045331933107766E-2</v>
      </c>
    </row>
    <row r="64" spans="1:17" x14ac:dyDescent="0.25">
      <c r="A64" s="4">
        <v>40574</v>
      </c>
      <c r="B64" s="3">
        <v>5349.8950000000004</v>
      </c>
      <c r="C64" s="6">
        <f t="shared" si="9"/>
        <v>2.3729560168446184E-2</v>
      </c>
      <c r="D64" s="3">
        <v>2164.4</v>
      </c>
      <c r="E64" s="6">
        <f t="shared" si="9"/>
        <v>2.3700627633862964E-2</v>
      </c>
      <c r="F64" s="3">
        <v>445.96899999999999</v>
      </c>
      <c r="G64" s="6">
        <f t="shared" ref="G64" si="301">(F64-F63)/F63</f>
        <v>-2.4292313026361696E-3</v>
      </c>
      <c r="H64" s="3">
        <v>163.49</v>
      </c>
      <c r="I64" s="6">
        <f t="shared" ref="I64" si="302">(H64-H63)/H63</f>
        <v>3.6712965795754923E-4</v>
      </c>
      <c r="J64" s="7">
        <v>8691.91</v>
      </c>
      <c r="K64" s="6">
        <f t="shared" ref="K64" si="303">(J64-J63)/J63</f>
        <v>4.1249080571854349E-2</v>
      </c>
      <c r="L64" s="3">
        <v>738.43</v>
      </c>
      <c r="M64" s="6">
        <f t="shared" ref="M64" si="304">(L64-L63)/L63</f>
        <v>-6.2323018120404874E-2</v>
      </c>
      <c r="N64" s="3">
        <v>471.91</v>
      </c>
      <c r="O64" s="6">
        <f t="shared" ref="O64" si="305">(N64-N63)/N63</f>
        <v>3.416462131837314E-2</v>
      </c>
      <c r="P64" s="3">
        <f t="shared" si="245"/>
        <v>1.1088196848685468</v>
      </c>
      <c r="Q64" s="6">
        <f t="shared" si="19"/>
        <v>1.8857756821418486E-3</v>
      </c>
    </row>
    <row r="65" spans="1:17" x14ac:dyDescent="0.25">
      <c r="A65" s="4">
        <v>40602</v>
      </c>
      <c r="B65" s="3">
        <v>5527.5259999999998</v>
      </c>
      <c r="C65" s="6">
        <f t="shared" si="9"/>
        <v>3.320270771669339E-2</v>
      </c>
      <c r="D65" s="3">
        <v>2238.5500000000002</v>
      </c>
      <c r="E65" s="6">
        <f t="shared" si="9"/>
        <v>3.4258917020883427E-2</v>
      </c>
      <c r="F65" s="3">
        <v>445.73899999999998</v>
      </c>
      <c r="G65" s="6">
        <f t="shared" ref="G65" si="306">(F65-F64)/F64</f>
        <v>-5.1573091403218202E-4</v>
      </c>
      <c r="H65" s="3">
        <v>165.26</v>
      </c>
      <c r="I65" s="6">
        <f t="shared" ref="I65" si="307">(H65-H64)/H64</f>
        <v>1.0826350235488297E-2</v>
      </c>
      <c r="J65" s="7">
        <v>9090.25</v>
      </c>
      <c r="K65" s="6">
        <f t="shared" ref="K65" si="308">(J65-J64)/J64</f>
        <v>4.5828822433734373E-2</v>
      </c>
      <c r="L65" s="3">
        <v>780.24</v>
      </c>
      <c r="M65" s="6">
        <f t="shared" ref="M65" si="309">(L65-L64)/L64</f>
        <v>5.6620126484568697E-2</v>
      </c>
      <c r="N65" s="3">
        <v>489.35</v>
      </c>
      <c r="O65" s="6">
        <f t="shared" ref="O65" si="310">(N65-N64)/N64</f>
        <v>3.6956199275285533E-2</v>
      </c>
      <c r="P65" s="3">
        <f t="shared" si="245"/>
        <v>1.1303008670039243</v>
      </c>
      <c r="Q65" s="6">
        <f t="shared" si="19"/>
        <v>1.9373016576562829E-2</v>
      </c>
    </row>
    <row r="66" spans="1:17" x14ac:dyDescent="0.25">
      <c r="A66" s="4">
        <v>40633</v>
      </c>
      <c r="B66" s="3">
        <v>5406.1459999999997</v>
      </c>
      <c r="C66" s="6">
        <f t="shared" si="9"/>
        <v>-2.1959191146274142E-2</v>
      </c>
      <c r="D66" s="3">
        <v>2239.44</v>
      </c>
      <c r="E66" s="6">
        <f t="shared" si="9"/>
        <v>3.9757878984158167E-4</v>
      </c>
      <c r="F66" s="3">
        <v>445.65699999999998</v>
      </c>
      <c r="G66" s="6">
        <f t="shared" ref="G66" si="311">(F66-F65)/F65</f>
        <v>-1.8396415839761304E-4</v>
      </c>
      <c r="H66" s="3">
        <v>164.37</v>
      </c>
      <c r="I66" s="6">
        <f t="shared" ref="I66" si="312">(H66-H65)/H65</f>
        <v>-5.3854532252207822E-3</v>
      </c>
      <c r="J66" s="7">
        <v>8973.82</v>
      </c>
      <c r="K66" s="6">
        <f t="shared" ref="K66" si="313">(J66-J65)/J65</f>
        <v>-1.2808228596573283E-2</v>
      </c>
      <c r="L66" s="3">
        <v>796.06</v>
      </c>
      <c r="M66" s="6">
        <f t="shared" ref="M66" si="314">(L66-L65)/L65</f>
        <v>2.0275812570491047E-2</v>
      </c>
      <c r="N66" s="3">
        <v>495.86</v>
      </c>
      <c r="O66" s="6">
        <f t="shared" ref="O66" si="315">(N66-N65)/N65</f>
        <v>1.3303361602125249E-2</v>
      </c>
      <c r="P66" s="3">
        <f t="shared" si="245"/>
        <v>1.1292254793207746</v>
      </c>
      <c r="Q66" s="6">
        <f t="shared" si="19"/>
        <v>-9.5141719744076651E-4</v>
      </c>
    </row>
    <row r="67" spans="1:17" x14ac:dyDescent="0.25">
      <c r="A67" s="4">
        <v>40662</v>
      </c>
      <c r="B67" s="3">
        <v>5734.6419999999998</v>
      </c>
      <c r="C67" s="6">
        <f t="shared" si="9"/>
        <v>6.0763434801797828E-2</v>
      </c>
      <c r="D67" s="3">
        <v>2305.7600000000002</v>
      </c>
      <c r="E67" s="6">
        <f t="shared" si="9"/>
        <v>2.961454649376637E-2</v>
      </c>
      <c r="F67" s="3">
        <v>452.69</v>
      </c>
      <c r="G67" s="6">
        <f t="shared" ref="G67" si="316">(F67-F66)/F66</f>
        <v>1.5781194954864426E-2</v>
      </c>
      <c r="H67" s="3">
        <v>168.48</v>
      </c>
      <c r="I67" s="6">
        <f t="shared" ref="I67" si="317">(H67-H66)/H66</f>
        <v>2.5004562876437215E-2</v>
      </c>
      <c r="J67" s="7">
        <v>9432.7000000000007</v>
      </c>
      <c r="K67" s="6">
        <f t="shared" ref="K67" si="318">(J67-J66)/J66</f>
        <v>5.1135413904000865E-2</v>
      </c>
      <c r="L67" s="3">
        <v>860.51</v>
      </c>
      <c r="M67" s="6">
        <f t="shared" ref="M67" si="319">(L67-L66)/L66</f>
        <v>8.0961234077833386E-2</v>
      </c>
      <c r="N67" s="3">
        <v>508.43</v>
      </c>
      <c r="O67" s="6">
        <f t="shared" ref="O67" si="320">(N67-N66)/N66</f>
        <v>2.5349897148388645E-2</v>
      </c>
      <c r="P67" s="3">
        <f t="shared" si="245"/>
        <v>1.1646931871758108</v>
      </c>
      <c r="Q67" s="6">
        <f t="shared" si="19"/>
        <v>3.1408880249823967E-2</v>
      </c>
    </row>
    <row r="68" spans="1:17" x14ac:dyDescent="0.25">
      <c r="A68" s="4">
        <v>40694</v>
      </c>
      <c r="B68" s="3">
        <v>5573.7110000000002</v>
      </c>
      <c r="C68" s="6">
        <f t="shared" si="9"/>
        <v>-2.8062954932496151E-2</v>
      </c>
      <c r="D68" s="3">
        <v>2279.66</v>
      </c>
      <c r="E68" s="6">
        <f t="shared" si="9"/>
        <v>-1.1319478176393189E-2</v>
      </c>
      <c r="F68" s="3">
        <v>464.476</v>
      </c>
      <c r="G68" s="6">
        <f t="shared" ref="G68" si="321">(F68-F67)/F67</f>
        <v>2.6035476816364402E-2</v>
      </c>
      <c r="H68" s="3">
        <v>170.62</v>
      </c>
      <c r="I68" s="6">
        <f t="shared" ref="I68" si="322">(H68-H67)/H67</f>
        <v>1.2701804368471124E-2</v>
      </c>
      <c r="J68" s="7">
        <v>9526.9500000000007</v>
      </c>
      <c r="K68" s="6">
        <f t="shared" ref="K68" si="323">(J68-J67)/J67</f>
        <v>9.9918369077782593E-3</v>
      </c>
      <c r="L68" s="3">
        <v>848.98</v>
      </c>
      <c r="M68" s="6">
        <f t="shared" ref="M68" si="324">(L68-L67)/L67</f>
        <v>-1.3399030807311911E-2</v>
      </c>
      <c r="N68" s="3">
        <v>482.37</v>
      </c>
      <c r="O68" s="6">
        <f t="shared" ref="O68" si="325">(N68-N67)/N67</f>
        <v>-5.1255826760812702E-2</v>
      </c>
      <c r="P68" s="3">
        <f t="shared" si="245"/>
        <v>1.1668173413281748</v>
      </c>
      <c r="Q68" s="6">
        <f t="shared" si="19"/>
        <v>1.8237885957886673E-3</v>
      </c>
    </row>
    <row r="69" spans="1:17" x14ac:dyDescent="0.25">
      <c r="A69" s="4">
        <v>40724</v>
      </c>
      <c r="B69" s="3">
        <v>5505.29</v>
      </c>
      <c r="C69" s="6">
        <f t="shared" si="9"/>
        <v>-1.2275663377595334E-2</v>
      </c>
      <c r="D69" s="3">
        <v>2241.66</v>
      </c>
      <c r="E69" s="6">
        <f t="shared" si="9"/>
        <v>-1.6669152417465763E-2</v>
      </c>
      <c r="F69" s="3">
        <v>460.798</v>
      </c>
      <c r="G69" s="6">
        <f t="shared" ref="G69" si="326">(F69-F68)/F68</f>
        <v>-7.9186007457866438E-3</v>
      </c>
      <c r="H69" s="3">
        <v>169.25</v>
      </c>
      <c r="I69" s="6">
        <f t="shared" ref="I69" si="327">(H69-H68)/H68</f>
        <v>-8.0295393271597962E-3</v>
      </c>
      <c r="J69" s="7">
        <v>9234.3799999999992</v>
      </c>
      <c r="K69" s="6">
        <f t="shared" ref="K69" si="328">(J69-J68)/J68</f>
        <v>-3.0709723468686358E-2</v>
      </c>
      <c r="L69" s="3">
        <v>830.23</v>
      </c>
      <c r="M69" s="6">
        <f t="shared" ref="M69" si="329">(L69-L68)/L68</f>
        <v>-2.2085325920516385E-2</v>
      </c>
      <c r="N69" s="3">
        <v>461.89</v>
      </c>
      <c r="O69" s="6">
        <f t="shared" ref="O69" si="330">(N69-N68)/N68</f>
        <v>-4.245703505607732E-2</v>
      </c>
      <c r="P69" s="3">
        <f t="shared" ref="P69:P132" si="331">(0.079099*(1+C69)+0.106*(1+E69)+0.373*(1+G69)+0.179*(1+I69)+0.059*(1+K69)+0.105*(1+M69)+0.098*(1+O69))*P68</f>
        <v>1.147773166147237</v>
      </c>
      <c r="Q69" s="6">
        <f t="shared" si="19"/>
        <v>-1.6321470813298034E-2</v>
      </c>
    </row>
    <row r="70" spans="1:17" x14ac:dyDescent="0.25">
      <c r="A70" s="4">
        <v>40753</v>
      </c>
      <c r="B70" s="3">
        <v>5418.7</v>
      </c>
      <c r="C70" s="6">
        <f t="shared" ref="C70:E133" si="332">(B70-B69)/B69</f>
        <v>-1.5728508398286038E-2</v>
      </c>
      <c r="D70" s="3">
        <v>2196.08</v>
      </c>
      <c r="E70" s="6">
        <f t="shared" si="332"/>
        <v>-2.0333145972181298E-2</v>
      </c>
      <c r="F70" s="3">
        <v>475.82100000000003</v>
      </c>
      <c r="G70" s="6">
        <f t="shared" ref="G70" si="333">(F70-F69)/F69</f>
        <v>3.2602138030113033E-2</v>
      </c>
      <c r="H70" s="3">
        <v>173.37</v>
      </c>
      <c r="I70" s="6">
        <f t="shared" ref="I70" si="334">(H70-H69)/H69</f>
        <v>2.4342688330871519E-2</v>
      </c>
      <c r="J70" s="7">
        <v>9331.56</v>
      </c>
      <c r="K70" s="6">
        <f t="shared" ref="K70" si="335">(J70-J69)/J69</f>
        <v>1.0523716806109376E-2</v>
      </c>
      <c r="L70" s="3">
        <v>900.01</v>
      </c>
      <c r="M70" s="6">
        <f t="shared" ref="M70" si="336">(L70-L69)/L69</f>
        <v>8.4048998470303379E-2</v>
      </c>
      <c r="N70" s="3">
        <v>478.95</v>
      </c>
      <c r="O70" s="6">
        <f t="shared" ref="O70" si="337">(N70-N69)/N69</f>
        <v>3.6935201021888332E-2</v>
      </c>
      <c r="P70" s="3">
        <f t="shared" si="331"/>
        <v>1.1767925558738206</v>
      </c>
      <c r="Q70" s="6">
        <f t="shared" si="19"/>
        <v>2.528320976869828E-2</v>
      </c>
    </row>
    <row r="71" spans="1:17" x14ac:dyDescent="0.25">
      <c r="A71" s="4">
        <v>40786</v>
      </c>
      <c r="B71" s="3">
        <v>4930.0590000000002</v>
      </c>
      <c r="C71" s="6">
        <f t="shared" si="332"/>
        <v>-9.0176795172273727E-2</v>
      </c>
      <c r="D71" s="3">
        <v>2076.7800000000002</v>
      </c>
      <c r="E71" s="6">
        <f t="shared" si="332"/>
        <v>-5.4324068339951063E-2</v>
      </c>
      <c r="F71" s="3">
        <v>502.67700000000002</v>
      </c>
      <c r="G71" s="6">
        <f t="shared" ref="G71" si="338">(F71-F70)/F70</f>
        <v>5.644139287673304E-2</v>
      </c>
      <c r="H71" s="3">
        <v>173.96</v>
      </c>
      <c r="I71" s="6">
        <f t="shared" ref="I71" si="339">(H71-H70)/H70</f>
        <v>3.4031262617523414E-3</v>
      </c>
      <c r="J71" s="7">
        <v>8809.33</v>
      </c>
      <c r="K71" s="6">
        <f t="shared" ref="K71" si="340">(J71-J70)/J70</f>
        <v>-5.5963847416723417E-2</v>
      </c>
      <c r="L71" s="3">
        <v>1010.68</v>
      </c>
      <c r="M71" s="6">
        <f t="shared" ref="M71" si="341">(L71-L70)/L70</f>
        <v>0.12296530038555123</v>
      </c>
      <c r="N71" s="3">
        <v>480.01</v>
      </c>
      <c r="O71" s="6">
        <f t="shared" ref="O71" si="342">(N71-N70)/N70</f>
        <v>2.2131746528865274E-3</v>
      </c>
      <c r="P71" s="3">
        <f t="shared" si="331"/>
        <v>1.197616999553611</v>
      </c>
      <c r="Q71" s="6">
        <f t="shared" ref="Q71:Q134" si="343">(P71-P70)/P70</f>
        <v>1.7695934237387613E-2</v>
      </c>
    </row>
    <row r="72" spans="1:17" x14ac:dyDescent="0.25">
      <c r="A72" s="4">
        <v>40816</v>
      </c>
      <c r="B72" s="3">
        <v>4461.8670000000002</v>
      </c>
      <c r="C72" s="6">
        <f t="shared" si="332"/>
        <v>-9.4966814798768132E-2</v>
      </c>
      <c r="D72" s="3">
        <v>1930.79</v>
      </c>
      <c r="E72" s="6">
        <f t="shared" si="332"/>
        <v>-7.0296324117142997E-2</v>
      </c>
      <c r="F72" s="3">
        <v>516.48199999999997</v>
      </c>
      <c r="G72" s="6">
        <f t="shared" ref="G72" si="344">(F72-F71)/F71</f>
        <v>2.7462963294521033E-2</v>
      </c>
      <c r="H72" s="3">
        <v>174.57</v>
      </c>
      <c r="I72" s="6">
        <f t="shared" ref="I72" si="345">(H72-H71)/H71</f>
        <v>3.5065532306276454E-3</v>
      </c>
      <c r="J72" s="7">
        <v>7842.64</v>
      </c>
      <c r="K72" s="6">
        <f t="shared" ref="K72" si="346">(J72-J71)/J71</f>
        <v>-0.1097347925438143</v>
      </c>
      <c r="L72" s="3">
        <v>895.15</v>
      </c>
      <c r="M72" s="6">
        <f t="shared" ref="M72" si="347">(L72-L71)/L71</f>
        <v>-0.11430917797918232</v>
      </c>
      <c r="N72" s="3">
        <v>409.02</v>
      </c>
      <c r="O72" s="6">
        <f t="shared" ref="O72" si="348">(N72-N71)/N71</f>
        <v>-0.14789275223432846</v>
      </c>
      <c r="P72" s="3">
        <f t="shared" si="331"/>
        <v>1.1521516998051631</v>
      </c>
      <c r="Q72" s="6">
        <f t="shared" si="343"/>
        <v>-3.796313826990954E-2</v>
      </c>
    </row>
    <row r="73" spans="1:17" x14ac:dyDescent="0.25">
      <c r="A73" s="4">
        <v>40847</v>
      </c>
      <c r="B73" s="3">
        <v>4892.3159999999998</v>
      </c>
      <c r="C73" s="6">
        <f t="shared" si="332"/>
        <v>9.6472844215212961E-2</v>
      </c>
      <c r="D73" s="3">
        <v>2141.81</v>
      </c>
      <c r="E73" s="6">
        <f t="shared" si="332"/>
        <v>0.10929205144008411</v>
      </c>
      <c r="F73" s="3">
        <v>506.26499999999999</v>
      </c>
      <c r="G73" s="6">
        <f t="shared" ref="G73" si="349">(F73-F72)/F72</f>
        <v>-1.9781909146882146E-2</v>
      </c>
      <c r="H73" s="3">
        <v>178.94</v>
      </c>
      <c r="I73" s="6">
        <f t="shared" ref="I73" si="350">(H73-H72)/H72</f>
        <v>2.5032938076416364E-2</v>
      </c>
      <c r="J73" s="7">
        <v>8962.35</v>
      </c>
      <c r="K73" s="6">
        <f t="shared" ref="K73" si="351">(J73-J72)/J72</f>
        <v>0.14277207674966594</v>
      </c>
      <c r="L73" s="3">
        <v>951.95</v>
      </c>
      <c r="M73" s="6">
        <f t="shared" ref="M73" si="352">(L73-L72)/L72</f>
        <v>6.3453052561023376E-2</v>
      </c>
      <c r="N73" s="3">
        <v>437.81</v>
      </c>
      <c r="O73" s="6">
        <f t="shared" ref="O73" si="353">(N73-N72)/N72</f>
        <v>7.0387756099946269E-2</v>
      </c>
      <c r="P73" s="3">
        <f t="shared" si="331"/>
        <v>1.1952435904162246</v>
      </c>
      <c r="Q73" s="6">
        <f t="shared" si="343"/>
        <v>3.740122990605204E-2</v>
      </c>
    </row>
    <row r="74" spans="1:17" x14ac:dyDescent="0.25">
      <c r="A74" s="4">
        <v>40877</v>
      </c>
      <c r="B74" s="3">
        <v>4656.26</v>
      </c>
      <c r="C74" s="6">
        <f t="shared" si="332"/>
        <v>-4.8250358317001515E-2</v>
      </c>
      <c r="D74" s="3">
        <v>2137.08</v>
      </c>
      <c r="E74" s="6">
        <f t="shared" si="332"/>
        <v>-2.208412510913675E-3</v>
      </c>
      <c r="F74" s="3">
        <v>512.95799999999997</v>
      </c>
      <c r="G74" s="6">
        <f t="shared" ref="G74" si="354">(F74-F73)/F73</f>
        <v>1.3220349026695473E-2</v>
      </c>
      <c r="H74" s="3">
        <v>173.29</v>
      </c>
      <c r="I74" s="6">
        <f t="shared" ref="I74" si="355">(H74-H73)/H73</f>
        <v>-3.1574829551805107E-2</v>
      </c>
      <c r="J74" s="7">
        <v>8625.48</v>
      </c>
      <c r="K74" s="6">
        <f t="shared" ref="K74" si="356">(J74-J73)/J73</f>
        <v>-3.7587239953806847E-2</v>
      </c>
      <c r="L74" s="3">
        <v>964.48</v>
      </c>
      <c r="M74" s="6">
        <f t="shared" ref="M74" si="357">(L74-L73)/L73</f>
        <v>1.3162456011345105E-2</v>
      </c>
      <c r="N74" s="3">
        <v>431.24</v>
      </c>
      <c r="O74" s="6">
        <f t="shared" ref="O74" si="358">(N74-N73)/N73</f>
        <v>-1.500650967314587E-2</v>
      </c>
      <c r="P74" s="3">
        <f t="shared" si="331"/>
        <v>1.1857072457880833</v>
      </c>
      <c r="Q74" s="6">
        <f t="shared" si="343"/>
        <v>-7.9785783455408165E-3</v>
      </c>
    </row>
    <row r="75" spans="1:17" x14ac:dyDescent="0.25">
      <c r="A75" s="4">
        <v>40907</v>
      </c>
      <c r="B75" s="3">
        <v>4612.71</v>
      </c>
      <c r="C75" s="6">
        <f t="shared" si="332"/>
        <v>-9.3530000472482593E-3</v>
      </c>
      <c r="D75" s="3">
        <v>2158.94</v>
      </c>
      <c r="E75" s="6">
        <f t="shared" si="332"/>
        <v>1.0228910475976627E-2</v>
      </c>
      <c r="F75" s="3">
        <v>522.80799999999999</v>
      </c>
      <c r="G75" s="6">
        <f t="shared" ref="G75" si="359">(F75-F74)/F74</f>
        <v>1.9202351849469203E-2</v>
      </c>
      <c r="H75" s="3">
        <v>179.33</v>
      </c>
      <c r="I75" s="6">
        <f t="shared" ref="I75" si="360">(H75-H74)/H74</f>
        <v>3.4854867563044727E-2</v>
      </c>
      <c r="J75" s="7">
        <v>9039.07</v>
      </c>
      <c r="K75" s="6">
        <f t="shared" ref="K75" si="361">(J75-J74)/J74</f>
        <v>4.7949795257771183E-2</v>
      </c>
      <c r="L75" s="3">
        <v>863.37</v>
      </c>
      <c r="M75" s="6">
        <f t="shared" ref="M75" si="362">(L75-L74)/L74</f>
        <v>-0.10483369276708694</v>
      </c>
      <c r="N75" s="3">
        <v>419.88</v>
      </c>
      <c r="O75" s="6">
        <f t="shared" ref="O75" si="363">(N75-N74)/N74</f>
        <v>-2.6342639829329408E-2</v>
      </c>
      <c r="P75" s="3">
        <f t="shared" si="331"/>
        <v>1.1881792931148656</v>
      </c>
      <c r="Q75" s="6">
        <f t="shared" si="343"/>
        <v>2.0848715697433799E-3</v>
      </c>
    </row>
    <row r="76" spans="1:17" x14ac:dyDescent="0.25">
      <c r="A76" s="4">
        <v>40939</v>
      </c>
      <c r="B76" s="3">
        <v>4859.6319999999996</v>
      </c>
      <c r="C76" s="6">
        <f t="shared" si="332"/>
        <v>5.3530787758172431E-2</v>
      </c>
      <c r="D76" s="3">
        <v>2255.69</v>
      </c>
      <c r="E76" s="6">
        <f t="shared" si="332"/>
        <v>4.481365855466108E-2</v>
      </c>
      <c r="F76" s="3">
        <v>526.95799999999997</v>
      </c>
      <c r="G76" s="6">
        <f t="shared" ref="G76" si="364">(F76-F75)/F75</f>
        <v>7.9379045462196016E-3</v>
      </c>
      <c r="H76" s="3">
        <v>183.18</v>
      </c>
      <c r="I76" s="6">
        <f t="shared" ref="I76" si="365">(H76-H75)/H75</f>
        <v>2.1468800535325901E-2</v>
      </c>
      <c r="J76" s="7">
        <v>9613.7999999999993</v>
      </c>
      <c r="K76" s="6">
        <f t="shared" ref="K76" si="366">(J76-J75)/J75</f>
        <v>6.3582868591569655E-2</v>
      </c>
      <c r="L76" s="3">
        <v>957.36</v>
      </c>
      <c r="M76" s="6">
        <f t="shared" ref="M76" si="367">(L76-L75)/L75</f>
        <v>0.10886410229681366</v>
      </c>
      <c r="N76" s="3">
        <v>439.48</v>
      </c>
      <c r="O76" s="6">
        <f t="shared" ref="O76" si="368">(N76-N75)/N75</f>
        <v>4.6680003810612609E-2</v>
      </c>
      <c r="P76" s="3">
        <f t="shared" si="331"/>
        <v>1.2293425689896067</v>
      </c>
      <c r="Q76" s="6">
        <f t="shared" si="343"/>
        <v>3.4643993640749056E-2</v>
      </c>
    </row>
    <row r="77" spans="1:17" x14ac:dyDescent="0.25">
      <c r="A77" s="4">
        <v>40968</v>
      </c>
      <c r="B77" s="3">
        <v>5139.9679999999998</v>
      </c>
      <c r="C77" s="6">
        <f t="shared" si="332"/>
        <v>5.7686672571091856E-2</v>
      </c>
      <c r="D77" s="3">
        <v>2353.23</v>
      </c>
      <c r="E77" s="6">
        <f t="shared" si="332"/>
        <v>4.3241757511005487E-2</v>
      </c>
      <c r="F77" s="3">
        <v>521.15099999999995</v>
      </c>
      <c r="G77" s="6">
        <f t="shared" ref="G77" si="369">(F77-F76)/F76</f>
        <v>-1.1019853574668222E-2</v>
      </c>
      <c r="H77" s="3">
        <v>186.17</v>
      </c>
      <c r="I77" s="6">
        <f t="shared" ref="I77" si="370">(H77-H76)/H76</f>
        <v>1.6322742657495254E-2</v>
      </c>
      <c r="J77" s="7">
        <v>9526.2199999999993</v>
      </c>
      <c r="K77" s="6">
        <f t="shared" ref="K77" si="371">(J77-J76)/J76</f>
        <v>-9.1098212985499943E-3</v>
      </c>
      <c r="L77" s="3">
        <v>941.42</v>
      </c>
      <c r="M77" s="6">
        <f t="shared" ref="M77" si="372">(L77-L76)/L76</f>
        <v>-1.6649954040277488E-2</v>
      </c>
      <c r="N77" s="3">
        <v>452.35</v>
      </c>
      <c r="O77" s="6">
        <f t="shared" ref="O77" si="373">(N77-N76)/N76</f>
        <v>2.9284609083462282E-2</v>
      </c>
      <c r="P77" s="3">
        <f t="shared" si="331"/>
        <v>1.2387361194188213</v>
      </c>
      <c r="Q77" s="6">
        <f t="shared" si="343"/>
        <v>7.6411170215436126E-3</v>
      </c>
    </row>
    <row r="78" spans="1:17" x14ac:dyDescent="0.25">
      <c r="A78" s="4">
        <v>40998</v>
      </c>
      <c r="B78" s="3">
        <v>5119.1899999999996</v>
      </c>
      <c r="C78" s="6">
        <f t="shared" si="332"/>
        <v>-4.0424376182887226E-3</v>
      </c>
      <c r="D78" s="3">
        <v>2430.67</v>
      </c>
      <c r="E78" s="6">
        <f t="shared" si="332"/>
        <v>3.2907960547842778E-2</v>
      </c>
      <c r="F78" s="3">
        <v>511.00400000000002</v>
      </c>
      <c r="G78" s="6">
        <f t="shared" ref="G78" si="374">(F78-F77)/F77</f>
        <v>-1.9470364635201572E-2</v>
      </c>
      <c r="H78" s="3">
        <v>183.53</v>
      </c>
      <c r="I78" s="6">
        <f t="shared" ref="I78" si="375">(H78-H77)/H77</f>
        <v>-1.4180587634957225E-2</v>
      </c>
      <c r="J78" s="7">
        <v>9987.3700000000008</v>
      </c>
      <c r="K78" s="6">
        <f t="shared" ref="K78" si="376">(J78-J77)/J77</f>
        <v>4.8408497809204649E-2</v>
      </c>
      <c r="L78" s="3">
        <v>918.34</v>
      </c>
      <c r="M78" s="6">
        <f t="shared" ref="M78" si="377">(L78-L77)/L77</f>
        <v>-2.4516156444519904E-2</v>
      </c>
      <c r="N78" s="3">
        <v>438.89</v>
      </c>
      <c r="O78" s="6">
        <f t="shared" ref="O78" si="378">(N78-N77)/N77</f>
        <v>-2.9755720128219379E-2</v>
      </c>
      <c r="P78" s="3">
        <f t="shared" si="331"/>
        <v>1.226141349477277</v>
      </c>
      <c r="Q78" s="6">
        <f t="shared" si="343"/>
        <v>-1.0167435779182244E-2</v>
      </c>
    </row>
    <row r="79" spans="1:17" x14ac:dyDescent="0.25">
      <c r="A79" s="4">
        <v>41029</v>
      </c>
      <c r="B79" s="3">
        <v>5024.8959999999997</v>
      </c>
      <c r="C79" s="6">
        <f t="shared" si="332"/>
        <v>-1.8419710930830831E-2</v>
      </c>
      <c r="D79" s="3">
        <v>2415.42</v>
      </c>
      <c r="E79" s="6">
        <f t="shared" si="332"/>
        <v>-6.273990298971065E-3</v>
      </c>
      <c r="F79" s="3">
        <v>525.72699999999998</v>
      </c>
      <c r="G79" s="6">
        <f t="shared" ref="G79" si="379">(F79-F78)/F78</f>
        <v>2.881190753888415E-2</v>
      </c>
      <c r="H79" s="3">
        <v>185.51</v>
      </c>
      <c r="I79" s="6">
        <f t="shared" ref="I79" si="380">(H79-H78)/H78</f>
        <v>1.0788426960169944E-2</v>
      </c>
      <c r="J79" s="7">
        <v>10254.33</v>
      </c>
      <c r="K79" s="6">
        <f t="shared" ref="K79" si="381">(J79-J78)/J78</f>
        <v>2.6729759686483941E-2</v>
      </c>
      <c r="L79" s="3">
        <v>914.18</v>
      </c>
      <c r="M79" s="6">
        <f t="shared" ref="M79" si="382">(L79-L78)/L78</f>
        <v>-4.5299126685106623E-3</v>
      </c>
      <c r="N79" s="3">
        <v>434.48</v>
      </c>
      <c r="O79" s="6">
        <f t="shared" ref="O79" si="383">(N79-N78)/N78</f>
        <v>-1.004807582765606E-2</v>
      </c>
      <c r="P79" s="3">
        <f t="shared" si="331"/>
        <v>1.238122773363725</v>
      </c>
      <c r="Q79" s="6">
        <f t="shared" si="343"/>
        <v>9.7716498114640924E-3</v>
      </c>
    </row>
    <row r="80" spans="1:17" x14ac:dyDescent="0.25">
      <c r="A80" s="4">
        <v>41060</v>
      </c>
      <c r="B80" s="3">
        <v>4454.41</v>
      </c>
      <c r="C80" s="6">
        <f t="shared" si="332"/>
        <v>-0.11353190195379166</v>
      </c>
      <c r="D80" s="3">
        <v>2270.25</v>
      </c>
      <c r="E80" s="6">
        <f t="shared" si="332"/>
        <v>-6.0101348833743226E-2</v>
      </c>
      <c r="F80" s="3">
        <v>544.83600000000001</v>
      </c>
      <c r="G80" s="6">
        <f t="shared" ref="G80" si="384">(F80-F79)/F79</f>
        <v>3.6347762241619772E-2</v>
      </c>
      <c r="H80" s="3">
        <v>186.92</v>
      </c>
      <c r="I80" s="6">
        <f t="shared" ref="I80" si="385">(H80-H79)/H79</f>
        <v>7.60066842757801E-3</v>
      </c>
      <c r="J80" s="7">
        <v>9802.0400000000009</v>
      </c>
      <c r="K80" s="6">
        <f t="shared" ref="K80" si="386">(J80-J79)/J79</f>
        <v>-4.4107221047108791E-2</v>
      </c>
      <c r="L80" s="3">
        <v>858.08</v>
      </c>
      <c r="M80" s="6">
        <f t="shared" ref="M80" si="387">(L80-L79)/L79</f>
        <v>-6.1366470498151256E-2</v>
      </c>
      <c r="N80" s="3">
        <v>393.98</v>
      </c>
      <c r="O80" s="6">
        <f t="shared" ref="O80" si="388">(N80-N79)/N79</f>
        <v>-9.3214877554778128E-2</v>
      </c>
      <c r="P80" s="3">
        <f t="shared" si="331"/>
        <v>1.2139612638522002</v>
      </c>
      <c r="Q80" s="6">
        <f t="shared" si="343"/>
        <v>-1.9514631368812475E-2</v>
      </c>
    </row>
    <row r="81" spans="1:17" x14ac:dyDescent="0.25">
      <c r="A81" s="4">
        <v>41089</v>
      </c>
      <c r="B81" s="3">
        <v>4768.4279999999999</v>
      </c>
      <c r="C81" s="6">
        <f t="shared" si="332"/>
        <v>7.0495980387975068E-2</v>
      </c>
      <c r="D81" s="3">
        <v>2363.79</v>
      </c>
      <c r="E81" s="6">
        <f t="shared" si="332"/>
        <v>4.1202510736702988E-2</v>
      </c>
      <c r="F81" s="3">
        <v>541.76800000000003</v>
      </c>
      <c r="G81" s="6">
        <f t="shared" ref="G81" si="389">(F81-F80)/F80</f>
        <v>-5.6310522799521024E-3</v>
      </c>
      <c r="H81" s="3">
        <v>188.54</v>
      </c>
      <c r="I81" s="6">
        <f t="shared" ref="I81" si="390">(H81-H80)/H80</f>
        <v>8.6668093301947614E-3</v>
      </c>
      <c r="J81" s="7">
        <v>10386.82</v>
      </c>
      <c r="K81" s="6">
        <f t="shared" ref="K81" si="391">(J81-J80)/J80</f>
        <v>5.9659009757152472E-2</v>
      </c>
      <c r="L81" s="3">
        <v>880.09</v>
      </c>
      <c r="M81" s="6">
        <f t="shared" ref="M81" si="392">(L81-L80)/L80</f>
        <v>2.5650289017341028E-2</v>
      </c>
      <c r="N81" s="3">
        <v>406.38</v>
      </c>
      <c r="O81" s="6">
        <f t="shared" ref="O81" si="393">(N81-N80)/N80</f>
        <v>3.1473678866947505E-2</v>
      </c>
      <c r="P81" s="3">
        <f t="shared" si="331"/>
        <v>1.2355590751156593</v>
      </c>
      <c r="Q81" s="6">
        <f t="shared" si="343"/>
        <v>1.7791186511935276E-2</v>
      </c>
    </row>
    <row r="82" spans="1:17" x14ac:dyDescent="0.25">
      <c r="A82" s="4">
        <v>41121</v>
      </c>
      <c r="B82" s="3">
        <v>4823.0879999999997</v>
      </c>
      <c r="C82" s="6">
        <f t="shared" si="332"/>
        <v>1.1462897206374901E-2</v>
      </c>
      <c r="D82" s="3">
        <v>2396.62</v>
      </c>
      <c r="E82" s="6">
        <f t="shared" si="332"/>
        <v>1.3888712618295164E-2</v>
      </c>
      <c r="F82" s="3">
        <v>550.73699999999997</v>
      </c>
      <c r="G82" s="6">
        <f t="shared" ref="G82" si="394">(F82-F81)/F81</f>
        <v>1.6555056777070511E-2</v>
      </c>
      <c r="H82" s="3">
        <v>195.11</v>
      </c>
      <c r="I82" s="6">
        <f t="shared" ref="I82" si="395">(H82-H81)/H81</f>
        <v>3.484671687705538E-2</v>
      </c>
      <c r="J82" s="7">
        <v>10612.21</v>
      </c>
      <c r="K82" s="6">
        <f t="shared" ref="K82" si="396">(J82-J81)/J81</f>
        <v>2.1699615474225935E-2</v>
      </c>
      <c r="L82" s="3">
        <v>883.23</v>
      </c>
      <c r="M82" s="6">
        <f t="shared" ref="M82" si="397">(L82-L81)/L81</f>
        <v>3.567816927814185E-3</v>
      </c>
      <c r="N82" s="3">
        <v>430.24</v>
      </c>
      <c r="O82" s="6">
        <f t="shared" ref="O82" si="398">(N82-N81)/N81</f>
        <v>5.8713519366110571E-2</v>
      </c>
      <c r="P82" s="3">
        <f t="shared" si="331"/>
        <v>1.2618756540228526</v>
      </c>
      <c r="Q82" s="6">
        <f t="shared" si="343"/>
        <v>2.1299328730785157E-2</v>
      </c>
    </row>
    <row r="83" spans="1:17" x14ac:dyDescent="0.25">
      <c r="A83" s="4">
        <v>41152</v>
      </c>
      <c r="B83" s="3">
        <v>4953.1310000000003</v>
      </c>
      <c r="C83" s="6">
        <f t="shared" si="332"/>
        <v>2.6962601553195915E-2</v>
      </c>
      <c r="D83" s="3">
        <v>2450.6</v>
      </c>
      <c r="E83" s="6">
        <f t="shared" si="332"/>
        <v>2.252338710350411E-2</v>
      </c>
      <c r="F83" s="3">
        <v>549.89200000000005</v>
      </c>
      <c r="G83" s="6">
        <f t="shared" ref="G83" si="399">(F83-F82)/F82</f>
        <v>-1.5343076640935939E-3</v>
      </c>
      <c r="H83" s="3">
        <v>195</v>
      </c>
      <c r="I83" s="6">
        <f t="shared" ref="I83" si="400">(H83-H82)/H82</f>
        <v>-5.6378453180264284E-4</v>
      </c>
      <c r="J83" s="7">
        <v>10624.91</v>
      </c>
      <c r="K83" s="6">
        <f t="shared" ref="K83" si="401">(J83-J82)/J82</f>
        <v>1.1967347046468858E-3</v>
      </c>
      <c r="L83" s="3">
        <v>923.25</v>
      </c>
      <c r="M83" s="6">
        <f t="shared" ref="M83" si="402">(L83-L82)/L82</f>
        <v>4.5310960904860545E-2</v>
      </c>
      <c r="N83" s="3">
        <v>445.48</v>
      </c>
      <c r="O83" s="6">
        <f t="shared" ref="O83" si="403">(N83-N82)/N82</f>
        <v>3.5422089996281166E-2</v>
      </c>
      <c r="P83" s="3">
        <f t="shared" si="331"/>
        <v>1.2760662063170347</v>
      </c>
      <c r="Q83" s="6">
        <f t="shared" si="343"/>
        <v>1.1245602725548027E-2</v>
      </c>
    </row>
    <row r="84" spans="1:17" x14ac:dyDescent="0.25">
      <c r="A84" s="4">
        <v>41180</v>
      </c>
      <c r="B84" s="3">
        <v>5101.3990000000003</v>
      </c>
      <c r="C84" s="6">
        <f t="shared" si="332"/>
        <v>2.9934197177502477E-2</v>
      </c>
      <c r="D84" s="3">
        <v>2513.9299999999998</v>
      </c>
      <c r="E84" s="6">
        <f t="shared" si="332"/>
        <v>2.5842650779400934E-2</v>
      </c>
      <c r="F84" s="3">
        <v>546.89099999999996</v>
      </c>
      <c r="G84" s="6">
        <f t="shared" ref="G84" si="404">(F84-F83)/F83</f>
        <v>-5.4574352782002459E-3</v>
      </c>
      <c r="H84" s="3">
        <v>197.15</v>
      </c>
      <c r="I84" s="6">
        <f t="shared" ref="I84" si="405">(H84-H83)/H83</f>
        <v>1.1025641025641054E-2</v>
      </c>
      <c r="J84" s="7">
        <v>10493.88</v>
      </c>
      <c r="K84" s="6">
        <f t="shared" ref="K84" si="406">(J84-J83)/J83</f>
        <v>-1.2332339756289763E-2</v>
      </c>
      <c r="L84" s="3">
        <v>970.54</v>
      </c>
      <c r="M84" s="6">
        <f t="shared" ref="M84" si="407">(L84-L83)/L83</f>
        <v>5.1221229352829641E-2</v>
      </c>
      <c r="N84" s="3">
        <v>452.42</v>
      </c>
      <c r="O84" s="6">
        <f t="shared" ref="O84" si="408">(N84-N83)/N83</f>
        <v>1.5578701625213248E-2</v>
      </c>
      <c r="P84" s="3">
        <f t="shared" si="331"/>
        <v>1.2892369784819684</v>
      </c>
      <c r="Q84" s="6">
        <f t="shared" si="343"/>
        <v>1.0321386225677884E-2</v>
      </c>
    </row>
    <row r="85" spans="1:17" x14ac:dyDescent="0.25">
      <c r="A85" s="4">
        <v>41213</v>
      </c>
      <c r="B85" s="3">
        <v>5144.2579999999998</v>
      </c>
      <c r="C85" s="6">
        <f t="shared" si="332"/>
        <v>8.4014208651390469E-3</v>
      </c>
      <c r="D85" s="3">
        <v>2467.5100000000002</v>
      </c>
      <c r="E85" s="6">
        <f t="shared" si="332"/>
        <v>-1.846511239374192E-2</v>
      </c>
      <c r="F85" s="3">
        <v>545.24199999999996</v>
      </c>
      <c r="G85" s="6">
        <f t="shared" ref="G85" si="409">(F85-F84)/F84</f>
        <v>-3.0152260688144457E-3</v>
      </c>
      <c r="H85" s="3">
        <v>199.8</v>
      </c>
      <c r="I85" s="6">
        <f t="shared" ref="I85" si="410">(H85-H84)/H84</f>
        <v>1.3441541973116944E-2</v>
      </c>
      <c r="J85" s="7">
        <v>10467.52</v>
      </c>
      <c r="K85" s="6">
        <f t="shared" ref="K85" si="411">(J85-J84)/J84</f>
        <v>-2.5119402928181728E-3</v>
      </c>
      <c r="L85" s="3">
        <v>940.64</v>
      </c>
      <c r="M85" s="6">
        <f t="shared" ref="M85" si="412">(L85-L84)/L84</f>
        <v>-3.080759165000925E-2</v>
      </c>
      <c r="N85" s="3">
        <v>433.43</v>
      </c>
      <c r="O85" s="6">
        <f t="shared" ref="O85" si="413">(N85-N84)/N84</f>
        <v>-4.1974271694443233E-2</v>
      </c>
      <c r="P85" s="3">
        <f t="shared" si="331"/>
        <v>1.2783959375537604</v>
      </c>
      <c r="Q85" s="6">
        <f t="shared" si="343"/>
        <v>-8.408881461787563E-3</v>
      </c>
    </row>
    <row r="86" spans="1:17" x14ac:dyDescent="0.25">
      <c r="A86" s="4">
        <v>41243</v>
      </c>
      <c r="B86" s="3">
        <v>5269.0640000000003</v>
      </c>
      <c r="C86" s="6">
        <f t="shared" si="332"/>
        <v>2.426122484525475E-2</v>
      </c>
      <c r="D86" s="3">
        <v>2481.8200000000002</v>
      </c>
      <c r="E86" s="6">
        <f t="shared" si="332"/>
        <v>5.7993685942508621E-3</v>
      </c>
      <c r="F86" s="3">
        <v>551.32899999999995</v>
      </c>
      <c r="G86" s="6">
        <f t="shared" ref="G86" si="414">(F86-F85)/F85</f>
        <v>1.1163850180286899E-2</v>
      </c>
      <c r="H86" s="3">
        <v>198.97</v>
      </c>
      <c r="I86" s="6">
        <f t="shared" ref="I86" si="415">(H86-H85)/H85</f>
        <v>-4.1541541541542165E-3</v>
      </c>
      <c r="J86" s="7">
        <v>10439.07</v>
      </c>
      <c r="K86" s="6">
        <f t="shared" ref="K86" si="416">(J86-J85)/J85</f>
        <v>-2.717931276940548E-3</v>
      </c>
      <c r="L86" s="3">
        <v>935.98</v>
      </c>
      <c r="M86" s="6">
        <f t="shared" ref="M86" si="417">(L86-L85)/L85</f>
        <v>-4.9540738220785509E-3</v>
      </c>
      <c r="N86" s="3">
        <v>441.06</v>
      </c>
      <c r="O86" s="6">
        <f t="shared" ref="O86" si="418">(N86-N85)/N85</f>
        <v>1.7603765313891507E-2</v>
      </c>
      <c r="P86" s="3">
        <f t="shared" si="331"/>
        <v>1.2861915033263829</v>
      </c>
      <c r="Q86" s="6">
        <f t="shared" si="343"/>
        <v>6.0979275227825876E-3</v>
      </c>
    </row>
    <row r="87" spans="1:17" x14ac:dyDescent="0.25">
      <c r="A87" s="4">
        <v>41274</v>
      </c>
      <c r="B87" s="3">
        <v>5438.2960000000003</v>
      </c>
      <c r="C87" s="6">
        <f t="shared" si="332"/>
        <v>3.2118038422004357E-2</v>
      </c>
      <c r="D87" s="3">
        <v>2504.44</v>
      </c>
      <c r="E87" s="6">
        <f t="shared" si="332"/>
        <v>9.1142790371581701E-3</v>
      </c>
      <c r="F87" s="3">
        <v>545.10199999999998</v>
      </c>
      <c r="G87" s="6">
        <f t="shared" ref="G87" si="419">(F87-F86)/F86</f>
        <v>-1.1294526498696741E-2</v>
      </c>
      <c r="H87" s="3">
        <v>198.31</v>
      </c>
      <c r="I87" s="6">
        <f t="shared" ref="I87" si="420">(H87-H86)/H86</f>
        <v>-3.3170829773332493E-3</v>
      </c>
      <c r="J87" s="7">
        <v>10819.84</v>
      </c>
      <c r="K87" s="6">
        <f t="shared" ref="K87" si="421">(J87-J86)/J86</f>
        <v>3.6475471473991501E-2</v>
      </c>
      <c r="L87" s="3">
        <v>915.88</v>
      </c>
      <c r="M87" s="6">
        <f t="shared" ref="M87" si="422">(L87-L86)/L86</f>
        <v>-2.1474817837988016E-2</v>
      </c>
      <c r="N87" s="3">
        <v>432.1</v>
      </c>
      <c r="O87" s="6">
        <f t="shared" ref="O87" si="423">(N87-N86)/N86</f>
        <v>-2.0314696413186367E-2</v>
      </c>
      <c r="P87" s="3">
        <f t="shared" si="331"/>
        <v>1.2806677722505841</v>
      </c>
      <c r="Q87" s="6">
        <f t="shared" si="343"/>
        <v>-4.2946412423912859E-3</v>
      </c>
    </row>
    <row r="88" spans="1:17" x14ac:dyDescent="0.25">
      <c r="A88" s="4">
        <v>41305</v>
      </c>
      <c r="B88" s="3">
        <v>5726.1149999999998</v>
      </c>
      <c r="C88" s="6">
        <f t="shared" si="332"/>
        <v>5.2924482227521177E-2</v>
      </c>
      <c r="D88" s="3">
        <v>2634.16</v>
      </c>
      <c r="E88" s="6">
        <f t="shared" si="332"/>
        <v>5.1796010285732455E-2</v>
      </c>
      <c r="F88" s="3">
        <v>534.51499999999999</v>
      </c>
      <c r="G88" s="6">
        <f t="shared" ref="G88" si="424">(F88-F87)/F87</f>
        <v>-1.9422053120333422E-2</v>
      </c>
      <c r="H88" s="3">
        <v>195.73</v>
      </c>
      <c r="I88" s="6">
        <f t="shared" ref="I88" si="425">(H88-H87)/H87</f>
        <v>-1.3009933941808343E-2</v>
      </c>
      <c r="J88" s="7">
        <v>11215.56</v>
      </c>
      <c r="K88" s="6">
        <f t="shared" ref="K88" si="426">(J88-J87)/J87</f>
        <v>3.6573553767892994E-2</v>
      </c>
      <c r="L88" s="3">
        <v>907.21</v>
      </c>
      <c r="M88" s="6">
        <f t="shared" ref="M88" si="427">(L88-L87)/L87</f>
        <v>-9.4663056295584136E-3</v>
      </c>
      <c r="N88" s="3">
        <v>446.23</v>
      </c>
      <c r="O88" s="6">
        <f t="shared" ref="O88" si="428">(N88-N87)/N87</f>
        <v>3.2700763712103668E-2</v>
      </c>
      <c r="P88" s="3">
        <f t="shared" si="331"/>
        <v>1.2852410357709894</v>
      </c>
      <c r="Q88" s="6">
        <f t="shared" si="343"/>
        <v>3.5709991455226352E-3</v>
      </c>
    </row>
    <row r="89" spans="1:17" x14ac:dyDescent="0.25">
      <c r="A89" s="4">
        <v>41333</v>
      </c>
      <c r="B89" s="3">
        <v>5673.2359999999999</v>
      </c>
      <c r="C89" s="6">
        <f t="shared" si="332"/>
        <v>-9.2347080001012743E-3</v>
      </c>
      <c r="D89" s="3">
        <v>2669.92</v>
      </c>
      <c r="E89" s="6">
        <f t="shared" si="332"/>
        <v>1.3575485164151085E-2</v>
      </c>
      <c r="F89" s="3">
        <v>541.26900000000001</v>
      </c>
      <c r="G89" s="6">
        <f t="shared" ref="G89" si="429">(F89-F88)/F88</f>
        <v>1.2635753907748182E-2</v>
      </c>
      <c r="H89" s="3">
        <v>197.84</v>
      </c>
      <c r="I89" s="6">
        <f t="shared" ref="I89" si="430">(H89-H88)/H88</f>
        <v>1.0780156337812362E-2</v>
      </c>
      <c r="J89" s="7">
        <v>11354.74</v>
      </c>
      <c r="K89" s="6">
        <f t="shared" ref="K89" si="431">(J89-J88)/J88</f>
        <v>1.2409545310265408E-2</v>
      </c>
      <c r="L89" s="3">
        <v>861.47</v>
      </c>
      <c r="M89" s="6">
        <f t="shared" ref="M89" si="432">(L89-L88)/L88</f>
        <v>-5.0418315494758663E-2</v>
      </c>
      <c r="N89" s="3">
        <v>425.58</v>
      </c>
      <c r="O89" s="6">
        <f t="shared" ref="O89" si="433">(N89-N88)/N88</f>
        <v>-4.6276583824485205E-2</v>
      </c>
      <c r="P89" s="3">
        <f t="shared" si="331"/>
        <v>1.281839599464758</v>
      </c>
      <c r="Q89" s="6">
        <f t="shared" si="343"/>
        <v>-2.6465357170850855E-3</v>
      </c>
    </row>
    <row r="90" spans="1:17" x14ac:dyDescent="0.25">
      <c r="A90" s="4">
        <v>41362</v>
      </c>
      <c r="B90" s="3">
        <v>5722.91</v>
      </c>
      <c r="C90" s="6">
        <f t="shared" si="332"/>
        <v>8.7558493953010207E-3</v>
      </c>
      <c r="D90" s="3">
        <v>2770.05</v>
      </c>
      <c r="E90" s="6">
        <f t="shared" si="332"/>
        <v>3.7502996344459798E-2</v>
      </c>
      <c r="F90" s="3">
        <v>544.02099999999996</v>
      </c>
      <c r="G90" s="6">
        <f t="shared" ref="G90" si="434">(F90-F89)/F89</f>
        <v>5.0843480783121751E-3</v>
      </c>
      <c r="H90" s="3">
        <v>197.75</v>
      </c>
      <c r="I90" s="6">
        <f t="shared" ref="I90" si="435">(H90-H89)/H89</f>
        <v>-4.5491306105945918E-4</v>
      </c>
      <c r="J90" s="7">
        <v>11696.24</v>
      </c>
      <c r="K90" s="6">
        <f t="shared" ref="K90" si="436">(J90-J89)/J89</f>
        <v>3.007554554309478E-2</v>
      </c>
      <c r="L90" s="3">
        <v>870.01</v>
      </c>
      <c r="M90" s="6">
        <f t="shared" ref="M90" si="437">(L90-L89)/L89</f>
        <v>9.913287752330276E-3</v>
      </c>
      <c r="N90" s="3">
        <v>422.34</v>
      </c>
      <c r="O90" s="6">
        <f t="shared" ref="O90" si="438">(N90-N89)/N89</f>
        <v>-7.6131397152122025E-3</v>
      </c>
      <c r="P90" s="3">
        <f t="shared" si="331"/>
        <v>1.2916472024660133</v>
      </c>
      <c r="Q90" s="6">
        <f t="shared" si="343"/>
        <v>7.6511936480590176E-3</v>
      </c>
    </row>
    <row r="91" spans="1:17" x14ac:dyDescent="0.25">
      <c r="A91" s="4">
        <v>41394</v>
      </c>
      <c r="B91" s="3">
        <v>6027.9660000000003</v>
      </c>
      <c r="C91" s="6">
        <f t="shared" si="332"/>
        <v>5.3304350409145086E-2</v>
      </c>
      <c r="D91" s="3">
        <v>2823.42</v>
      </c>
      <c r="E91" s="6">
        <f t="shared" si="332"/>
        <v>1.9266800238262806E-2</v>
      </c>
      <c r="F91" s="3">
        <v>553.44000000000005</v>
      </c>
      <c r="G91" s="6">
        <f t="shared" ref="G91" si="439">(F91-F90)/F90</f>
        <v>1.7313669876714496E-2</v>
      </c>
      <c r="H91" s="3">
        <v>202.05</v>
      </c>
      <c r="I91" s="6">
        <f t="shared" ref="I91" si="440">(H91-H90)/H90</f>
        <v>2.1744627054361625E-2</v>
      </c>
      <c r="J91" s="7">
        <v>12436.69</v>
      </c>
      <c r="K91" s="6">
        <f t="shared" ref="K91" si="441">(J91-J90)/J90</f>
        <v>6.3306669493786105E-2</v>
      </c>
      <c r="L91" s="3">
        <v>802.67</v>
      </c>
      <c r="M91" s="6">
        <f t="shared" ref="M91" si="442">(L91-L90)/L90</f>
        <v>-7.7401409179204878E-2</v>
      </c>
      <c r="N91" s="3">
        <v>405.5</v>
      </c>
      <c r="O91" s="6">
        <f t="shared" ref="O91" si="443">(N91-N90)/N90</f>
        <v>-3.9873088033338014E-2</v>
      </c>
      <c r="P91" s="3">
        <f t="shared" si="331"/>
        <v>1.3012160758230931</v>
      </c>
      <c r="Q91" s="6">
        <f t="shared" si="343"/>
        <v>7.4082716540638119E-3</v>
      </c>
    </row>
    <row r="92" spans="1:17" x14ac:dyDescent="0.25">
      <c r="A92" s="4">
        <v>41425</v>
      </c>
      <c r="B92" s="3">
        <v>5888.9849999999997</v>
      </c>
      <c r="C92" s="6">
        <f t="shared" si="332"/>
        <v>-2.305603581705681E-2</v>
      </c>
      <c r="D92" s="3">
        <v>2889.46</v>
      </c>
      <c r="E92" s="6">
        <f t="shared" si="332"/>
        <v>2.3390073031996642E-2</v>
      </c>
      <c r="F92" s="3">
        <v>533.49099999999999</v>
      </c>
      <c r="G92" s="6">
        <f t="shared" ref="G92" si="444">(F92-F91)/F91</f>
        <v>-3.6045461115929579E-2</v>
      </c>
      <c r="H92" s="3">
        <v>195.54</v>
      </c>
      <c r="I92" s="6">
        <f t="shared" ref="I92" si="445">(H92-H91)/H91</f>
        <v>-3.2219747587230979E-2</v>
      </c>
      <c r="J92" s="7">
        <v>11702.91</v>
      </c>
      <c r="K92" s="6">
        <f t="shared" ref="K92" si="446">(J92-J91)/J91</f>
        <v>-5.9001229426800909E-2</v>
      </c>
      <c r="L92" s="3">
        <v>758.82</v>
      </c>
      <c r="M92" s="6">
        <f t="shared" ref="M92" si="447">(L92-L91)/L91</f>
        <v>-5.4630171801612011E-2</v>
      </c>
      <c r="N92" s="3">
        <v>403.44</v>
      </c>
      <c r="O92" s="6">
        <f t="shared" ref="O92" si="448">(N92-N91)/N91</f>
        <v>-5.0801479654747281E-3</v>
      </c>
      <c r="P92" s="3">
        <f t="shared" si="331"/>
        <v>1.2632560264650852</v>
      </c>
      <c r="Q92" s="6">
        <f t="shared" si="343"/>
        <v>-2.9172748526024788E-2</v>
      </c>
    </row>
    <row r="93" spans="1:17" x14ac:dyDescent="0.25">
      <c r="A93" s="4">
        <v>41453</v>
      </c>
      <c r="B93" s="3">
        <v>5681.14</v>
      </c>
      <c r="C93" s="6">
        <f t="shared" si="332"/>
        <v>-3.5293857939865586E-2</v>
      </c>
      <c r="D93" s="3">
        <v>2850.66</v>
      </c>
      <c r="E93" s="6">
        <f t="shared" si="332"/>
        <v>-1.3428114595806891E-2</v>
      </c>
      <c r="F93" s="3">
        <v>519.35299999999995</v>
      </c>
      <c r="G93" s="6">
        <f t="shared" ref="G93" si="449">(F93-F92)/F92</f>
        <v>-2.6500915666806065E-2</v>
      </c>
      <c r="H93" s="3">
        <v>189.16</v>
      </c>
      <c r="I93" s="6">
        <f t="shared" ref="I93" si="450">(H93-H92)/H92</f>
        <v>-3.2627595376904961E-2</v>
      </c>
      <c r="J93" s="7">
        <v>11446.85</v>
      </c>
      <c r="K93" s="6">
        <f t="shared" ref="K93" si="451">(J93-J92)/J92</f>
        <v>-2.1880028129755719E-2</v>
      </c>
      <c r="L93" s="3">
        <v>666.62</v>
      </c>
      <c r="M93" s="6">
        <f t="shared" ref="M93" si="452">(L93-L92)/L92</f>
        <v>-0.12150444110592767</v>
      </c>
      <c r="N93" s="3">
        <v>389.82</v>
      </c>
      <c r="O93" s="6">
        <f t="shared" ref="O93" si="453">(N93-N92)/N92</f>
        <v>-3.3759666864961346E-2</v>
      </c>
      <c r="P93" s="3">
        <f t="shared" si="331"/>
        <v>1.2150014079138267</v>
      </c>
      <c r="Q93" s="6">
        <f t="shared" si="343"/>
        <v>-3.8198605461069735E-2</v>
      </c>
    </row>
    <row r="94" spans="1:17" x14ac:dyDescent="0.25">
      <c r="A94" s="4">
        <v>41486</v>
      </c>
      <c r="B94" s="3">
        <v>5981.3590000000004</v>
      </c>
      <c r="C94" s="6">
        <f t="shared" si="332"/>
        <v>5.2844851561482387E-2</v>
      </c>
      <c r="D94" s="3">
        <v>2995.72</v>
      </c>
      <c r="E94" s="6">
        <f t="shared" si="332"/>
        <v>5.0886461380873188E-2</v>
      </c>
      <c r="F94" s="3">
        <v>515.23400000000004</v>
      </c>
      <c r="G94" s="6">
        <f t="shared" ref="G94" si="454">(F94-F93)/F93</f>
        <v>-7.931021867592784E-3</v>
      </c>
      <c r="H94" s="3">
        <v>191.25</v>
      </c>
      <c r="I94" s="6">
        <f t="shared" ref="I94" si="455">(H94-H93)/H93</f>
        <v>1.1048847536477075E-2</v>
      </c>
      <c r="J94" s="7">
        <v>11541.72</v>
      </c>
      <c r="K94" s="6">
        <f t="shared" ref="K94" si="456">(J94-J93)/J93</f>
        <v>8.2878695885766802E-3</v>
      </c>
      <c r="L94" s="3">
        <v>714.05</v>
      </c>
      <c r="M94" s="6">
        <f t="shared" ref="M94" si="457">(L94-L93)/L93</f>
        <v>7.1149980498634829E-2</v>
      </c>
      <c r="N94" s="3">
        <v>399.6</v>
      </c>
      <c r="O94" s="6">
        <f t="shared" ref="O94" si="458">(N94-N93)/N93</f>
        <v>2.5088502385716561E-2</v>
      </c>
      <c r="P94" s="3">
        <f t="shared" si="331"/>
        <v>1.237006077117464</v>
      </c>
      <c r="Q94" s="6">
        <f t="shared" si="343"/>
        <v>1.8110817864334505E-2</v>
      </c>
    </row>
    <row r="95" spans="1:17" x14ac:dyDescent="0.25">
      <c r="A95" s="4">
        <v>41516</v>
      </c>
      <c r="B95" s="3">
        <v>5902.884</v>
      </c>
      <c r="C95" s="6">
        <f t="shared" si="332"/>
        <v>-1.3119928096608205E-2</v>
      </c>
      <c r="D95" s="3">
        <v>2908.96</v>
      </c>
      <c r="E95" s="6">
        <f t="shared" si="332"/>
        <v>-2.8961318147223296E-2</v>
      </c>
      <c r="F95" s="3">
        <v>509.56099999999998</v>
      </c>
      <c r="G95" s="6">
        <f t="shared" ref="G95" si="459">(F95-F94)/F94</f>
        <v>-1.1010531137308597E-2</v>
      </c>
      <c r="H95" s="3">
        <v>189.34</v>
      </c>
      <c r="I95" s="6">
        <f t="shared" ref="I95" si="460">(H95-H94)/H94</f>
        <v>-9.9869281045751462E-3</v>
      </c>
      <c r="J95" s="7">
        <v>10777.4</v>
      </c>
      <c r="K95" s="6">
        <f t="shared" ref="K95" si="461">(J95-J94)/J94</f>
        <v>-6.6222365470657726E-2</v>
      </c>
      <c r="L95" s="3">
        <v>759.27</v>
      </c>
      <c r="M95" s="6">
        <f t="shared" ref="M95" si="462">(L95-L94)/L94</f>
        <v>6.3328898536517089E-2</v>
      </c>
      <c r="N95" s="3">
        <v>411.94</v>
      </c>
      <c r="O95" s="6">
        <f t="shared" ref="O95" si="463">(N95-N94)/N94</f>
        <v>3.0880880880880816E-2</v>
      </c>
      <c r="P95" s="3">
        <f t="shared" si="331"/>
        <v>1.2306546446110946</v>
      </c>
      <c r="Q95" s="6">
        <f t="shared" si="343"/>
        <v>-5.1345200511624164E-3</v>
      </c>
    </row>
    <row r="96" spans="1:17" x14ac:dyDescent="0.25">
      <c r="A96" s="4">
        <v>41547</v>
      </c>
      <c r="B96" s="3">
        <v>6340.6329999999998</v>
      </c>
      <c r="C96" s="6">
        <f t="shared" si="332"/>
        <v>7.4158496084286901E-2</v>
      </c>
      <c r="D96" s="3">
        <v>3000.18</v>
      </c>
      <c r="E96" s="6">
        <f t="shared" si="332"/>
        <v>3.1358286122875459E-2</v>
      </c>
      <c r="F96" s="3">
        <v>516.51199999999994</v>
      </c>
      <c r="G96" s="6">
        <f t="shared" ref="G96" si="464">(F96-F95)/F95</f>
        <v>1.3641153855966147E-2</v>
      </c>
      <c r="H96" s="3">
        <v>190.75</v>
      </c>
      <c r="I96" s="6">
        <f t="shared" ref="I96" si="465">(H96-H95)/H95</f>
        <v>7.4469208830674795E-3</v>
      </c>
      <c r="J96" s="7">
        <v>11147.52</v>
      </c>
      <c r="K96" s="6">
        <f t="shared" ref="K96" si="466">(J96-J95)/J95</f>
        <v>3.4342234676267076E-2</v>
      </c>
      <c r="L96" s="3">
        <v>721.71</v>
      </c>
      <c r="M96" s="6">
        <f t="shared" ref="M96" si="467">(L96-L95)/L95</f>
        <v>-4.9468568493421239E-2</v>
      </c>
      <c r="N96" s="3">
        <v>404.78</v>
      </c>
      <c r="O96" s="6">
        <f t="shared" ref="O96" si="468">(N96-N95)/N95</f>
        <v>-1.7381172015342099E-2</v>
      </c>
      <c r="P96" s="3">
        <f t="shared" si="331"/>
        <v>1.2427625975282055</v>
      </c>
      <c r="Q96" s="6">
        <f t="shared" si="343"/>
        <v>9.8386277337271649E-3</v>
      </c>
    </row>
    <row r="97" spans="1:17" x14ac:dyDescent="0.25">
      <c r="A97" s="4">
        <v>41578</v>
      </c>
      <c r="B97" s="3">
        <v>6553.9409999999998</v>
      </c>
      <c r="C97" s="6">
        <f t="shared" si="332"/>
        <v>3.3641436115290066E-2</v>
      </c>
      <c r="D97" s="3">
        <v>3138.09</v>
      </c>
      <c r="E97" s="6">
        <f t="shared" si="332"/>
        <v>4.5967241965482179E-2</v>
      </c>
      <c r="F97" s="3">
        <v>520.93200000000002</v>
      </c>
      <c r="G97" s="6">
        <f t="shared" ref="G97" si="469">(F97-F96)/F96</f>
        <v>8.5574004088967408E-3</v>
      </c>
      <c r="H97" s="3">
        <v>194.2</v>
      </c>
      <c r="I97" s="6">
        <f t="shared" ref="I97" si="470">(H97-H96)/H96</f>
        <v>1.8086500655307935E-2</v>
      </c>
      <c r="J97" s="7">
        <v>11630.75</v>
      </c>
      <c r="K97" s="6">
        <f t="shared" ref="K97" si="471">(J97-J96)/J96</f>
        <v>4.3348655126880201E-2</v>
      </c>
      <c r="L97" s="3">
        <v>719.94</v>
      </c>
      <c r="M97" s="6">
        <f t="shared" ref="M97" si="472">(L97-L96)/L96</f>
        <v>-2.4525086253481061E-3</v>
      </c>
      <c r="N97" s="3">
        <v>401.85</v>
      </c>
      <c r="O97" s="6">
        <f t="shared" ref="O97" si="473">(N97-N96)/N96</f>
        <v>-7.2384999258855434E-3</v>
      </c>
      <c r="P97" s="3">
        <f t="shared" si="331"/>
        <v>1.2609723129780348</v>
      </c>
      <c r="Q97" s="6">
        <f t="shared" si="343"/>
        <v>1.4652609827530649E-2</v>
      </c>
    </row>
    <row r="98" spans="1:17" x14ac:dyDescent="0.25">
      <c r="A98" s="4">
        <v>41607</v>
      </c>
      <c r="B98" s="3">
        <v>6605.2439999999997</v>
      </c>
      <c r="C98" s="6">
        <f t="shared" si="332"/>
        <v>7.8278092524787582E-3</v>
      </c>
      <c r="D98" s="3">
        <v>3233.72</v>
      </c>
      <c r="E98" s="6">
        <f t="shared" si="332"/>
        <v>3.0473950715243874E-2</v>
      </c>
      <c r="F98" s="3">
        <v>513.52499999999998</v>
      </c>
      <c r="G98" s="6">
        <f t="shared" ref="G98" si="474">(F98-F97)/F97</f>
        <v>-1.4218746400681929E-2</v>
      </c>
      <c r="H98" s="3">
        <v>193.93</v>
      </c>
      <c r="I98" s="6">
        <f t="shared" ref="I98" si="475">(H98-H97)/H97</f>
        <v>-1.3903192584963019E-3</v>
      </c>
      <c r="J98" s="7">
        <v>11064.85</v>
      </c>
      <c r="K98" s="6">
        <f t="shared" ref="K98" si="476">(J98-J97)/J97</f>
        <v>-4.8655503729338148E-2</v>
      </c>
      <c r="L98" s="3">
        <v>679.54</v>
      </c>
      <c r="M98" s="6">
        <f t="shared" ref="M98" si="477">(L98-L97)/L97</f>
        <v>-5.6115787426730131E-2</v>
      </c>
      <c r="N98" s="3">
        <v>394.76</v>
      </c>
      <c r="O98" s="6">
        <f t="shared" ref="O98" si="478">(N98-N97)/N97</f>
        <v>-1.7643399278337767E-2</v>
      </c>
      <c r="P98" s="3">
        <f t="shared" si="331"/>
        <v>1.2444587022568425</v>
      </c>
      <c r="Q98" s="6">
        <f t="shared" si="343"/>
        <v>-1.30959344239622E-2</v>
      </c>
    </row>
    <row r="99" spans="1:17" x14ac:dyDescent="0.25">
      <c r="A99" s="4">
        <v>41639</v>
      </c>
      <c r="B99" s="3">
        <v>6705.1130000000003</v>
      </c>
      <c r="C99" s="6">
        <f t="shared" si="332"/>
        <v>1.5119653414771748E-2</v>
      </c>
      <c r="D99" s="3">
        <v>3315.59</v>
      </c>
      <c r="E99" s="6">
        <f t="shared" si="332"/>
        <v>2.531759088603848E-2</v>
      </c>
      <c r="F99" s="3">
        <v>503.78500000000003</v>
      </c>
      <c r="G99" s="6">
        <f t="shared" ref="G99" si="479">(F99-F98)/F98</f>
        <v>-1.8966944160459475E-2</v>
      </c>
      <c r="H99" s="3">
        <v>194.34</v>
      </c>
      <c r="I99" s="6">
        <f t="shared" ref="I99" si="480">(H99-H98)/H98</f>
        <v>2.1141649048625616E-3</v>
      </c>
      <c r="J99" s="7">
        <v>11128.83</v>
      </c>
      <c r="K99" s="6">
        <f t="shared" ref="K99" si="481">(J99-J98)/J98</f>
        <v>5.7822744998802115E-3</v>
      </c>
      <c r="L99" s="3">
        <v>653.44000000000005</v>
      </c>
      <c r="M99" s="6">
        <f t="shared" ref="M99" si="482">(L99-L98)/L98</f>
        <v>-3.8408335050180875E-2</v>
      </c>
      <c r="N99" s="3">
        <v>398.54</v>
      </c>
      <c r="O99" s="6">
        <f t="shared" ref="O99" si="483">(N99-N98)/N98</f>
        <v>9.5754382409566057E-3</v>
      </c>
      <c r="P99" s="3">
        <f t="shared" si="331"/>
        <v>1.2364058739700843</v>
      </c>
      <c r="Q99" s="6">
        <f t="shared" si="343"/>
        <v>-6.4709485916682715E-3</v>
      </c>
    </row>
    <row r="100" spans="1:17" x14ac:dyDescent="0.25">
      <c r="A100" s="4">
        <v>41670</v>
      </c>
      <c r="B100" s="3">
        <v>6435.6959999999999</v>
      </c>
      <c r="C100" s="6">
        <f t="shared" si="332"/>
        <v>-4.0180829167234075E-2</v>
      </c>
      <c r="D100" s="3">
        <v>3200.95</v>
      </c>
      <c r="E100" s="6">
        <f t="shared" si="332"/>
        <v>-3.4576048305128296E-2</v>
      </c>
      <c r="F100" s="3">
        <v>519.89599999999996</v>
      </c>
      <c r="G100" s="6">
        <f t="shared" ref="G100" si="484">(F100-F99)/F99</f>
        <v>3.1979912065662794E-2</v>
      </c>
      <c r="H100" s="3">
        <v>198.01</v>
      </c>
      <c r="I100" s="6">
        <f t="shared" ref="I100" si="485">(H100-H99)/H99</f>
        <v>1.8884429350622556E-2</v>
      </c>
      <c r="J100" s="7">
        <v>11497.42</v>
      </c>
      <c r="K100" s="6">
        <f t="shared" ref="K100" si="486">(J100-J99)/J99</f>
        <v>3.3120283084565057E-2</v>
      </c>
      <c r="L100" s="3">
        <v>673.52</v>
      </c>
      <c r="M100" s="6">
        <f t="shared" ref="M100" si="487">(L100-L99)/L99</f>
        <v>3.0729676787463158E-2</v>
      </c>
      <c r="N100" s="3">
        <v>391.83</v>
      </c>
      <c r="O100" s="6">
        <f t="shared" ref="O100" si="488">(N100-N99)/N99</f>
        <v>-1.6836453053645898E-2</v>
      </c>
      <c r="P100" s="3">
        <f t="shared" si="331"/>
        <v>1.2501240888013063</v>
      </c>
      <c r="Q100" s="6">
        <f t="shared" si="343"/>
        <v>1.1095235893026795E-2</v>
      </c>
    </row>
    <row r="101" spans="1:17" x14ac:dyDescent="0.25">
      <c r="A101" s="4">
        <v>41698</v>
      </c>
      <c r="B101" s="3">
        <v>6795.1580000000004</v>
      </c>
      <c r="C101" s="6">
        <f t="shared" si="332"/>
        <v>5.5854409530841802E-2</v>
      </c>
      <c r="D101" s="3">
        <v>3347.38</v>
      </c>
      <c r="E101" s="6">
        <f t="shared" si="332"/>
        <v>4.5745794217341818E-2</v>
      </c>
      <c r="F101" s="3">
        <v>522.54600000000005</v>
      </c>
      <c r="G101" s="6">
        <f t="shared" ref="G101" si="489">(F101-F100)/F100</f>
        <v>5.0971732808101832E-3</v>
      </c>
      <c r="H101" s="3">
        <v>200.27</v>
      </c>
      <c r="I101" s="6">
        <f t="shared" ref="I101" si="490">(H101-H100)/H100</f>
        <v>1.1413564971466186E-2</v>
      </c>
      <c r="J101" s="7">
        <v>12033.97</v>
      </c>
      <c r="K101" s="6">
        <f t="shared" ref="K101" si="491">(J101-J100)/J100</f>
        <v>4.6666991377195863E-2</v>
      </c>
      <c r="L101" s="3">
        <v>717.99</v>
      </c>
      <c r="M101" s="6">
        <f t="shared" ref="M101" si="492">(L101-L100)/L100</f>
        <v>6.6026250148473728E-2</v>
      </c>
      <c r="N101" s="3">
        <v>410.92</v>
      </c>
      <c r="O101" s="6">
        <f t="shared" ref="O101" si="493">(N101-N100)/N100</f>
        <v>4.8720108210193278E-2</v>
      </c>
      <c r="P101" s="3">
        <f t="shared" si="331"/>
        <v>1.2835912048514757</v>
      </c>
      <c r="Q101" s="6">
        <f t="shared" si="343"/>
        <v>2.6771035251596229E-2</v>
      </c>
    </row>
    <row r="102" spans="1:17" x14ac:dyDescent="0.25">
      <c r="A102" s="4">
        <v>41729</v>
      </c>
      <c r="B102" s="3">
        <v>6756.7169999999996</v>
      </c>
      <c r="C102" s="6">
        <f t="shared" si="332"/>
        <v>-5.6571164349674737E-3</v>
      </c>
      <c r="D102" s="3">
        <v>3375.51</v>
      </c>
      <c r="E102" s="6">
        <f t="shared" si="332"/>
        <v>8.4035872831886762E-3</v>
      </c>
      <c r="F102" s="3">
        <v>520.76800000000003</v>
      </c>
      <c r="G102" s="6">
        <f t="shared" ref="G102" si="494">(F102-F101)/F101</f>
        <v>-3.4025712568845992E-3</v>
      </c>
      <c r="H102" s="3">
        <v>200.21</v>
      </c>
      <c r="I102" s="6">
        <f t="shared" ref="I102" si="495">(H102-H101)/H101</f>
        <v>-2.9959554601289396E-4</v>
      </c>
      <c r="J102" s="7">
        <v>12076.48</v>
      </c>
      <c r="K102" s="6">
        <f t="shared" ref="K102" si="496">(J102-J101)/J101</f>
        <v>3.5325000810206625E-3</v>
      </c>
      <c r="L102" s="3">
        <v>697.35</v>
      </c>
      <c r="M102" s="6">
        <f t="shared" ref="M102" si="497">(L102-L101)/L101</f>
        <v>-2.8746918480758766E-2</v>
      </c>
      <c r="N102" s="3">
        <v>416.34</v>
      </c>
      <c r="O102" s="6">
        <f t="shared" ref="O102" si="498">(N102-N101)/N101</f>
        <v>1.3189915311982768E-2</v>
      </c>
      <c r="P102" s="3">
        <f t="shared" si="331"/>
        <v>1.2793580803290159</v>
      </c>
      <c r="Q102" s="6">
        <f t="shared" si="343"/>
        <v>-3.2978759175509033E-3</v>
      </c>
    </row>
    <row r="103" spans="1:17" x14ac:dyDescent="0.25">
      <c r="A103" s="4">
        <v>41759</v>
      </c>
      <c r="B103" s="3">
        <v>6860.03</v>
      </c>
      <c r="C103" s="6">
        <f t="shared" si="332"/>
        <v>1.5290413968795808E-2</v>
      </c>
      <c r="D103" s="3">
        <v>3400.46</v>
      </c>
      <c r="E103" s="6">
        <f t="shared" si="332"/>
        <v>7.3914756584930325E-3</v>
      </c>
      <c r="F103" s="3">
        <v>525.34</v>
      </c>
      <c r="G103" s="6">
        <f t="shared" ref="G103" si="499">(F103-F102)/F102</f>
        <v>8.7793412805702402E-3</v>
      </c>
      <c r="H103" s="3">
        <v>202.87</v>
      </c>
      <c r="I103" s="6">
        <f t="shared" ref="I103" si="500">(H103-H102)/H102</f>
        <v>1.3286049647869719E-2</v>
      </c>
      <c r="J103" s="7">
        <v>12438.1</v>
      </c>
      <c r="K103" s="6">
        <f t="shared" ref="K103" si="501">(J103-J102)/J102</f>
        <v>2.9944155912981333E-2</v>
      </c>
      <c r="L103" s="3">
        <v>703.95</v>
      </c>
      <c r="M103" s="6">
        <f t="shared" ref="M103" si="502">(L103-L102)/L102</f>
        <v>9.4644009464401272E-3</v>
      </c>
      <c r="N103" s="3">
        <v>422.52</v>
      </c>
      <c r="O103" s="6">
        <f t="shared" ref="O103" si="503">(N103-N102)/N102</f>
        <v>1.4843637411730814E-2</v>
      </c>
      <c r="P103" s="3">
        <f t="shared" si="331"/>
        <v>1.2933798369875067</v>
      </c>
      <c r="Q103" s="6">
        <f t="shared" si="343"/>
        <v>1.0959993823531253E-2</v>
      </c>
    </row>
    <row r="104" spans="1:17" x14ac:dyDescent="0.25">
      <c r="A104" s="4">
        <v>41789</v>
      </c>
      <c r="B104" s="3">
        <v>6980.509</v>
      </c>
      <c r="C104" s="6">
        <f t="shared" si="332"/>
        <v>1.756245963938937E-2</v>
      </c>
      <c r="D104" s="3">
        <v>3480.29</v>
      </c>
      <c r="E104" s="6">
        <f t="shared" si="332"/>
        <v>2.3476235568128997E-2</v>
      </c>
      <c r="F104" s="3">
        <v>536.42399999999998</v>
      </c>
      <c r="G104" s="6">
        <f t="shared" ref="G104" si="504">(F104-F103)/F103</f>
        <v>2.1098717021357495E-2</v>
      </c>
      <c r="H104" s="3">
        <v>205.94</v>
      </c>
      <c r="I104" s="6">
        <f t="shared" ref="I104" si="505">(H104-H103)/H103</f>
        <v>1.5132843693005339E-2</v>
      </c>
      <c r="J104" s="7">
        <v>12800.55</v>
      </c>
      <c r="K104" s="6">
        <f t="shared" ref="K104" si="506">(J104-J103)/J103</f>
        <v>2.914030277936332E-2</v>
      </c>
      <c r="L104" s="3">
        <v>676.69</v>
      </c>
      <c r="M104" s="6">
        <f t="shared" ref="M104" si="507">(L104-L103)/L103</f>
        <v>-3.8724341217415997E-2</v>
      </c>
      <c r="N104" s="3">
        <v>414.89</v>
      </c>
      <c r="O104" s="6">
        <f t="shared" ref="O104" si="508">(N104-N103)/N103</f>
        <v>-1.8058316766070236E-2</v>
      </c>
      <c r="P104" s="3">
        <f t="shared" si="331"/>
        <v>1.3055877407050454</v>
      </c>
      <c r="Q104" s="6">
        <f t="shared" si="343"/>
        <v>9.4387614283309579E-3</v>
      </c>
    </row>
    <row r="105" spans="1:17" x14ac:dyDescent="0.25">
      <c r="A105" s="4">
        <v>41820</v>
      </c>
      <c r="B105" s="3">
        <v>7049.9629999999997</v>
      </c>
      <c r="C105" s="6">
        <f t="shared" si="332"/>
        <v>9.9497042407652118E-3</v>
      </c>
      <c r="D105" s="3">
        <v>3552.18</v>
      </c>
      <c r="E105" s="6">
        <f t="shared" si="332"/>
        <v>2.0656324616626739E-2</v>
      </c>
      <c r="F105" s="3">
        <v>534.71799999999996</v>
      </c>
      <c r="G105" s="6">
        <f t="shared" ref="G105" si="509">(F105-F104)/F104</f>
        <v>-3.1803200453373029E-3</v>
      </c>
      <c r="H105" s="3">
        <v>205.96</v>
      </c>
      <c r="I105" s="6">
        <f t="shared" ref="I105" si="510">(H105-H104)/H104</f>
        <v>9.7115664756774943E-5</v>
      </c>
      <c r="J105" s="7">
        <v>12937.07</v>
      </c>
      <c r="K105" s="6">
        <f t="shared" ref="K105" si="511">(J105-J104)/J104</f>
        <v>1.0665166731117058E-2</v>
      </c>
      <c r="L105" s="3">
        <v>717.98</v>
      </c>
      <c r="M105" s="6">
        <f t="shared" ref="M105" si="512">(L105-L104)/L104</f>
        <v>6.1017600378312019E-2</v>
      </c>
      <c r="N105" s="3">
        <v>417.29</v>
      </c>
      <c r="O105" s="6">
        <f t="shared" ref="O105" si="513">(N105-N104)/N104</f>
        <v>5.7846658150353929E-3</v>
      </c>
      <c r="P105" s="3">
        <f t="shared" si="331"/>
        <v>1.316697896157262</v>
      </c>
      <c r="Q105" s="6">
        <f t="shared" si="343"/>
        <v>8.5096965189156003E-3</v>
      </c>
    </row>
    <row r="106" spans="1:17" x14ac:dyDescent="0.25">
      <c r="A106" s="4">
        <v>41851</v>
      </c>
      <c r="B106" s="3">
        <v>6911.9440000000004</v>
      </c>
      <c r="C106" s="6">
        <f t="shared" si="332"/>
        <v>-1.9577265866501617E-2</v>
      </c>
      <c r="D106" s="3">
        <v>3503.19</v>
      </c>
      <c r="E106" s="6">
        <f t="shared" si="332"/>
        <v>-1.3791530834586025E-2</v>
      </c>
      <c r="F106" s="3">
        <v>533.91800000000001</v>
      </c>
      <c r="G106" s="6">
        <f t="shared" ref="G106" si="514">(F106-F105)/F105</f>
        <v>-1.4961157095888947E-3</v>
      </c>
      <c r="H106" s="3">
        <v>205.3</v>
      </c>
      <c r="I106" s="6">
        <f t="shared" ref="I106" si="515">(H106-H105)/H105</f>
        <v>-3.2045057292678022E-3</v>
      </c>
      <c r="J106" s="7">
        <v>12941.18</v>
      </c>
      <c r="K106" s="6">
        <f t="shared" ref="K106" si="516">(J106-J105)/J105</f>
        <v>3.1769171844943112E-4</v>
      </c>
      <c r="L106" s="3">
        <v>695.97</v>
      </c>
      <c r="M106" s="6">
        <f t="shared" ref="M106" si="517">(L106-L105)/L105</f>
        <v>-3.0655450012535154E-2</v>
      </c>
      <c r="N106" s="3">
        <v>396.99</v>
      </c>
      <c r="O106" s="6">
        <f t="shared" ref="O106" si="518">(N106-N105)/N105</f>
        <v>-4.8647223753265141E-2</v>
      </c>
      <c r="P106" s="3">
        <f t="shared" si="331"/>
        <v>1.299566855351552</v>
      </c>
      <c r="Q106" s="6">
        <f t="shared" si="343"/>
        <v>-1.3010608474203756E-2</v>
      </c>
    </row>
    <row r="107" spans="1:17" x14ac:dyDescent="0.25">
      <c r="A107" s="4">
        <v>41880</v>
      </c>
      <c r="B107" s="3">
        <v>6901.9089999999997</v>
      </c>
      <c r="C107" s="6">
        <f t="shared" si="332"/>
        <v>-1.4518346792162615E-3</v>
      </c>
      <c r="D107" s="3">
        <v>3643.34</v>
      </c>
      <c r="E107" s="6">
        <f t="shared" si="332"/>
        <v>4.0006394172168822E-2</v>
      </c>
      <c r="F107" s="3">
        <v>545.27700000000004</v>
      </c>
      <c r="G107" s="6">
        <f t="shared" ref="G107" si="519">(F107-F106)/F106</f>
        <v>2.1274802497761897E-2</v>
      </c>
      <c r="H107" s="3">
        <v>209.41</v>
      </c>
      <c r="I107" s="6">
        <f t="shared" ref="I107" si="520">(H107-H106)/H106</f>
        <v>2.0019483682415903E-2</v>
      </c>
      <c r="J107" s="7">
        <v>13365</v>
      </c>
      <c r="K107" s="6">
        <f t="shared" ref="K107" si="521">(J107-J106)/J106</f>
        <v>3.2749718340985882E-2</v>
      </c>
      <c r="L107" s="3">
        <v>698.49</v>
      </c>
      <c r="M107" s="6">
        <f t="shared" ref="M107" si="522">(L107-L106)/L106</f>
        <v>3.6208457261088576E-3</v>
      </c>
      <c r="N107" s="3">
        <v>393.34</v>
      </c>
      <c r="O107" s="6">
        <f t="shared" ref="O107" si="523">(N107-N106)/N106</f>
        <v>-9.1941862515429462E-3</v>
      </c>
      <c r="P107" s="3">
        <f t="shared" si="331"/>
        <v>1.320561643742715</v>
      </c>
      <c r="Q107" s="6">
        <f t="shared" si="343"/>
        <v>1.6155219952484534E-2</v>
      </c>
    </row>
    <row r="108" spans="1:17" x14ac:dyDescent="0.25">
      <c r="A108" s="4">
        <v>41912</v>
      </c>
      <c r="B108" s="3">
        <v>6638.9260000000004</v>
      </c>
      <c r="C108" s="6">
        <f t="shared" si="332"/>
        <v>-3.8102936448452057E-2</v>
      </c>
      <c r="D108" s="3">
        <v>3592.25</v>
      </c>
      <c r="E108" s="6">
        <f t="shared" si="332"/>
        <v>-1.4022847167708789E-2</v>
      </c>
      <c r="F108" s="3">
        <v>538.68299999999999</v>
      </c>
      <c r="G108" s="6">
        <f t="shared" ref="G108" si="524">(F108-F107)/F107</f>
        <v>-1.2092936250749711E-2</v>
      </c>
      <c r="H108" s="3">
        <v>205.89</v>
      </c>
      <c r="I108" s="6">
        <f t="shared" ref="I108" si="525">(H108-H107)/H107</f>
        <v>-1.6809130414020393E-2</v>
      </c>
      <c r="J108" s="7">
        <v>12615.85</v>
      </c>
      <c r="K108" s="6">
        <f t="shared" ref="K108" si="526">(J108-J107)/J107</f>
        <v>-5.605312383090158E-2</v>
      </c>
      <c r="L108" s="3">
        <v>657.37</v>
      </c>
      <c r="M108" s="6">
        <f t="shared" ref="M108" si="527">(L108-L107)/L107</f>
        <v>-5.8869847814571441E-2</v>
      </c>
      <c r="N108" s="3">
        <v>367.48</v>
      </c>
      <c r="O108" s="6">
        <f t="shared" ref="O108" si="528">(N108-N107)/N107</f>
        <v>-6.5744648395789793E-2</v>
      </c>
      <c r="P108" s="3">
        <f t="shared" si="331"/>
        <v>1.2824604434316818</v>
      </c>
      <c r="Q108" s="6">
        <f t="shared" si="343"/>
        <v>-2.8852269404893084E-2</v>
      </c>
    </row>
    <row r="109" spans="1:17" x14ac:dyDescent="0.25">
      <c r="A109" s="4">
        <v>41943</v>
      </c>
      <c r="B109" s="3">
        <v>6542.7439999999997</v>
      </c>
      <c r="C109" s="6">
        <f t="shared" si="332"/>
        <v>-1.4487584286976642E-2</v>
      </c>
      <c r="D109" s="3">
        <v>3679.99</v>
      </c>
      <c r="E109" s="6">
        <f t="shared" si="332"/>
        <v>2.4424803396200092E-2</v>
      </c>
      <c r="F109" s="3">
        <v>547.98400000000004</v>
      </c>
      <c r="G109" s="6">
        <f t="shared" ref="G109" si="529">(F109-F108)/F108</f>
        <v>1.7266184379310365E-2</v>
      </c>
      <c r="H109" s="3">
        <v>208.43</v>
      </c>
      <c r="I109" s="6">
        <f t="shared" ref="I109" si="530">(H109-H108)/H108</f>
        <v>1.2336684637427852E-2</v>
      </c>
      <c r="J109" s="7">
        <v>13749.9</v>
      </c>
      <c r="K109" s="6">
        <f t="shared" ref="K109" si="531">(J109-J108)/J108</f>
        <v>8.9890891220171396E-2</v>
      </c>
      <c r="L109" s="3">
        <v>635.67999999999995</v>
      </c>
      <c r="M109" s="6">
        <f t="shared" ref="M109" si="532">(L109-L108)/L108</f>
        <v>-3.2995116905243704E-2</v>
      </c>
      <c r="N109" s="3">
        <v>366.4</v>
      </c>
      <c r="O109" s="6">
        <f t="shared" ref="O109" si="533">(N109-N108)/N108</f>
        <v>-2.9389354522696225E-3</v>
      </c>
      <c r="P109" s="3">
        <f t="shared" si="331"/>
        <v>1.2962362342680078</v>
      </c>
      <c r="Q109" s="6">
        <f t="shared" si="343"/>
        <v>1.0741688686681062E-2</v>
      </c>
    </row>
    <row r="110" spans="1:17" x14ac:dyDescent="0.25">
      <c r="A110" s="4">
        <v>41971</v>
      </c>
      <c r="B110" s="3">
        <v>6632.5249999999996</v>
      </c>
      <c r="C110" s="6">
        <f t="shared" si="332"/>
        <v>1.3722224192173796E-2</v>
      </c>
      <c r="D110" s="3">
        <v>3778.96</v>
      </c>
      <c r="E110" s="6">
        <f t="shared" si="332"/>
        <v>2.689409482090991E-2</v>
      </c>
      <c r="F110" s="3">
        <v>555.84400000000005</v>
      </c>
      <c r="G110" s="6">
        <f t="shared" ref="G110" si="534">(F110-F109)/F109</f>
        <v>1.4343484481298747E-2</v>
      </c>
      <c r="H110" s="3">
        <v>210.33</v>
      </c>
      <c r="I110" s="6">
        <f t="shared" ref="I110" si="535">(H110-H109)/H109</f>
        <v>9.1157702825889059E-3</v>
      </c>
      <c r="J110" s="7">
        <v>14071.2</v>
      </c>
      <c r="K110" s="6">
        <f t="shared" ref="K110" si="536">(J110-J109)/J109</f>
        <v>2.3367442672310425E-2</v>
      </c>
      <c r="L110" s="3">
        <v>637.33000000000004</v>
      </c>
      <c r="M110" s="6">
        <f t="shared" ref="M110" si="537">(L110-L109)/L109</f>
        <v>2.5956456078531512E-3</v>
      </c>
      <c r="N110" s="3">
        <v>349.17</v>
      </c>
      <c r="O110" s="6">
        <f t="shared" ref="O110" si="538">(N110-N109)/N109</f>
        <v>-4.7025109170305578E-2</v>
      </c>
      <c r="P110" s="3">
        <f t="shared" si="331"/>
        <v>1.3053873925455615</v>
      </c>
      <c r="Q110" s="6">
        <f t="shared" si="343"/>
        <v>7.0597920623020937E-3</v>
      </c>
    </row>
    <row r="111" spans="1:17" x14ac:dyDescent="0.25">
      <c r="A111" s="4">
        <v>42004</v>
      </c>
      <c r="B111" s="3">
        <v>6404.509</v>
      </c>
      <c r="C111" s="6">
        <f t="shared" si="332"/>
        <v>-3.4378460691817915E-2</v>
      </c>
      <c r="D111" s="3">
        <v>3769.44</v>
      </c>
      <c r="E111" s="6">
        <f t="shared" si="332"/>
        <v>-2.5192116349471764E-3</v>
      </c>
      <c r="F111" s="3">
        <v>558.721</v>
      </c>
      <c r="G111" s="6">
        <f t="shared" ref="G111" si="539">(F111-F110)/F110</f>
        <v>5.1759126661436528E-3</v>
      </c>
      <c r="H111" s="3">
        <v>210.3</v>
      </c>
      <c r="I111" s="6">
        <f t="shared" ref="I111" si="540">(H111-H110)/H110</f>
        <v>-1.4263300527742658E-4</v>
      </c>
      <c r="J111" s="7">
        <v>14247.97</v>
      </c>
      <c r="K111" s="6">
        <f t="shared" ref="K111" si="541">(J111-J110)/J110</f>
        <v>1.2562539086929232E-2</v>
      </c>
      <c r="L111" s="3">
        <v>642.02</v>
      </c>
      <c r="M111" s="6">
        <f t="shared" ref="M111" si="542">(L111-L110)/L110</f>
        <v>7.3588250984575349E-3</v>
      </c>
      <c r="N111" s="3">
        <v>323.66000000000003</v>
      </c>
      <c r="O111" s="6">
        <f t="shared" ref="O111" si="543">(N111-N110)/N110</f>
        <v>-7.3058968410802727E-2</v>
      </c>
      <c r="P111" s="3">
        <f t="shared" si="331"/>
        <v>1.2954296799830782</v>
      </c>
      <c r="Q111" s="6">
        <f t="shared" si="343"/>
        <v>-7.6281666418313316E-3</v>
      </c>
    </row>
    <row r="112" spans="1:17" x14ac:dyDescent="0.25">
      <c r="A112" s="4">
        <v>42034</v>
      </c>
      <c r="B112" s="3">
        <v>6436.384</v>
      </c>
      <c r="C112" s="6">
        <f t="shared" si="332"/>
        <v>4.9769623245123082E-3</v>
      </c>
      <c r="D112" s="3">
        <v>3656.28</v>
      </c>
      <c r="E112" s="6">
        <f t="shared" si="332"/>
        <v>-3.0020374379218093E-2</v>
      </c>
      <c r="F112" s="3">
        <v>586.351</v>
      </c>
      <c r="G112" s="6">
        <f t="shared" ref="G112" si="544">(F112-F111)/F111</f>
        <v>4.9452231077765099E-2</v>
      </c>
      <c r="H112" s="3">
        <v>218.19</v>
      </c>
      <c r="I112" s="6">
        <f t="shared" ref="I112" si="545">(H112-H111)/H111</f>
        <v>3.7517831669044155E-2</v>
      </c>
      <c r="J112" s="7">
        <v>15126.47</v>
      </c>
      <c r="K112" s="6">
        <f t="shared" ref="K112" si="546">(J112-J111)/J111</f>
        <v>6.1657906354378907E-2</v>
      </c>
      <c r="L112" s="3">
        <v>693.1</v>
      </c>
      <c r="M112" s="6">
        <f t="shared" ref="M112" si="547">(L112-L111)/L111</f>
        <v>7.9561384380548952E-2</v>
      </c>
      <c r="N112" s="3">
        <v>309.51</v>
      </c>
      <c r="O112" s="6">
        <f t="shared" ref="O112" si="548">(N112-N111)/N111</f>
        <v>-4.3718717172341451E-2</v>
      </c>
      <c r="P112" s="3">
        <f t="shared" si="331"/>
        <v>1.3332293007070739</v>
      </c>
      <c r="Q112" s="6">
        <f t="shared" si="343"/>
        <v>2.9179214671451282E-2</v>
      </c>
    </row>
    <row r="113" spans="1:17" x14ac:dyDescent="0.25">
      <c r="A113" s="4">
        <v>42062</v>
      </c>
      <c r="B113" s="3">
        <v>6821.8770000000004</v>
      </c>
      <c r="C113" s="6">
        <f t="shared" si="332"/>
        <v>5.9892790734673441E-2</v>
      </c>
      <c r="D113" s="3">
        <v>3866.42</v>
      </c>
      <c r="E113" s="6">
        <f t="shared" si="332"/>
        <v>5.7473716454976058E-2</v>
      </c>
      <c r="F113" s="3">
        <v>568.98299999999995</v>
      </c>
      <c r="G113" s="6">
        <f t="shared" ref="G113" si="549">(F113-F112)/F112</f>
        <v>-2.9620483294136194E-2</v>
      </c>
      <c r="H113" s="3">
        <v>215.09</v>
      </c>
      <c r="I113" s="6">
        <f t="shared" ref="I113" si="550">(H113-H112)/H112</f>
        <v>-1.4207800540813028E-2</v>
      </c>
      <c r="J113" s="7">
        <v>14666.73</v>
      </c>
      <c r="K113" s="6">
        <f t="shared" ref="K113" si="551">(J113-J112)/J112</f>
        <v>-3.0393079151976622E-2</v>
      </c>
      <c r="L113" s="3">
        <v>657.29</v>
      </c>
      <c r="M113" s="6">
        <f t="shared" ref="M113" si="552">(L113-L112)/L112</f>
        <v>-5.1666426201125465E-2</v>
      </c>
      <c r="N113" s="3">
        <v>319.55</v>
      </c>
      <c r="O113" s="6">
        <f t="shared" ref="O113" si="553">(N113-N112)/N112</f>
        <v>3.2438370327291591E-2</v>
      </c>
      <c r="P113" s="3">
        <f t="shared" si="331"/>
        <v>1.3229605434559597</v>
      </c>
      <c r="Q113" s="6">
        <f t="shared" si="343"/>
        <v>-7.7021688959792584E-3</v>
      </c>
    </row>
    <row r="114" spans="1:17" x14ac:dyDescent="0.25">
      <c r="A114" s="4">
        <v>42094</v>
      </c>
      <c r="B114" s="3">
        <v>6724.451</v>
      </c>
      <c r="C114" s="6">
        <f t="shared" si="332"/>
        <v>-1.4281406715483199E-2</v>
      </c>
      <c r="D114" s="3">
        <v>3805.27</v>
      </c>
      <c r="E114" s="6">
        <f t="shared" si="332"/>
        <v>-1.5815664102710025E-2</v>
      </c>
      <c r="F114" s="3">
        <v>573.47199999999998</v>
      </c>
      <c r="G114" s="6">
        <f t="shared" ref="G114" si="554">(F114-F113)/F113</f>
        <v>7.8895151524738579E-3</v>
      </c>
      <c r="H114" s="3">
        <v>215.51</v>
      </c>
      <c r="I114" s="6">
        <f t="shared" ref="I114" si="555">(H114-H113)/H113</f>
        <v>1.9526709749406643E-3</v>
      </c>
      <c r="J114" s="7">
        <v>14815.12</v>
      </c>
      <c r="K114" s="6">
        <f t="shared" ref="K114" si="556">(J114-J113)/J113</f>
        <v>1.0117456310984197E-2</v>
      </c>
      <c r="L114" s="3">
        <v>640.53</v>
      </c>
      <c r="M114" s="6">
        <f t="shared" ref="M114" si="557">(L114-L113)/L113</f>
        <v>-2.5498638348369809E-2</v>
      </c>
      <c r="N114" s="3">
        <v>304.14</v>
      </c>
      <c r="O114" s="6">
        <f t="shared" ref="O114" si="558">(N114-N113)/N113</f>
        <v>-4.8224065091535047E-2</v>
      </c>
      <c r="P114" s="3">
        <f t="shared" si="331"/>
        <v>1.3134072156905141</v>
      </c>
      <c r="Q114" s="6">
        <f t="shared" si="343"/>
        <v>-7.2211736114892065E-3</v>
      </c>
    </row>
    <row r="115" spans="1:17" x14ac:dyDescent="0.25">
      <c r="A115" s="4">
        <v>42124</v>
      </c>
      <c r="B115" s="3">
        <v>7004.415</v>
      </c>
      <c r="C115" s="6">
        <f t="shared" si="332"/>
        <v>4.16337333709473E-2</v>
      </c>
      <c r="D115" s="3">
        <v>3841.78</v>
      </c>
      <c r="E115" s="6">
        <f t="shared" si="332"/>
        <v>9.5945885574480177E-3</v>
      </c>
      <c r="F115" s="3">
        <v>568.90300000000002</v>
      </c>
      <c r="G115" s="6">
        <f t="shared" ref="G115" si="559">(F115-F114)/F114</f>
        <v>-7.9672590815243992E-3</v>
      </c>
      <c r="H115" s="3">
        <v>212.95</v>
      </c>
      <c r="I115" s="6">
        <f t="shared" ref="I115" si="560">(H115-H114)/H114</f>
        <v>-1.18787991276507E-2</v>
      </c>
      <c r="J115" s="7">
        <v>14081.98</v>
      </c>
      <c r="K115" s="6">
        <f t="shared" ref="K115" si="561">(J115-J114)/J114</f>
        <v>-4.9485930589829932E-2</v>
      </c>
      <c r="L115" s="3">
        <v>640.11</v>
      </c>
      <c r="M115" s="6">
        <f t="shared" ref="M115" si="562">(L115-L114)/L114</f>
        <v>-6.5570699264665057E-4</v>
      </c>
      <c r="N115" s="3">
        <v>322.63</v>
      </c>
      <c r="O115" s="6">
        <f t="shared" ref="O115" si="563">(N115-N114)/N114</f>
        <v>6.0794371013349148E-2</v>
      </c>
      <c r="P115" s="3">
        <f t="shared" si="331"/>
        <v>1.3150889674371355</v>
      </c>
      <c r="Q115" s="6">
        <f t="shared" si="343"/>
        <v>1.2804496020202478E-3</v>
      </c>
    </row>
    <row r="116" spans="1:17" x14ac:dyDescent="0.25">
      <c r="A116" s="4">
        <v>42153</v>
      </c>
      <c r="B116" s="3">
        <v>6976.6040000000003</v>
      </c>
      <c r="C116" s="6">
        <f t="shared" si="332"/>
        <v>-3.9704957516080493E-3</v>
      </c>
      <c r="D116" s="3">
        <v>3891.18</v>
      </c>
      <c r="E116" s="6">
        <f t="shared" si="332"/>
        <v>1.2858622825877493E-2</v>
      </c>
      <c r="F116" s="3">
        <v>565.34699999999998</v>
      </c>
      <c r="G116" s="6">
        <f t="shared" ref="G116" si="564">(F116-F115)/F115</f>
        <v>-6.2506262051703716E-3</v>
      </c>
      <c r="H116" s="3">
        <v>210.57</v>
      </c>
      <c r="I116" s="6">
        <f t="shared" ref="I116" si="565">(H116-H115)/H115</f>
        <v>-1.1176332472411343E-2</v>
      </c>
      <c r="J116" s="7">
        <v>14050.82</v>
      </c>
      <c r="K116" s="6">
        <f t="shared" ref="K116" si="566">(J116-J115)/J115</f>
        <v>-2.2127570128632375E-3</v>
      </c>
      <c r="L116" s="3">
        <v>643.55999999999995</v>
      </c>
      <c r="M116" s="6">
        <f t="shared" ref="M116" si="567">(L116-L115)/L115</f>
        <v>5.3896986455451903E-3</v>
      </c>
      <c r="N116" s="3">
        <v>312.27</v>
      </c>
      <c r="O116" s="6">
        <f t="shared" ref="O116" si="568">(N116-N115)/N115</f>
        <v>-3.2111087003688477E-2</v>
      </c>
      <c r="P116" s="3">
        <f t="shared" si="331"/>
        <v>1.3060206187233454</v>
      </c>
      <c r="Q116" s="6">
        <f t="shared" si="343"/>
        <v>-6.8956161433417476E-3</v>
      </c>
    </row>
    <row r="117" spans="1:17" x14ac:dyDescent="0.25">
      <c r="A117" s="4">
        <v>42185</v>
      </c>
      <c r="B117" s="3">
        <v>6780.9219999999996</v>
      </c>
      <c r="C117" s="6">
        <f t="shared" si="332"/>
        <v>-2.8048316917514696E-2</v>
      </c>
      <c r="D117" s="3">
        <v>3815.85</v>
      </c>
      <c r="E117" s="6">
        <f t="shared" si="332"/>
        <v>-1.9359166114135025E-2</v>
      </c>
      <c r="F117" s="3">
        <v>555.11400000000003</v>
      </c>
      <c r="G117" s="6">
        <f t="shared" ref="G117" si="569">(F117-F116)/F116</f>
        <v>-1.8100387903358377E-2</v>
      </c>
      <c r="H117" s="3">
        <v>206.61</v>
      </c>
      <c r="I117" s="6">
        <f t="shared" ref="I117" si="570">(H117-H116)/H116</f>
        <v>-1.8806097734719949E-2</v>
      </c>
      <c r="J117" s="7">
        <v>13472.42</v>
      </c>
      <c r="K117" s="6">
        <f t="shared" ref="K117" si="571">(J117-J116)/J116</f>
        <v>-4.1164857282350753E-2</v>
      </c>
      <c r="L117" s="3">
        <v>633.83000000000004</v>
      </c>
      <c r="M117" s="6">
        <f t="shared" ref="M117" si="572">(L117-L116)/L116</f>
        <v>-1.5119025421095011E-2</v>
      </c>
      <c r="N117" s="3">
        <v>318.75</v>
      </c>
      <c r="O117" s="6">
        <f t="shared" ref="O117" si="573">(N117-N116)/N116</f>
        <v>2.0751272936881605E-2</v>
      </c>
      <c r="P117" s="3">
        <f t="shared" si="331"/>
        <v>1.2834630291451352</v>
      </c>
      <c r="Q117" s="6">
        <f t="shared" si="343"/>
        <v>-1.7272001111483654E-2</v>
      </c>
    </row>
    <row r="118" spans="1:17" x14ac:dyDescent="0.25">
      <c r="A118" s="4">
        <v>42216</v>
      </c>
      <c r="B118" s="3">
        <v>6922.0129999999999</v>
      </c>
      <c r="C118" s="6">
        <f t="shared" si="332"/>
        <v>2.0807052492271754E-2</v>
      </c>
      <c r="D118" s="3">
        <v>3895.8</v>
      </c>
      <c r="E118" s="6">
        <f t="shared" si="332"/>
        <v>2.0952081449742595E-2</v>
      </c>
      <c r="F118" s="3">
        <v>564.21299999999997</v>
      </c>
      <c r="G118" s="6">
        <f t="shared" ref="G118" si="574">(F118-F117)/F117</f>
        <v>1.639122774781384E-2</v>
      </c>
      <c r="H118" s="3">
        <v>208.33</v>
      </c>
      <c r="I118" s="6">
        <f t="shared" ref="I118" si="575">(H118-H117)/H117</f>
        <v>8.324863268960838E-3</v>
      </c>
      <c r="J118" s="7">
        <v>14144.31</v>
      </c>
      <c r="K118" s="6">
        <f t="shared" ref="K118" si="576">(J118-J117)/J117</f>
        <v>4.9871515288270364E-2</v>
      </c>
      <c r="L118" s="3">
        <v>591.19000000000005</v>
      </c>
      <c r="M118" s="6">
        <f t="shared" ref="M118" si="577">(L118-L117)/L117</f>
        <v>-6.72735591562406E-2</v>
      </c>
      <c r="N118" s="3">
        <v>284.38</v>
      </c>
      <c r="O118" s="6">
        <f t="shared" ref="O118" si="578">(N118-N117)/N117</f>
        <v>-0.10782745098039218</v>
      </c>
      <c r="P118" s="3">
        <f t="shared" si="331"/>
        <v>1.27817698609817</v>
      </c>
      <c r="Q118" s="6">
        <f t="shared" si="343"/>
        <v>-4.1185783516382666E-3</v>
      </c>
    </row>
    <row r="119" spans="1:17" x14ac:dyDescent="0.25">
      <c r="A119" s="4">
        <v>42247</v>
      </c>
      <c r="B119" s="3">
        <v>6413.5410000000002</v>
      </c>
      <c r="C119" s="6">
        <f t="shared" si="332"/>
        <v>-7.3457244301621469E-2</v>
      </c>
      <c r="D119" s="3">
        <v>3660.75</v>
      </c>
      <c r="E119" s="6">
        <f t="shared" si="332"/>
        <v>-6.0334206068073354E-2</v>
      </c>
      <c r="F119" s="3">
        <v>563.57600000000002</v>
      </c>
      <c r="G119" s="6">
        <f t="shared" ref="G119" si="579">(F119-F118)/F118</f>
        <v>-1.1290062440956583E-3</v>
      </c>
      <c r="H119" s="3">
        <v>206.6</v>
      </c>
      <c r="I119" s="6">
        <f t="shared" ref="I119" si="580">(H119-H118)/H118</f>
        <v>-8.3041328661259441E-3</v>
      </c>
      <c r="J119" s="7">
        <v>13321.15</v>
      </c>
      <c r="K119" s="6">
        <f t="shared" ref="K119" si="581">(J119-J118)/J118</f>
        <v>-5.8197253878061204E-2</v>
      </c>
      <c r="L119" s="3">
        <v>611.42999999999995</v>
      </c>
      <c r="M119" s="6">
        <f t="shared" ref="M119" si="582">(L119-L118)/L118</f>
        <v>3.4236032409208368E-2</v>
      </c>
      <c r="N119" s="3">
        <v>281.64</v>
      </c>
      <c r="O119" s="6">
        <f t="shared" ref="O119" si="583">(N119-N118)/N118</f>
        <v>-9.6349954286518366E-3</v>
      </c>
      <c r="P119" s="3">
        <f t="shared" si="331"/>
        <v>1.2579850316218122</v>
      </c>
      <c r="Q119" s="6">
        <f t="shared" si="343"/>
        <v>-1.5797463650160701E-2</v>
      </c>
    </row>
    <row r="120" spans="1:17" x14ac:dyDescent="0.25">
      <c r="A120" s="4">
        <v>42277</v>
      </c>
      <c r="B120" s="3">
        <v>6090.1970000000001</v>
      </c>
      <c r="C120" s="6">
        <f t="shared" si="332"/>
        <v>-5.0415831129792428E-2</v>
      </c>
      <c r="D120" s="3">
        <v>3570.17</v>
      </c>
      <c r="E120" s="6">
        <f t="shared" si="332"/>
        <v>-2.4743563477429467E-2</v>
      </c>
      <c r="F120" s="3">
        <v>573.654</v>
      </c>
      <c r="G120" s="6">
        <f t="shared" ref="G120" si="584">(F120-F119)/F119</f>
        <v>1.7882237710619284E-2</v>
      </c>
      <c r="H120" s="3">
        <v>209.06</v>
      </c>
      <c r="I120" s="6">
        <f t="shared" ref="I120" si="585">(H120-H119)/H119</f>
        <v>1.1907066795740601E-2</v>
      </c>
      <c r="J120" s="7">
        <v>13605.29</v>
      </c>
      <c r="K120" s="6">
        <f t="shared" ref="K120" si="586">(J120-J119)/J119</f>
        <v>2.1329990278617181E-2</v>
      </c>
      <c r="L120" s="3">
        <v>602.12</v>
      </c>
      <c r="M120" s="6">
        <f t="shared" ref="M120" si="587">(L120-L119)/L119</f>
        <v>-1.5226599937850525E-2</v>
      </c>
      <c r="N120" s="3">
        <v>272.8</v>
      </c>
      <c r="O120" s="6">
        <f t="shared" ref="O120" si="588">(N120-N119)/N119</f>
        <v>-3.1387586990484218E-2</v>
      </c>
      <c r="P120" s="3">
        <f t="shared" si="331"/>
        <v>1.2553098924553401</v>
      </c>
      <c r="Q120" s="6">
        <f t="shared" si="343"/>
        <v>-2.1265270247478856E-3</v>
      </c>
    </row>
    <row r="121" spans="1:17" x14ac:dyDescent="0.25">
      <c r="A121" s="4">
        <v>42307</v>
      </c>
      <c r="B121" s="3">
        <v>6566.6390000000001</v>
      </c>
      <c r="C121" s="6">
        <f t="shared" si="332"/>
        <v>7.8230966912892969E-2</v>
      </c>
      <c r="D121" s="3">
        <v>3871.33</v>
      </c>
      <c r="E121" s="6">
        <f t="shared" si="332"/>
        <v>8.435452653515095E-2</v>
      </c>
      <c r="F121" s="3">
        <v>569.08600000000001</v>
      </c>
      <c r="G121" s="6">
        <f t="shared" ref="G121" si="589">(F121-F120)/F120</f>
        <v>-7.9629881426783108E-3</v>
      </c>
      <c r="H121" s="3">
        <v>210.26</v>
      </c>
      <c r="I121" s="6">
        <f t="shared" ref="I121" si="590">(H121-H120)/H120</f>
        <v>5.7399789534104493E-3</v>
      </c>
      <c r="J121" s="7">
        <v>14485.7</v>
      </c>
      <c r="K121" s="6">
        <f t="shared" ref="K121" si="591">(J121-J120)/J120</f>
        <v>6.4710858790955561E-2</v>
      </c>
      <c r="L121" s="3">
        <v>616.27</v>
      </c>
      <c r="M121" s="6">
        <f t="shared" ref="M121" si="592">(L121-L120)/L120</f>
        <v>2.3500298943732109E-2</v>
      </c>
      <c r="N121" s="3">
        <v>270.44</v>
      </c>
      <c r="O121" s="6">
        <f t="shared" ref="O121" si="593">(N121-N120)/N120</f>
        <v>-8.651026392961926E-3</v>
      </c>
      <c r="P121" s="3">
        <f t="shared" si="331"/>
        <v>1.2775583825956003</v>
      </c>
      <c r="Q121" s="6">
        <f t="shared" si="343"/>
        <v>1.7723504191258281E-2</v>
      </c>
    </row>
    <row r="122" spans="1:17" x14ac:dyDescent="0.25">
      <c r="A122" s="4">
        <v>42338</v>
      </c>
      <c r="B122" s="3">
        <v>6465.259</v>
      </c>
      <c r="C122" s="6">
        <f t="shared" si="332"/>
        <v>-1.5438643726265463E-2</v>
      </c>
      <c r="D122" s="3">
        <v>3882.84</v>
      </c>
      <c r="E122" s="6">
        <f t="shared" si="332"/>
        <v>2.9731384304619388E-3</v>
      </c>
      <c r="F122" s="3">
        <v>566.375</v>
      </c>
      <c r="G122" s="6">
        <f t="shared" ref="G122" si="594">(F122-F121)/F121</f>
        <v>-4.7637791124715998E-3</v>
      </c>
      <c r="H122" s="3">
        <v>209.94</v>
      </c>
      <c r="I122" s="6">
        <f t="shared" ref="I122" si="595">(H122-H121)/H121</f>
        <v>-1.5219252354227776E-3</v>
      </c>
      <c r="J122" s="7">
        <v>14461</v>
      </c>
      <c r="K122" s="6">
        <f t="shared" ref="K122" si="596">(J122-J121)/J121</f>
        <v>-1.7051298867159148E-3</v>
      </c>
      <c r="L122" s="3">
        <v>574.82000000000005</v>
      </c>
      <c r="M122" s="6">
        <f t="shared" ref="M122" si="597">(L122-L121)/L121</f>
        <v>-6.7259480422541956E-2</v>
      </c>
      <c r="N122" s="3">
        <v>250.57</v>
      </c>
      <c r="O122" s="6">
        <f t="shared" ref="O122" si="598">(N122-N121)/N121</f>
        <v>-7.3472859044520056E-2</v>
      </c>
      <c r="P122" s="3">
        <f t="shared" si="331"/>
        <v>1.2542818678778336</v>
      </c>
      <c r="Q122" s="6">
        <f t="shared" si="343"/>
        <v>-1.821953112661363E-2</v>
      </c>
    </row>
    <row r="123" spans="1:17" x14ac:dyDescent="0.25">
      <c r="A123" s="4">
        <v>42369</v>
      </c>
      <c r="B123" s="3">
        <v>6379.335</v>
      </c>
      <c r="C123" s="6">
        <f t="shared" si="332"/>
        <v>-1.3290109491359893E-2</v>
      </c>
      <c r="D123" s="3">
        <v>3821.6</v>
      </c>
      <c r="E123" s="6">
        <f t="shared" si="332"/>
        <v>-1.5771960729775172E-2</v>
      </c>
      <c r="F123" s="3">
        <v>564.36599999999999</v>
      </c>
      <c r="G123" s="6">
        <f t="shared" ref="G123" si="599">(F123-F122)/F122</f>
        <v>-3.547119841094707E-3</v>
      </c>
      <c r="H123" s="3">
        <v>207.66</v>
      </c>
      <c r="I123" s="6">
        <f t="shared" ref="I123" si="600">(H123-H122)/H122</f>
        <v>-1.0860245784509866E-2</v>
      </c>
      <c r="J123" s="7">
        <v>14650.51</v>
      </c>
      <c r="K123" s="6">
        <f t="shared" ref="K123" si="601">(J123-J122)/J122</f>
        <v>1.3104902842127116E-2</v>
      </c>
      <c r="L123" s="3">
        <v>572.19000000000005</v>
      </c>
      <c r="M123" s="6">
        <f t="shared" ref="M123" si="602">(L123-L122)/L122</f>
        <v>-4.5753453254931895E-3</v>
      </c>
      <c r="N123" s="3">
        <v>241.72</v>
      </c>
      <c r="O123" s="6">
        <f t="shared" ref="O123" si="603">(N123-N122)/N122</f>
        <v>-3.5319471604741165E-2</v>
      </c>
      <c r="P123" s="3">
        <f t="shared" si="331"/>
        <v>1.2416642286354331</v>
      </c>
      <c r="Q123" s="6">
        <f t="shared" si="343"/>
        <v>-1.0059652112924746E-2</v>
      </c>
    </row>
    <row r="124" spans="1:17" x14ac:dyDescent="0.25">
      <c r="A124" s="4">
        <v>42398</v>
      </c>
      <c r="B124" s="3">
        <v>5918.6180000000004</v>
      </c>
      <c r="C124" s="6">
        <f t="shared" si="332"/>
        <v>-7.2220223581297996E-2</v>
      </c>
      <c r="D124" s="3">
        <v>3631.96</v>
      </c>
      <c r="E124" s="6">
        <f t="shared" si="332"/>
        <v>-4.9623194473518914E-2</v>
      </c>
      <c r="F124" s="3">
        <v>582.43799999999999</v>
      </c>
      <c r="G124" s="6">
        <f t="shared" ref="G124" si="604">(F124-F123)/F123</f>
        <v>3.2021773104687387E-2</v>
      </c>
      <c r="H124" s="3">
        <v>207.92</v>
      </c>
      <c r="I124" s="6">
        <f t="shared" ref="I124" si="605">(H124-H123)/H123</f>
        <v>1.2520466146585328E-3</v>
      </c>
      <c r="J124" s="7">
        <v>14134.87</v>
      </c>
      <c r="K124" s="6">
        <f t="shared" ref="K124" si="606">(J124-J123)/J123</f>
        <v>-3.5196044369786406E-2</v>
      </c>
      <c r="L124" s="3">
        <v>602.45000000000005</v>
      </c>
      <c r="M124" s="6">
        <f t="shared" ref="M124" si="607">(L124-L123)/L123</f>
        <v>5.2884531361960169E-2</v>
      </c>
      <c r="N124" s="3">
        <v>237.73</v>
      </c>
      <c r="O124" s="6">
        <f t="shared" ref="O124" si="608">(N124-N123)/N123</f>
        <v>-1.6506701969220623E-2</v>
      </c>
      <c r="P124" s="3">
        <f t="shared" si="331"/>
        <v>1.2443378843709845</v>
      </c>
      <c r="Q124" s="6">
        <f t="shared" si="343"/>
        <v>2.1532840150268635E-3</v>
      </c>
    </row>
    <row r="125" spans="1:17" x14ac:dyDescent="0.25">
      <c r="A125" s="4">
        <v>42429</v>
      </c>
      <c r="B125" s="3">
        <v>5812.2449999999999</v>
      </c>
      <c r="C125" s="6">
        <f t="shared" si="332"/>
        <v>-1.7972607794589968E-2</v>
      </c>
      <c r="D125" s="3">
        <v>3627.06</v>
      </c>
      <c r="E125" s="6">
        <f t="shared" si="332"/>
        <v>-1.349133801033076E-3</v>
      </c>
      <c r="F125" s="3">
        <v>592.96900000000005</v>
      </c>
      <c r="G125" s="6">
        <f t="shared" ref="G125" si="609">(F125-F124)/F124</f>
        <v>1.8080894447134396E-2</v>
      </c>
      <c r="H125" s="3">
        <v>210.1</v>
      </c>
      <c r="I125" s="6">
        <f t="shared" ref="I125" si="610">(H125-H124)/H124</f>
        <v>1.0484801846864213E-2</v>
      </c>
      <c r="J125" s="7">
        <v>14074.39</v>
      </c>
      <c r="K125" s="6">
        <f t="shared" ref="K125" si="611">(J125-J124)/J124</f>
        <v>-4.2787800666013471E-3</v>
      </c>
      <c r="L125" s="3">
        <v>666.31</v>
      </c>
      <c r="M125" s="6">
        <f t="shared" ref="M125" si="612">(L125-L124)/L124</f>
        <v>0.10600049796663606</v>
      </c>
      <c r="N125" s="3">
        <v>233.91</v>
      </c>
      <c r="O125" s="6">
        <f t="shared" ref="O125" si="613">(N125-N124)/N124</f>
        <v>-1.6068649308038502E-2</v>
      </c>
      <c r="P125" s="3">
        <f t="shared" si="331"/>
        <v>1.2635731160980999</v>
      </c>
      <c r="Q125" s="6">
        <f t="shared" si="343"/>
        <v>1.5458206302895646E-2</v>
      </c>
    </row>
    <row r="126" spans="1:17" x14ac:dyDescent="0.25">
      <c r="A126" s="4">
        <v>42460</v>
      </c>
      <c r="B126" s="3">
        <v>6195.5060000000003</v>
      </c>
      <c r="C126" s="6">
        <f t="shared" si="332"/>
        <v>6.5940269207509394E-2</v>
      </c>
      <c r="D126" s="3">
        <v>3873.11</v>
      </c>
      <c r="E126" s="6">
        <f t="shared" si="332"/>
        <v>6.7837311762143498E-2</v>
      </c>
      <c r="F126" s="3">
        <v>591.35500000000002</v>
      </c>
      <c r="G126" s="6">
        <f t="shared" ref="G126" si="614">(F126-F125)/F125</f>
        <v>-2.7218960856301637E-3</v>
      </c>
      <c r="H126" s="3">
        <v>217.7</v>
      </c>
      <c r="I126" s="6">
        <f t="shared" ref="I126" si="615">(H126-H125)/H125</f>
        <v>3.6173250832936668E-2</v>
      </c>
      <c r="J126" s="3">
        <v>15505.92</v>
      </c>
      <c r="K126" s="6">
        <f t="shared" ref="K126" si="616">(J126-J125)/J125</f>
        <v>0.10171169052442065</v>
      </c>
      <c r="L126" s="3">
        <v>666.52</v>
      </c>
      <c r="M126" s="6">
        <f t="shared" ref="M126" si="617">(L126-L125)/L125</f>
        <v>3.1516861520919153E-4</v>
      </c>
      <c r="N126" s="3">
        <v>243.25</v>
      </c>
      <c r="O126" s="6">
        <f t="shared" ref="O126" si="618">(N126-N125)/N125</f>
        <v>3.992988756359285E-2</v>
      </c>
      <c r="P126" s="3">
        <f t="shared" si="331"/>
        <v>1.2975790534716061</v>
      </c>
      <c r="Q126" s="6">
        <f t="shared" si="343"/>
        <v>2.6912520486757567E-2</v>
      </c>
    </row>
    <row r="127" spans="1:17" x14ac:dyDescent="0.25">
      <c r="A127" s="4">
        <v>42489</v>
      </c>
      <c r="B127" s="3">
        <v>6381.6549999999997</v>
      </c>
      <c r="C127" s="6">
        <f t="shared" si="332"/>
        <v>3.0045810624668819E-2</v>
      </c>
      <c r="D127" s="3">
        <v>3888.13</v>
      </c>
      <c r="E127" s="6">
        <f t="shared" si="332"/>
        <v>3.8780205054852511E-3</v>
      </c>
      <c r="F127" s="3">
        <v>592.82500000000005</v>
      </c>
      <c r="G127" s="6">
        <f t="shared" ref="G127" si="619">(F127-F126)/F126</f>
        <v>2.4858164723389965E-3</v>
      </c>
      <c r="H127" s="3">
        <v>221.08</v>
      </c>
      <c r="I127" s="6">
        <f t="shared" ref="I127" si="620">(H127-H126)/H126</f>
        <v>1.5525953146532035E-2</v>
      </c>
      <c r="J127" s="3">
        <v>15224.7</v>
      </c>
      <c r="K127" s="6">
        <f t="shared" ref="K127" si="621">(J127-J126)/J126</f>
        <v>-1.8136298910351616E-2</v>
      </c>
      <c r="L127" s="3">
        <v>696.27</v>
      </c>
      <c r="M127" s="6">
        <f t="shared" ref="M127" si="622">(L127-L126)/L126</f>
        <v>4.4634819660325273E-2</v>
      </c>
      <c r="N127" s="3">
        <v>265.33999999999997</v>
      </c>
      <c r="O127" s="6">
        <f t="shared" ref="O127" si="623">(N127-N126)/N126</f>
        <v>9.0811921891058481E-2</v>
      </c>
      <c r="P127" s="3">
        <f t="shared" si="331"/>
        <v>1.321077174246071</v>
      </c>
      <c r="Q127" s="6">
        <f t="shared" si="343"/>
        <v>1.8109201679540742E-2</v>
      </c>
    </row>
    <row r="128" spans="1:17" x14ac:dyDescent="0.25">
      <c r="A128" s="4">
        <v>42521</v>
      </c>
      <c r="B128" s="3">
        <v>6331.6480000000001</v>
      </c>
      <c r="C128" s="6">
        <f t="shared" si="332"/>
        <v>-7.836055067219962E-3</v>
      </c>
      <c r="D128" s="3">
        <v>3957.95</v>
      </c>
      <c r="E128" s="6">
        <f t="shared" si="332"/>
        <v>1.7957218508640325E-2</v>
      </c>
      <c r="F128" s="3">
        <v>591.73400000000004</v>
      </c>
      <c r="G128" s="6">
        <f t="shared" ref="G128" si="624">(F128-F127)/F127</f>
        <v>-1.8403407413655093E-3</v>
      </c>
      <c r="H128" s="3">
        <v>219.95</v>
      </c>
      <c r="I128" s="6">
        <f t="shared" ref="I128" si="625">(H128-H127)/H127</f>
        <v>-5.1112719377601947E-3</v>
      </c>
      <c r="J128" s="3">
        <v>15576.94</v>
      </c>
      <c r="K128" s="6">
        <f t="shared" ref="K128" si="626">(J128-J127)/J127</f>
        <v>2.3136088067416748E-2</v>
      </c>
      <c r="L128" s="3">
        <v>655.78</v>
      </c>
      <c r="M128" s="6">
        <f t="shared" ref="M128" si="627">(L128-L127)/L127</f>
        <v>-5.8152728108348789E-2</v>
      </c>
      <c r="N128" s="3">
        <v>265.22000000000003</v>
      </c>
      <c r="O128" s="6">
        <f t="shared" ref="O128" si="628">(N128-N127)/N127</f>
        <v>-4.5224994346856E-4</v>
      </c>
      <c r="P128" s="3">
        <f t="shared" si="331"/>
        <v>1.3131453588813999</v>
      </c>
      <c r="Q128" s="6">
        <f t="shared" si="343"/>
        <v>-6.004051481093565E-3</v>
      </c>
    </row>
    <row r="129" spans="1:17" x14ac:dyDescent="0.25">
      <c r="A129" s="4">
        <v>42551</v>
      </c>
      <c r="B129" s="3">
        <v>6121.7470000000003</v>
      </c>
      <c r="C129" s="6">
        <f t="shared" si="332"/>
        <v>-3.3151084836048977E-2</v>
      </c>
      <c r="D129" s="3">
        <v>3968.21</v>
      </c>
      <c r="E129" s="6">
        <f t="shared" si="332"/>
        <v>2.5922510390480472E-3</v>
      </c>
      <c r="F129" s="3">
        <v>610.97699999999998</v>
      </c>
      <c r="G129" s="6">
        <f t="shared" ref="G129" si="629">(F129-F128)/F128</f>
        <v>3.2519679450563832E-2</v>
      </c>
      <c r="H129" s="3">
        <v>226.75</v>
      </c>
      <c r="I129" s="6">
        <f t="shared" ref="I129" si="630">(H129-H128)/H128</f>
        <v>3.0916117299386276E-2</v>
      </c>
      <c r="J129" s="3">
        <v>16654.7</v>
      </c>
      <c r="K129" s="6">
        <f t="shared" ref="K129" si="631">(J129-J128)/J128</f>
        <v>6.9189455695406174E-2</v>
      </c>
      <c r="L129" s="3">
        <v>711.48</v>
      </c>
      <c r="M129" s="6">
        <f t="shared" ref="M129" si="632">(L129-L128)/L128</f>
        <v>8.4937021562109319E-2</v>
      </c>
      <c r="N129" s="3">
        <v>276.05</v>
      </c>
      <c r="O129" s="6">
        <f t="shared" ref="O129" si="633">(N129-N128)/N128</f>
        <v>4.0834024583364686E-2</v>
      </c>
      <c r="P129" s="3">
        <f t="shared" si="331"/>
        <v>1.3544013473623571</v>
      </c>
      <c r="Q129" s="6">
        <f t="shared" si="343"/>
        <v>3.1417685941563203E-2</v>
      </c>
    </row>
    <row r="130" spans="1:17" x14ac:dyDescent="0.25">
      <c r="A130" s="4">
        <v>42580</v>
      </c>
      <c r="B130" s="3">
        <v>6432.4970000000003</v>
      </c>
      <c r="C130" s="6">
        <f t="shared" si="332"/>
        <v>5.0761653495317589E-2</v>
      </c>
      <c r="D130" s="3">
        <v>4114.51</v>
      </c>
      <c r="E130" s="6">
        <f t="shared" si="332"/>
        <v>3.6868008497534195E-2</v>
      </c>
      <c r="F130" s="3">
        <v>612.73199999999997</v>
      </c>
      <c r="G130" s="6">
        <f t="shared" ref="G130" si="634">(F130-F129)/F129</f>
        <v>2.8724485537098706E-3</v>
      </c>
      <c r="H130" s="3">
        <v>229.68</v>
      </c>
      <c r="I130" s="6">
        <f t="shared" ref="I130" si="635">(H130-H129)/H129</f>
        <v>1.2921719955898596E-2</v>
      </c>
      <c r="J130" s="3">
        <v>17302.419999999998</v>
      </c>
      <c r="K130" s="6">
        <f t="shared" ref="K130" si="636">(J130-J129)/J129</f>
        <v>3.889112382690757E-2</v>
      </c>
      <c r="L130" s="3">
        <v>727.5</v>
      </c>
      <c r="M130" s="6">
        <f t="shared" ref="M130" si="637">(L130-L129)/L129</f>
        <v>2.2516444594366646E-2</v>
      </c>
      <c r="N130" s="3">
        <v>259.62</v>
      </c>
      <c r="O130" s="6">
        <f t="shared" ref="O130" si="638">(N130-N129)/N129</f>
        <v>-5.9518203224053635E-2</v>
      </c>
      <c r="P130" s="3">
        <f t="shared" si="331"/>
        <v>1.3669060408972262</v>
      </c>
      <c r="Q130" s="6">
        <f t="shared" si="343"/>
        <v>9.2326351854430406E-3</v>
      </c>
    </row>
    <row r="131" spans="1:17" x14ac:dyDescent="0.25">
      <c r="A131" s="4">
        <v>42613</v>
      </c>
      <c r="B131" s="3">
        <v>6437.8919999999998</v>
      </c>
      <c r="C131" s="6">
        <f t="shared" si="332"/>
        <v>8.3871006857827164E-4</v>
      </c>
      <c r="D131" s="3">
        <v>4120.29</v>
      </c>
      <c r="E131" s="6">
        <f t="shared" si="332"/>
        <v>1.4047845308432219E-3</v>
      </c>
      <c r="F131" s="3">
        <v>606.76400000000001</v>
      </c>
      <c r="G131" s="6">
        <f t="shared" ref="G131" si="639">(F131-F130)/F130</f>
        <v>-9.7399842019022364E-3</v>
      </c>
      <c r="H131" s="3">
        <v>230.1</v>
      </c>
      <c r="I131" s="6">
        <f t="shared" ref="I131" si="640">(H131-H130)/H130</f>
        <v>1.828631138975912E-3</v>
      </c>
      <c r="J131" s="3">
        <v>16701.169999999998</v>
      </c>
      <c r="K131" s="6">
        <f t="shared" ref="K131" si="641">(J131-J130)/J130</f>
        <v>-3.4749474350986742E-2</v>
      </c>
      <c r="L131" s="3">
        <v>702.99</v>
      </c>
      <c r="M131" s="6">
        <f t="shared" ref="M131" si="642">(L131-L130)/L130</f>
        <v>-3.3690721649484522E-2</v>
      </c>
      <c r="N131" s="3">
        <v>255.11</v>
      </c>
      <c r="O131" s="6">
        <f t="shared" ref="O131" si="643">(N131-N130)/N130</f>
        <v>-1.7371543024420271E-2</v>
      </c>
      <c r="P131" s="3">
        <f t="shared" si="331"/>
        <v>1.3514851580506142</v>
      </c>
      <c r="Q131" s="6">
        <f t="shared" si="343"/>
        <v>-1.1281596821746346E-2</v>
      </c>
    </row>
    <row r="132" spans="1:17" x14ac:dyDescent="0.25">
      <c r="A132" s="4">
        <v>42643</v>
      </c>
      <c r="B132" s="3">
        <v>6519.8869999999997</v>
      </c>
      <c r="C132" s="6">
        <f t="shared" si="332"/>
        <v>1.2736311823808149E-2</v>
      </c>
      <c r="D132" s="3">
        <v>4121.0600000000004</v>
      </c>
      <c r="E132" s="6">
        <f t="shared" si="332"/>
        <v>1.8688004970534515E-4</v>
      </c>
      <c r="F132" s="3">
        <v>605.93700000000001</v>
      </c>
      <c r="G132" s="6">
        <f t="shared" ref="G132" si="644">(F132-F131)/F131</f>
        <v>-1.3629681391776674E-3</v>
      </c>
      <c r="H132" s="3">
        <v>229.37</v>
      </c>
      <c r="I132" s="6">
        <f t="shared" ref="I132" si="645">(H132-H131)/H131</f>
        <v>-3.1725336810082129E-3</v>
      </c>
      <c r="J132" s="3">
        <v>16453.830000000002</v>
      </c>
      <c r="K132" s="6">
        <f t="shared" ref="K132" si="646">(J132-J131)/J131</f>
        <v>-1.4809740874441523E-2</v>
      </c>
      <c r="L132" s="3">
        <v>706.24</v>
      </c>
      <c r="M132" s="6">
        <f t="shared" ref="M132" si="647">(L132-L131)/L131</f>
        <v>4.6231098593152104E-3</v>
      </c>
      <c r="N132" s="3">
        <v>263.89999999999998</v>
      </c>
      <c r="O132" s="6">
        <f t="shared" ref="O132" si="648">(N132-N131)/N131</f>
        <v>3.4455724981380435E-2</v>
      </c>
      <c r="P132" s="3">
        <f t="shared" si="331"/>
        <v>1.3542398646257561</v>
      </c>
      <c r="Q132" s="6">
        <f t="shared" si="343"/>
        <v>2.0382810412178484E-3</v>
      </c>
    </row>
    <row r="133" spans="1:17" x14ac:dyDescent="0.25">
      <c r="A133" s="4">
        <v>42674</v>
      </c>
      <c r="B133" s="3">
        <v>6386.9880000000003</v>
      </c>
      <c r="C133" s="6">
        <f t="shared" si="332"/>
        <v>-2.0383635483252921E-2</v>
      </c>
      <c r="D133" s="3">
        <v>4045.89</v>
      </c>
      <c r="E133" s="6">
        <f t="shared" si="332"/>
        <v>-1.8240452699062989E-2</v>
      </c>
      <c r="F133" s="3">
        <v>595.20000000000005</v>
      </c>
      <c r="G133" s="6">
        <f t="shared" ref="G133" si="649">(F133-F132)/F132</f>
        <v>-1.7719663925457541E-2</v>
      </c>
      <c r="H133" s="3">
        <v>225.87</v>
      </c>
      <c r="I133" s="6">
        <f t="shared" ref="I133" si="650">(H133-H132)/H132</f>
        <v>-1.5259188211187165E-2</v>
      </c>
      <c r="J133" s="3">
        <v>15613.01</v>
      </c>
      <c r="K133" s="6">
        <f t="shared" ref="K133" si="651">(J133-J132)/J132</f>
        <v>-5.1101779950321682E-2</v>
      </c>
      <c r="L133" s="3">
        <v>682.83</v>
      </c>
      <c r="M133" s="6">
        <f t="shared" ref="M133" si="652">(L133-L132)/L132</f>
        <v>-3.3147371998187541E-2</v>
      </c>
      <c r="N133" s="3">
        <v>264.16000000000003</v>
      </c>
      <c r="O133" s="6">
        <f t="shared" ref="O133" si="653">(N133-N132)/N132</f>
        <v>9.8522167487702828E-4</v>
      </c>
      <c r="P133" s="3">
        <f t="shared" ref="P133:P184" si="654">(0.079099*(1+C133)+0.106*(1+E133)+0.373*(1+G133)+0.179*(1+I133)+0.059*(1+K133)+0.105*(1+M133)+0.098*(1+O133))*P132</f>
        <v>1.3269024069968038</v>
      </c>
      <c r="Q133" s="6">
        <f t="shared" si="343"/>
        <v>-2.0186569855929426E-2</v>
      </c>
    </row>
    <row r="134" spans="1:17" x14ac:dyDescent="0.25">
      <c r="A134" s="4">
        <v>42704</v>
      </c>
      <c r="B134" s="3">
        <v>6260.5439999999999</v>
      </c>
      <c r="C134" s="6">
        <f t="shared" ref="C134:E184" si="655">(B134-B133)/B133</f>
        <v>-1.9797125029826331E-2</v>
      </c>
      <c r="D134" s="3">
        <v>4195.7299999999996</v>
      </c>
      <c r="E134" s="6">
        <f t="shared" si="655"/>
        <v>3.7035114647209808E-2</v>
      </c>
      <c r="F134" s="3">
        <v>571.75400000000002</v>
      </c>
      <c r="G134" s="6">
        <f t="shared" ref="G134" si="656">(F134-F133)/F133</f>
        <v>-3.9391801075268858E-2</v>
      </c>
      <c r="H134" s="3">
        <v>218.72</v>
      </c>
      <c r="I134" s="6">
        <f t="shared" ref="I134" si="657">(H134-H133)/H133</f>
        <v>-3.1655376986762324E-2</v>
      </c>
      <c r="J134" s="3">
        <v>15234.82</v>
      </c>
      <c r="K134" s="6">
        <f t="shared" ref="K134" si="658">(J134-J133)/J133</f>
        <v>-2.4222747567573484E-2</v>
      </c>
      <c r="L134" s="3">
        <v>628.13</v>
      </c>
      <c r="M134" s="6">
        <f t="shared" ref="M134" si="659">(L134-L133)/L133</f>
        <v>-8.0107786711187332E-2</v>
      </c>
      <c r="N134" s="3">
        <v>270.26</v>
      </c>
      <c r="O134" s="6">
        <f t="shared" ref="O134" si="660">(N134-N133)/N133</f>
        <v>2.3092065414899929E-2</v>
      </c>
      <c r="P134" s="3">
        <f t="shared" si="654"/>
        <v>1.2917685494252773</v>
      </c>
      <c r="Q134" s="6">
        <f t="shared" si="343"/>
        <v>-2.6478102222337114E-2</v>
      </c>
    </row>
    <row r="135" spans="1:17" x14ac:dyDescent="0.25">
      <c r="A135" s="4">
        <v>42734</v>
      </c>
      <c r="B135" s="3">
        <v>6475.8019999999997</v>
      </c>
      <c r="C135" s="6">
        <f t="shared" si="655"/>
        <v>3.4383274041361232E-2</v>
      </c>
      <c r="D135" s="3">
        <v>4278.66</v>
      </c>
      <c r="E135" s="6">
        <f t="shared" si="655"/>
        <v>1.9765332850302641E-2</v>
      </c>
      <c r="F135" s="3">
        <v>569.46600000000001</v>
      </c>
      <c r="G135" s="6">
        <f t="shared" ref="G135" si="661">(F135-F134)/F134</f>
        <v>-4.0017210198791979E-3</v>
      </c>
      <c r="H135" s="3">
        <v>220.55</v>
      </c>
      <c r="I135" s="6">
        <f t="shared" ref="I135" si="662">(H135-H134)/H134</f>
        <v>8.366861741038829E-3</v>
      </c>
      <c r="J135" s="3">
        <v>15914.73</v>
      </c>
      <c r="K135" s="6">
        <f t="shared" ref="K135" si="663">(J135-J134)/J134</f>
        <v>4.4628686128224675E-2</v>
      </c>
      <c r="L135" s="3">
        <v>616.51</v>
      </c>
      <c r="M135" s="6">
        <f t="shared" ref="M135" si="664">(L135-L134)/L134</f>
        <v>-1.8499355229013109E-2</v>
      </c>
      <c r="N135" s="3">
        <v>273.8</v>
      </c>
      <c r="O135" s="6">
        <f t="shared" ref="O135" si="665">(N135-N134)/N134</f>
        <v>1.3098497742914307E-2</v>
      </c>
      <c r="P135" s="3">
        <f t="shared" si="654"/>
        <v>1.299381131568309</v>
      </c>
      <c r="Q135" s="6">
        <f t="shared" ref="Q135:Q184" si="666">(P135-P134)/P134</f>
        <v>5.8931471480852026E-3</v>
      </c>
    </row>
    <row r="136" spans="1:17" x14ac:dyDescent="0.25">
      <c r="A136" s="4">
        <v>42766</v>
      </c>
      <c r="B136" s="3">
        <v>6664.0129999999999</v>
      </c>
      <c r="C136" s="6">
        <f t="shared" si="655"/>
        <v>2.9063736043813609E-2</v>
      </c>
      <c r="D136" s="3">
        <v>4359.8100000000004</v>
      </c>
      <c r="E136" s="6">
        <f t="shared" si="655"/>
        <v>1.8966218395479087E-2</v>
      </c>
      <c r="F136" s="3">
        <v>568.96600000000001</v>
      </c>
      <c r="G136" s="6">
        <f t="shared" ref="G136" si="667">(F136-F135)/F135</f>
        <v>-8.7801554438719787E-4</v>
      </c>
      <c r="H136" s="3">
        <v>220.87</v>
      </c>
      <c r="I136" s="6">
        <f t="shared" ref="I136" si="668">(H136-H135)/H135</f>
        <v>1.4509181591475546E-3</v>
      </c>
      <c r="J136" s="3">
        <v>15941.14</v>
      </c>
      <c r="K136" s="6">
        <f t="shared" ref="K136" si="669">(J136-J135)/J135</f>
        <v>1.6594689322407515E-3</v>
      </c>
      <c r="L136" s="3">
        <v>647.13</v>
      </c>
      <c r="M136" s="6">
        <f t="shared" ref="M136" si="670">(L136-L135)/L135</f>
        <v>4.9666672073445696E-2</v>
      </c>
      <c r="N136" s="3">
        <v>275.63</v>
      </c>
      <c r="O136" s="6">
        <f t="shared" ref="O136" si="671">(N136-N135)/N135</f>
        <v>6.6837107377647337E-3</v>
      </c>
      <c r="P136" s="3">
        <f t="shared" si="654"/>
        <v>1.3114763676175625</v>
      </c>
      <c r="Q136" s="6">
        <f t="shared" si="666"/>
        <v>9.3084590466962561E-3</v>
      </c>
    </row>
    <row r="137" spans="1:17" x14ac:dyDescent="0.25">
      <c r="A137" s="4">
        <v>42794</v>
      </c>
      <c r="B137" s="3">
        <v>6760.3689999999997</v>
      </c>
      <c r="C137" s="6">
        <f t="shared" si="655"/>
        <v>1.4459155466833538E-2</v>
      </c>
      <c r="D137" s="3">
        <v>4532.93</v>
      </c>
      <c r="E137" s="6">
        <f t="shared" si="655"/>
        <v>3.9708152419486144E-2</v>
      </c>
      <c r="F137" s="3">
        <v>574.16600000000005</v>
      </c>
      <c r="G137" s="6">
        <f t="shared" ref="G137" si="672">(F137-F136)/F136</f>
        <v>9.1393861847633168E-3</v>
      </c>
      <c r="H137" s="3">
        <v>223.79</v>
      </c>
      <c r="I137" s="6">
        <f t="shared" ref="I137" si="673">(H137-H136)/H136</f>
        <v>1.3220446416444005E-2</v>
      </c>
      <c r="J137" s="3">
        <v>16581.04</v>
      </c>
      <c r="K137" s="6">
        <f t="shared" ref="K137" si="674">(J137-J136)/J136</f>
        <v>4.0141420249743841E-2</v>
      </c>
      <c r="L137" s="3">
        <v>670.11</v>
      </c>
      <c r="M137" s="6">
        <f t="shared" ref="M137" si="675">(L137-L136)/L136</f>
        <v>3.5510639284224217E-2</v>
      </c>
      <c r="N137" s="3">
        <v>275.93</v>
      </c>
      <c r="O137" s="6">
        <f t="shared" ref="O137" si="676">(N137-N136)/N136</f>
        <v>1.088415629648483E-3</v>
      </c>
      <c r="P137" s="3">
        <f t="shared" si="654"/>
        <v>1.3330250331927298</v>
      </c>
      <c r="Q137" s="6">
        <f t="shared" si="666"/>
        <v>1.6430845501480738E-2</v>
      </c>
    </row>
    <row r="138" spans="1:17" x14ac:dyDescent="0.25">
      <c r="A138" s="4">
        <v>42825</v>
      </c>
      <c r="B138" s="3">
        <v>6954.2110000000002</v>
      </c>
      <c r="C138" s="6">
        <f t="shared" si="655"/>
        <v>2.8673286916734955E-2</v>
      </c>
      <c r="D138" s="3">
        <v>4538.21</v>
      </c>
      <c r="E138" s="6">
        <f t="shared" si="655"/>
        <v>1.164809516140718E-3</v>
      </c>
      <c r="F138" s="3">
        <v>573.82000000000005</v>
      </c>
      <c r="G138" s="6">
        <f t="shared" ref="G138" si="677">(F138-F137)/F137</f>
        <v>-6.0261318155377299E-4</v>
      </c>
      <c r="H138" s="3">
        <v>223.14</v>
      </c>
      <c r="I138" s="6">
        <f t="shared" ref="I138" si="678">(H138-H137)/H137</f>
        <v>-2.9045086911837245E-3</v>
      </c>
      <c r="J138" s="3">
        <v>16320.1</v>
      </c>
      <c r="K138" s="6">
        <f t="shared" ref="K138" si="679">(J138-J137)/J137</f>
        <v>-1.5737251704356331E-2</v>
      </c>
      <c r="L138" s="3">
        <v>667.21</v>
      </c>
      <c r="M138" s="6">
        <f t="shared" ref="M138" si="680">(L138-L137)/L137</f>
        <v>-4.3276476996313698E-3</v>
      </c>
      <c r="N138" s="3">
        <v>268.31</v>
      </c>
      <c r="O138" s="6">
        <f t="shared" ref="O138" si="681">(N138-N137)/N137</f>
        <v>-2.7615699633965152E-2</v>
      </c>
      <c r="P138" s="3">
        <f t="shared" si="654"/>
        <v>1.3285681665504636</v>
      </c>
      <c r="Q138" s="6">
        <f t="shared" si="666"/>
        <v>-3.3434230650504306E-3</v>
      </c>
    </row>
    <row r="139" spans="1:17" x14ac:dyDescent="0.25">
      <c r="A139" s="4">
        <v>42853</v>
      </c>
      <c r="B139" s="3">
        <v>7136.3040000000001</v>
      </c>
      <c r="C139" s="6">
        <f t="shared" si="655"/>
        <v>2.6184566444705206E-2</v>
      </c>
      <c r="D139" s="3">
        <v>4584.82</v>
      </c>
      <c r="E139" s="6">
        <f t="shared" si="655"/>
        <v>1.0270569233243872E-2</v>
      </c>
      <c r="F139" s="3">
        <v>578.43100000000004</v>
      </c>
      <c r="G139" s="6">
        <f t="shared" ref="G139" si="682">(F139-F138)/F138</f>
        <v>8.0356209264229022E-3</v>
      </c>
      <c r="H139" s="3">
        <v>225.79</v>
      </c>
      <c r="I139" s="6">
        <f t="shared" ref="I139" si="683">(H139-H138)/H138</f>
        <v>1.1875952316931102E-2</v>
      </c>
      <c r="J139" s="3">
        <v>16390.8</v>
      </c>
      <c r="K139" s="6">
        <f t="shared" ref="K139" si="684">(J139-J138)/J138</f>
        <v>4.3320812985213879E-3</v>
      </c>
      <c r="L139" s="3">
        <v>676.76</v>
      </c>
      <c r="M139" s="6">
        <f t="shared" ref="M139" si="685">(L139-L138)/L138</f>
        <v>1.4313334632274627E-2</v>
      </c>
      <c r="N139" s="3">
        <v>263.89</v>
      </c>
      <c r="O139" s="6">
        <f t="shared" ref="O139" si="686">(N139-N138)/N138</f>
        <v>-1.6473482166151153E-2</v>
      </c>
      <c r="P139" s="3">
        <f t="shared" si="654"/>
        <v>1.3385670065906525</v>
      </c>
      <c r="Q139" s="6">
        <f t="shared" si="666"/>
        <v>7.5260271109387038E-3</v>
      </c>
    </row>
    <row r="140" spans="1:17" x14ac:dyDescent="0.25">
      <c r="A140" s="4">
        <v>42886</v>
      </c>
      <c r="B140" s="3">
        <v>7408.0079999999998</v>
      </c>
      <c r="C140" s="6">
        <f t="shared" si="655"/>
        <v>3.8073490142796568E-2</v>
      </c>
      <c r="D140" s="3">
        <v>4649.34</v>
      </c>
      <c r="E140" s="6">
        <f t="shared" si="655"/>
        <v>1.4072526293289691E-2</v>
      </c>
      <c r="F140" s="3">
        <v>583.42100000000005</v>
      </c>
      <c r="G140" s="6">
        <f t="shared" ref="G140" si="687">(F140-F139)/F139</f>
        <v>8.6267852172515116E-3</v>
      </c>
      <c r="H140" s="3">
        <v>228.8</v>
      </c>
      <c r="I140" s="6">
        <f t="shared" ref="I140" si="688">(H140-H139)/H139</f>
        <v>1.3330971256477343E-2</v>
      </c>
      <c r="J140" s="3">
        <v>16369.93</v>
      </c>
      <c r="K140" s="6">
        <f t="shared" ref="K140" si="689">(J140-J139)/J139</f>
        <v>-1.2732752519705557E-3</v>
      </c>
      <c r="L140" s="3">
        <v>679.16</v>
      </c>
      <c r="M140" s="6">
        <f t="shared" ref="M140" si="690">(L140-L139)/L139</f>
        <v>3.5463088835037196E-3</v>
      </c>
      <c r="N140" s="3">
        <v>259.3</v>
      </c>
      <c r="O140" s="6">
        <f t="shared" ref="O140" si="691">(N140-N139)/N139</f>
        <v>-1.7393610974269488E-2</v>
      </c>
      <c r="P140" s="3">
        <f t="shared" si="654"/>
        <v>1.3490064409369298</v>
      </c>
      <c r="Q140" s="6">
        <f t="shared" si="666"/>
        <v>7.798962842261164E-3</v>
      </c>
    </row>
    <row r="141" spans="1:17" x14ac:dyDescent="0.25">
      <c r="A141" s="4">
        <v>42916</v>
      </c>
      <c r="B141" s="3">
        <v>7396.9859999999999</v>
      </c>
      <c r="C141" s="6">
        <f t="shared" si="655"/>
        <v>-1.4878493651734629E-3</v>
      </c>
      <c r="D141" s="3">
        <v>4678.3599999999997</v>
      </c>
      <c r="E141" s="6">
        <f t="shared" si="655"/>
        <v>6.2417461403122864E-3</v>
      </c>
      <c r="F141" s="3">
        <v>579.13400000000001</v>
      </c>
      <c r="G141" s="6">
        <f t="shared" ref="G141" si="692">(F141-F140)/F140</f>
        <v>-7.3480385519205417E-3</v>
      </c>
      <c r="H141" s="3">
        <v>229.9</v>
      </c>
      <c r="I141" s="6">
        <f t="shared" ref="I141" si="693">(H141-H140)/H140</f>
        <v>4.8076923076922828E-3</v>
      </c>
      <c r="J141" s="3">
        <v>16691.259999999998</v>
      </c>
      <c r="K141" s="6">
        <f t="shared" ref="K141" si="694">(J141-J140)/J140</f>
        <v>1.9629283692721846E-2</v>
      </c>
      <c r="L141" s="3">
        <v>662.08</v>
      </c>
      <c r="M141" s="6">
        <f t="shared" ref="M141" si="695">(L141-L140)/L140</f>
        <v>-2.5148713116202263E-2</v>
      </c>
      <c r="N141" s="3">
        <v>259.01</v>
      </c>
      <c r="O141" s="6">
        <f t="shared" ref="O141" si="696">(N141-N140)/N140</f>
        <v>-1.1183956806788294E-3</v>
      </c>
      <c r="P141" s="3">
        <f t="shared" si="654"/>
        <v>1.3438405641992248</v>
      </c>
      <c r="Q141" s="6">
        <f t="shared" si="666"/>
        <v>-3.8293936788894004E-3</v>
      </c>
    </row>
    <row r="142" spans="1:17" x14ac:dyDescent="0.25">
      <c r="A142" s="4">
        <v>42947</v>
      </c>
      <c r="B142" s="3">
        <v>7610.7479999999996</v>
      </c>
      <c r="C142" s="6">
        <f t="shared" si="655"/>
        <v>2.8898527048719536E-2</v>
      </c>
      <c r="D142" s="3">
        <v>4774.5600000000004</v>
      </c>
      <c r="E142" s="6">
        <f t="shared" si="655"/>
        <v>2.0562761309518878E-2</v>
      </c>
      <c r="F142" s="3">
        <v>581.27599999999995</v>
      </c>
      <c r="G142" s="6">
        <f t="shared" ref="G142" si="697">(F142-F141)/F141</f>
        <v>3.6986258793300672E-3</v>
      </c>
      <c r="H142" s="3">
        <v>231.66</v>
      </c>
      <c r="I142" s="6">
        <f t="shared" ref="I142" si="698">(H142-H141)/H141</f>
        <v>7.6555023923444579E-3</v>
      </c>
      <c r="J142" s="3">
        <v>16902.419999999998</v>
      </c>
      <c r="K142" s="6">
        <f t="shared" ref="K142" si="699">(J142-J141)/J141</f>
        <v>1.2650932284321247E-2</v>
      </c>
      <c r="L142" s="3">
        <v>675.33</v>
      </c>
      <c r="M142" s="6">
        <f t="shared" ref="M142" si="700">(L142-L141)/L141</f>
        <v>2.0012687288545189E-2</v>
      </c>
      <c r="N142" s="3">
        <v>268.18</v>
      </c>
      <c r="O142" s="6">
        <f t="shared" ref="O142" si="701">(N142-N141)/N141</f>
        <v>3.5404038454113801E-2</v>
      </c>
      <c r="P142" s="3">
        <f t="shared" si="654"/>
        <v>1.3608156257529762</v>
      </c>
      <c r="Q142" s="6">
        <f t="shared" si="666"/>
        <v>1.263175260963088E-2</v>
      </c>
    </row>
    <row r="143" spans="1:17" x14ac:dyDescent="0.25">
      <c r="A143" s="4">
        <v>42978</v>
      </c>
      <c r="B143" s="3">
        <v>7608.9309999999996</v>
      </c>
      <c r="C143" s="6">
        <f t="shared" si="655"/>
        <v>-2.3874131688501673E-4</v>
      </c>
      <c r="D143" s="3">
        <v>4789.18</v>
      </c>
      <c r="E143" s="6">
        <f t="shared" si="655"/>
        <v>3.0620622633289536E-3</v>
      </c>
      <c r="F143" s="3">
        <v>591.89800000000002</v>
      </c>
      <c r="G143" s="6">
        <f t="shared" ref="G143" si="702">(F143-F142)/F142</f>
        <v>1.8273591202802236E-2</v>
      </c>
      <c r="H143" s="3">
        <v>233.22</v>
      </c>
      <c r="I143" s="6">
        <f t="shared" ref="I143" si="703">(H143-H142)/H142</f>
        <v>6.7340067340067441E-3</v>
      </c>
      <c r="J143" s="3">
        <v>17010.939999999999</v>
      </c>
      <c r="K143" s="6">
        <f t="shared" ref="K143" si="704">(J143-J142)/J142</f>
        <v>6.4203824067796478E-3</v>
      </c>
      <c r="L143" s="3">
        <v>701.83</v>
      </c>
      <c r="M143" s="6">
        <f t="shared" ref="M143" si="705">(L143-L142)/L142</f>
        <v>3.9240075222483822E-2</v>
      </c>
      <c r="N143" s="3">
        <v>269.92</v>
      </c>
      <c r="O143" s="6">
        <f t="shared" ref="O143" si="706">(N143-N142)/N142</f>
        <v>6.4881795808785486E-3</v>
      </c>
      <c r="P143" s="3">
        <f t="shared" si="654"/>
        <v>1.3779088079443222</v>
      </c>
      <c r="Q143" s="6">
        <f t="shared" si="666"/>
        <v>1.2560983183807809E-2</v>
      </c>
    </row>
    <row r="144" spans="1:17" x14ac:dyDescent="0.25">
      <c r="A144" s="4">
        <v>43007</v>
      </c>
      <c r="B144" s="3">
        <v>7801.3360000000002</v>
      </c>
      <c r="C144" s="6">
        <f t="shared" si="655"/>
        <v>2.5286732130965658E-2</v>
      </c>
      <c r="D144" s="3">
        <v>4887.97</v>
      </c>
      <c r="E144" s="6">
        <f t="shared" si="655"/>
        <v>2.0627748382812915E-2</v>
      </c>
      <c r="F144" s="3">
        <v>582.67700000000002</v>
      </c>
      <c r="G144" s="6">
        <f t="shared" ref="G144" si="707">(F144-F143)/F143</f>
        <v>-1.557869768101937E-2</v>
      </c>
      <c r="H144" s="3">
        <v>233.11</v>
      </c>
      <c r="I144" s="6">
        <f t="shared" ref="I144" si="708">(H144-H143)/H143</f>
        <v>-4.7165766229305043E-4</v>
      </c>
      <c r="J144" s="3">
        <v>16876</v>
      </c>
      <c r="K144" s="6">
        <f t="shared" ref="K144" si="709">(J144-J143)/J143</f>
        <v>-7.9325422345854317E-3</v>
      </c>
      <c r="L144" s="3">
        <v>682.55</v>
      </c>
      <c r="M144" s="6">
        <f t="shared" ref="M144" si="710">(L144-L143)/L143</f>
        <v>-2.7471039995440611E-2</v>
      </c>
      <c r="N144" s="3">
        <v>271.69</v>
      </c>
      <c r="O144" s="6">
        <f t="shared" ref="O144" si="711">(N144-N143)/N143</f>
        <v>6.5574985180793634E-3</v>
      </c>
      <c r="P144" s="3">
        <f t="shared" si="654"/>
        <v>1.370579120230581</v>
      </c>
      <c r="Q144" s="6">
        <f t="shared" si="666"/>
        <v>-5.3194287397554541E-3</v>
      </c>
    </row>
    <row r="145" spans="1:17" x14ac:dyDescent="0.25">
      <c r="A145" s="4">
        <v>43039</v>
      </c>
      <c r="B145" s="3">
        <v>7920.4530000000004</v>
      </c>
      <c r="C145" s="6">
        <f t="shared" si="655"/>
        <v>1.5268794985884493E-2</v>
      </c>
      <c r="D145" s="3">
        <v>5002.03</v>
      </c>
      <c r="E145" s="6">
        <f t="shared" si="655"/>
        <v>2.3334840434781613E-2</v>
      </c>
      <c r="F145" s="3">
        <v>581.64200000000005</v>
      </c>
      <c r="G145" s="6">
        <f t="shared" ref="G145" si="712">(F145-F144)/F144</f>
        <v>-1.7762842878644054E-3</v>
      </c>
      <c r="H145" s="3">
        <v>233.56</v>
      </c>
      <c r="I145" s="6">
        <f t="shared" ref="I145" si="713">(H145-H144)/H144</f>
        <v>1.9304191154390143E-3</v>
      </c>
      <c r="J145" s="3">
        <v>16897.509999999998</v>
      </c>
      <c r="K145" s="6">
        <f t="shared" ref="K145" si="714">(J145-J144)/J144</f>
        <v>1.2745911353400331E-3</v>
      </c>
      <c r="L145" s="3">
        <v>675.6</v>
      </c>
      <c r="M145" s="6">
        <f t="shared" ref="M145" si="715">(L145-L144)/L144</f>
        <v>-1.0182404219471001E-2</v>
      </c>
      <c r="N145" s="3">
        <v>277.24</v>
      </c>
      <c r="O145" s="6">
        <f t="shared" ref="O145" si="716">(N145-N144)/N144</f>
        <v>2.0427693326953555E-2</v>
      </c>
      <c r="P145" s="3">
        <f t="shared" si="654"/>
        <v>1.3753366646908305</v>
      </c>
      <c r="Q145" s="6">
        <f t="shared" si="666"/>
        <v>3.4711928629476427E-3</v>
      </c>
    </row>
    <row r="146" spans="1:17" x14ac:dyDescent="0.25">
      <c r="A146" s="4">
        <v>43069</v>
      </c>
      <c r="B146" s="3">
        <v>8004.6009999999997</v>
      </c>
      <c r="C146" s="6">
        <f t="shared" si="655"/>
        <v>1.0624139806144829E-2</v>
      </c>
      <c r="D146" s="3">
        <v>5155.4399999999996</v>
      </c>
      <c r="E146" s="6">
        <f t="shared" si="655"/>
        <v>3.0669548163445613E-2</v>
      </c>
      <c r="F146" s="3">
        <v>580.51199999999994</v>
      </c>
      <c r="G146" s="6">
        <f t="shared" ref="G146" si="717">(F146-F145)/F145</f>
        <v>-1.9427757967961548E-3</v>
      </c>
      <c r="H146" s="3">
        <v>233.27</v>
      </c>
      <c r="I146" s="6">
        <f t="shared" ref="I146" si="718">(H146-H145)/H145</f>
        <v>-1.2416509676314096E-3</v>
      </c>
      <c r="J146" s="3">
        <v>17346.02</v>
      </c>
      <c r="K146" s="6">
        <f t="shared" ref="K146" si="719">(J146-J145)/J145</f>
        <v>2.6542964022509948E-2</v>
      </c>
      <c r="L146" s="3">
        <v>677.31</v>
      </c>
      <c r="M146" s="6">
        <f t="shared" ref="M146" si="720">(L146-L145)/L145</f>
        <v>2.5310834813497968E-3</v>
      </c>
      <c r="N146" s="3">
        <v>277.5</v>
      </c>
      <c r="O146" s="6">
        <f t="shared" ref="O146" si="721">(N146-N145)/N145</f>
        <v>9.3781561102290756E-4</v>
      </c>
      <c r="P146" s="3">
        <f t="shared" si="654"/>
        <v>1.3810678639631884</v>
      </c>
      <c r="Q146" s="6">
        <f t="shared" si="666"/>
        <v>4.1671246171905308E-3</v>
      </c>
    </row>
    <row r="147" spans="1:17" x14ac:dyDescent="0.25">
      <c r="A147" s="4">
        <v>43098</v>
      </c>
      <c r="B147" s="3">
        <v>8134.6549999999997</v>
      </c>
      <c r="C147" s="6">
        <f t="shared" si="655"/>
        <v>1.6247405710790593E-2</v>
      </c>
      <c r="D147" s="3">
        <v>5212.76</v>
      </c>
      <c r="E147" s="6">
        <f t="shared" si="655"/>
        <v>1.1118352652731993E-2</v>
      </c>
      <c r="F147" s="3">
        <v>581.46</v>
      </c>
      <c r="G147" s="6">
        <f t="shared" ref="G147" si="722">(F147-F146)/F146</f>
        <v>1.6330411774435204E-3</v>
      </c>
      <c r="H147" s="3">
        <v>236.12</v>
      </c>
      <c r="I147" s="6">
        <f t="shared" ref="I147" si="723">(H147-H146)/H146</f>
        <v>1.221760192052126E-2</v>
      </c>
      <c r="J147" s="3">
        <v>17295.16</v>
      </c>
      <c r="K147" s="6">
        <f t="shared" ref="K147" si="724">(J147-J146)/J146</f>
        <v>-2.9320847087689617E-3</v>
      </c>
      <c r="L147" s="3">
        <v>695.35</v>
      </c>
      <c r="M147" s="6">
        <f t="shared" ref="M147" si="725">(L147-L146)/L146</f>
        <v>2.6634775804284711E-2</v>
      </c>
      <c r="N147" s="3">
        <v>285.74</v>
      </c>
      <c r="O147" s="6">
        <f t="shared" ref="O147" si="726">(N147-N146)/N146</f>
        <v>2.9693693693693728E-2</v>
      </c>
      <c r="P147" s="3">
        <f t="shared" si="654"/>
        <v>1.3947299596875848</v>
      </c>
      <c r="Q147" s="6">
        <f t="shared" si="666"/>
        <v>9.8924144720817491E-3</v>
      </c>
    </row>
    <row r="148" spans="1:17" x14ac:dyDescent="0.25">
      <c r="A148" s="4">
        <v>43131</v>
      </c>
      <c r="B148" s="3">
        <v>8543.1290000000008</v>
      </c>
      <c r="C148" s="6">
        <f t="shared" si="655"/>
        <v>5.0214053331087929E-2</v>
      </c>
      <c r="D148" s="3">
        <v>5511.21</v>
      </c>
      <c r="E148" s="6">
        <f t="shared" si="655"/>
        <v>5.7253738902232176E-2</v>
      </c>
      <c r="F148" s="3">
        <v>567.15499999999997</v>
      </c>
      <c r="G148" s="6">
        <f t="shared" ref="G148" si="727">(F148-F147)/F147</f>
        <v>-2.4601864272692984E-2</v>
      </c>
      <c r="H148" s="3">
        <v>233.22</v>
      </c>
      <c r="I148" s="6">
        <f t="shared" ref="I148" si="728">(H148-H147)/H147</f>
        <v>-1.2281890564119963E-2</v>
      </c>
      <c r="J148" s="3">
        <v>16785.79</v>
      </c>
      <c r="K148" s="6">
        <f t="shared" ref="K148" si="729">(J148-J147)/J147</f>
        <v>-2.9451592237365772E-2</v>
      </c>
      <c r="L148" s="3">
        <v>711.64</v>
      </c>
      <c r="M148" s="6">
        <f t="shared" ref="M148" si="730">(L148-L147)/L147</f>
        <v>2.3427051125332513E-2</v>
      </c>
      <c r="N148" s="3">
        <v>293.26</v>
      </c>
      <c r="O148" s="6">
        <f t="shared" ref="O148" si="731">(N148-N147)/N147</f>
        <v>2.6317631413172751E-2</v>
      </c>
      <c r="P148" s="3">
        <f t="shared" si="654"/>
        <v>1.3962169485905762</v>
      </c>
      <c r="Q148" s="6">
        <f t="shared" si="666"/>
        <v>1.0661482480267732E-3</v>
      </c>
    </row>
    <row r="149" spans="1:17" x14ac:dyDescent="0.25">
      <c r="A149" s="4">
        <v>43159</v>
      </c>
      <c r="B149" s="3">
        <v>8158.8109999999997</v>
      </c>
      <c r="C149" s="6">
        <f t="shared" si="655"/>
        <v>-4.4985625290218732E-2</v>
      </c>
      <c r="D149" s="3">
        <v>5308.09</v>
      </c>
      <c r="E149" s="6">
        <f t="shared" si="655"/>
        <v>-3.6855790289246806E-2</v>
      </c>
      <c r="F149" s="3">
        <v>560.36099999999999</v>
      </c>
      <c r="G149" s="6">
        <f t="shared" ref="G149" si="732">(F149-F148)/F148</f>
        <v>-1.1979088608934036E-2</v>
      </c>
      <c r="H149" s="3">
        <v>228.01</v>
      </c>
      <c r="I149" s="6">
        <f t="shared" ref="I149" si="733">(H149-H148)/H148</f>
        <v>-2.233942200497388E-2</v>
      </c>
      <c r="J149" s="3">
        <v>15565.26</v>
      </c>
      <c r="K149" s="6">
        <f t="shared" ref="K149" si="734">(J149-J148)/J148</f>
        <v>-7.2712097553942978E-2</v>
      </c>
      <c r="L149" s="3">
        <v>699.13</v>
      </c>
      <c r="M149" s="6">
        <f t="shared" ref="M149" si="735">(L149-L148)/L148</f>
        <v>-1.7579113034680443E-2</v>
      </c>
      <c r="N149" s="3">
        <v>287.7</v>
      </c>
      <c r="O149" s="6">
        <f t="shared" ref="O149" si="736">(N149-N148)/N148</f>
        <v>-1.8959285275864428E-2</v>
      </c>
      <c r="P149" s="3">
        <f t="shared" si="654"/>
        <v>1.3615533232392494</v>
      </c>
      <c r="Q149" s="6">
        <f t="shared" si="666"/>
        <v>-2.4826818916872728E-2</v>
      </c>
    </row>
    <row r="150" spans="1:17" x14ac:dyDescent="0.25">
      <c r="A150" s="4">
        <v>43189</v>
      </c>
      <c r="B150" s="3">
        <v>8019.7280000000001</v>
      </c>
      <c r="C150" s="6">
        <f t="shared" si="655"/>
        <v>-1.7046969221373019E-2</v>
      </c>
      <c r="D150" s="3">
        <v>5173.1899999999996</v>
      </c>
      <c r="E150" s="6">
        <f t="shared" si="655"/>
        <v>-2.5414037817746222E-2</v>
      </c>
      <c r="F150" s="3">
        <v>567.28700000000003</v>
      </c>
      <c r="G150" s="6">
        <f t="shared" ref="G150" si="737">(F150-F149)/F149</f>
        <v>1.2359889428422114E-2</v>
      </c>
      <c r="H150" s="3">
        <v>229.28</v>
      </c>
      <c r="I150" s="6">
        <f t="shared" ref="I150" si="738">(H150-H149)/H149</f>
        <v>5.5699311433709498E-3</v>
      </c>
      <c r="J150" s="3">
        <v>16142.71</v>
      </c>
      <c r="K150" s="6">
        <f t="shared" ref="K150" si="739">(J150-J149)/J149</f>
        <v>3.709864146181939E-2</v>
      </c>
      <c r="L150" s="3">
        <v>701.97</v>
      </c>
      <c r="M150" s="6">
        <f t="shared" ref="M150" si="740">(L150-L149)/L149</f>
        <v>4.062191580964959E-3</v>
      </c>
      <c r="N150" s="3">
        <v>287.79000000000002</v>
      </c>
      <c r="O150" s="6">
        <f t="shared" ref="O150" si="741">(N150-N149)/N149</f>
        <v>3.1282586027122641E-4</v>
      </c>
      <c r="P150" s="3">
        <f t="shared" si="654"/>
        <v>1.3660600335608226</v>
      </c>
      <c r="Q150" s="6">
        <f t="shared" si="666"/>
        <v>3.3099771008978157E-3</v>
      </c>
    </row>
    <row r="151" spans="1:17" x14ac:dyDescent="0.25">
      <c r="A151" s="4">
        <v>43220</v>
      </c>
      <c r="B151" s="3">
        <v>8211.5030000000006</v>
      </c>
      <c r="C151" s="6">
        <f t="shared" si="655"/>
        <v>2.3912905774360494E-2</v>
      </c>
      <c r="D151" s="3">
        <v>5193.04</v>
      </c>
      <c r="E151" s="6">
        <f t="shared" si="655"/>
        <v>3.8370908472335958E-3</v>
      </c>
      <c r="F151" s="3">
        <v>559.78</v>
      </c>
      <c r="G151" s="6">
        <f t="shared" ref="G151" si="742">(F151-F150)/F150</f>
        <v>-1.3233160640028876E-2</v>
      </c>
      <c r="H151" s="3">
        <v>225.69</v>
      </c>
      <c r="I151" s="6">
        <f t="shared" ref="I151" si="743">(H151-H150)/H150</f>
        <v>-1.5657711095603644E-2</v>
      </c>
      <c r="J151" s="3">
        <v>16226.79</v>
      </c>
      <c r="K151" s="6">
        <f t="shared" ref="K151" si="744">(J151-J150)/J150</f>
        <v>5.2085430513217268E-3</v>
      </c>
      <c r="L151" s="3">
        <v>698.78</v>
      </c>
      <c r="M151" s="6">
        <f t="shared" ref="M151" si="745">(L151-L150)/L150</f>
        <v>-4.5443537473112165E-3</v>
      </c>
      <c r="N151" s="3">
        <v>296.18</v>
      </c>
      <c r="O151" s="6">
        <f t="shared" ref="O151" si="746">(N151-N150)/N150</f>
        <v>2.9153201987560325E-2</v>
      </c>
      <c r="P151" s="3">
        <f t="shared" si="654"/>
        <v>1.3610680131274888</v>
      </c>
      <c r="Q151" s="6">
        <f t="shared" si="666"/>
        <v>-3.6543199498497983E-3</v>
      </c>
    </row>
    <row r="152" spans="1:17" x14ac:dyDescent="0.25">
      <c r="A152" s="4">
        <v>43251</v>
      </c>
      <c r="B152" s="3">
        <v>8038.0370000000003</v>
      </c>
      <c r="C152" s="6">
        <f t="shared" si="655"/>
        <v>-2.1124756332671416E-2</v>
      </c>
      <c r="D152" s="3">
        <v>5318.1</v>
      </c>
      <c r="E152" s="6">
        <f t="shared" si="655"/>
        <v>2.4082233142822009E-2</v>
      </c>
      <c r="F152" s="3">
        <v>564.92399999999998</v>
      </c>
      <c r="G152" s="6">
        <f t="shared" ref="G152" si="747">(F152-F151)/F151</f>
        <v>9.1893243774340029E-3</v>
      </c>
      <c r="H152" s="3">
        <v>226.87</v>
      </c>
      <c r="I152" s="6">
        <f t="shared" ref="I152" si="748">(H152-H151)/H151</f>
        <v>5.228410651779019E-3</v>
      </c>
      <c r="J152" s="3">
        <v>16811.27</v>
      </c>
      <c r="K152" s="6">
        <f t="shared" ref="K152" si="749">(J152-J151)/J151</f>
        <v>3.6019446853012796E-2</v>
      </c>
      <c r="L152" s="3">
        <v>688.92</v>
      </c>
      <c r="M152" s="6">
        <f t="shared" ref="M152" si="750">(L152-L151)/L151</f>
        <v>-1.411030653424542E-2</v>
      </c>
      <c r="N152" s="3">
        <v>299.85000000000002</v>
      </c>
      <c r="O152" s="6">
        <f t="shared" ref="O152" si="751">(N152-N151)/N151</f>
        <v>1.2391113512053534E-2</v>
      </c>
      <c r="P152" s="3">
        <f t="shared" si="654"/>
        <v>1.369509584806536</v>
      </c>
      <c r="Q152" s="6">
        <f t="shared" si="666"/>
        <v>6.2021674138457812E-3</v>
      </c>
    </row>
    <row r="153" spans="1:17" x14ac:dyDescent="0.25">
      <c r="A153" s="4">
        <v>43280</v>
      </c>
      <c r="B153" s="3">
        <v>7942.2439999999997</v>
      </c>
      <c r="C153" s="6">
        <f t="shared" si="655"/>
        <v>-1.1917461937535317E-2</v>
      </c>
      <c r="D153" s="3">
        <v>5350.83</v>
      </c>
      <c r="E153" s="6">
        <f t="shared" si="655"/>
        <v>6.1544536582613264E-3</v>
      </c>
      <c r="F153" s="3">
        <v>563.98900000000003</v>
      </c>
      <c r="G153" s="6">
        <f t="shared" ref="G153" si="752">(F153-F152)/F152</f>
        <v>-1.6550898881972538E-3</v>
      </c>
      <c r="H153" s="3">
        <v>225.76</v>
      </c>
      <c r="I153" s="6">
        <f t="shared" ref="I153" si="753">(H153-H152)/H152</f>
        <v>-4.8926698109049835E-3</v>
      </c>
      <c r="J153" s="3">
        <v>17514.650000000001</v>
      </c>
      <c r="K153" s="6">
        <f t="shared" ref="K153" si="754">(J153-J152)/J152</f>
        <v>4.1839789617322251E-2</v>
      </c>
      <c r="L153" s="3">
        <v>663.43</v>
      </c>
      <c r="M153" s="6">
        <f t="shared" ref="M153" si="755">(L153-L152)/L152</f>
        <v>-3.6999941938106039E-2</v>
      </c>
      <c r="N153" s="3">
        <v>290.83</v>
      </c>
      <c r="O153" s="6">
        <f t="shared" ref="O153" si="756">(N153-N152)/N152</f>
        <v>-3.0081707520427006E-2</v>
      </c>
      <c r="P153" s="3">
        <f t="shared" si="654"/>
        <v>1.3598560797662402</v>
      </c>
      <c r="Q153" s="6">
        <f t="shared" si="666"/>
        <v>-7.0488773115519468E-3</v>
      </c>
    </row>
    <row r="154" spans="1:17" x14ac:dyDescent="0.25">
      <c r="A154" s="4">
        <v>43312</v>
      </c>
      <c r="B154" s="3">
        <v>8138.2860000000001</v>
      </c>
      <c r="C154" s="6">
        <f t="shared" si="655"/>
        <v>2.468345218303547E-2</v>
      </c>
      <c r="D154" s="3">
        <v>5549.96</v>
      </c>
      <c r="E154" s="6">
        <f t="shared" si="655"/>
        <v>3.7214787238615342E-2</v>
      </c>
      <c r="F154" s="3">
        <v>559.77499999999998</v>
      </c>
      <c r="G154" s="6">
        <f t="shared" ref="G154" si="757">(F154-F153)/F153</f>
        <v>-7.4717769318196903E-3</v>
      </c>
      <c r="H154" s="3">
        <v>228.8</v>
      </c>
      <c r="I154" s="6">
        <f t="shared" ref="I154" si="758">(H154-H153)/H153</f>
        <v>1.346562721474141E-2</v>
      </c>
      <c r="J154" s="3">
        <v>17621.03</v>
      </c>
      <c r="K154" s="6">
        <f t="shared" ref="K154" si="759">(J154-J153)/J153</f>
        <v>6.0737725275696276E-3</v>
      </c>
      <c r="L154" s="3">
        <v>647.73</v>
      </c>
      <c r="M154" s="6">
        <f t="shared" ref="M154" si="760">(L154-L153)/L153</f>
        <v>-2.366489305578574E-2</v>
      </c>
      <c r="N154" s="3">
        <v>284.01</v>
      </c>
      <c r="O154" s="6">
        <f t="shared" ref="O154" si="761">(N154-N153)/N153</f>
        <v>-2.345012550287107E-2</v>
      </c>
      <c r="P154" s="3">
        <f t="shared" si="654"/>
        <v>1.360121258251374</v>
      </c>
      <c r="Q154" s="6">
        <f t="shared" si="666"/>
        <v>1.950048163768388E-4</v>
      </c>
    </row>
    <row r="155" spans="1:17" x14ac:dyDescent="0.25">
      <c r="A155" s="4">
        <v>43343</v>
      </c>
      <c r="B155" s="3">
        <v>7982.1329999999998</v>
      </c>
      <c r="C155" s="6">
        <f t="shared" si="655"/>
        <v>-1.918745544209189E-2</v>
      </c>
      <c r="D155" s="3">
        <v>5730.8</v>
      </c>
      <c r="E155" s="6">
        <f t="shared" si="655"/>
        <v>3.258401862355767E-2</v>
      </c>
      <c r="F155" s="3">
        <v>566.12</v>
      </c>
      <c r="G155" s="6">
        <f t="shared" ref="G155" si="762">(F155-F154)/F154</f>
        <v>1.1334911348309638E-2</v>
      </c>
      <c r="H155" s="3">
        <v>228.84</v>
      </c>
      <c r="I155" s="6">
        <f t="shared" ref="I155" si="763">(H155-H154)/H154</f>
        <v>1.7482517482514002E-4</v>
      </c>
      <c r="J155" s="3">
        <v>18110.349999999999</v>
      </c>
      <c r="K155" s="6">
        <f t="shared" ref="K155" si="764">(J155-J154)/J154</f>
        <v>2.7769091818128665E-2</v>
      </c>
      <c r="L155" s="3">
        <v>634.72</v>
      </c>
      <c r="M155" s="6">
        <f t="shared" ref="M155" si="765">(L155-L154)/L154</f>
        <v>-2.0085529464437327E-2</v>
      </c>
      <c r="N155" s="3">
        <v>279.14</v>
      </c>
      <c r="O155" s="6">
        <f t="shared" ref="O155" si="766">(N155-N154)/N154</f>
        <v>-1.7147283546354017E-2</v>
      </c>
      <c r="P155" s="3">
        <f t="shared" si="654"/>
        <v>1.3643966295628533</v>
      </c>
      <c r="Q155" s="6">
        <f t="shared" si="666"/>
        <v>3.1433751112573283E-3</v>
      </c>
    </row>
    <row r="156" spans="1:17" x14ac:dyDescent="0.25">
      <c r="A156" s="4">
        <v>43371</v>
      </c>
      <c r="B156" s="3">
        <v>8054.835</v>
      </c>
      <c r="C156" s="6">
        <f t="shared" si="655"/>
        <v>9.1080917844892119E-3</v>
      </c>
      <c r="D156" s="3">
        <v>5763.42</v>
      </c>
      <c r="E156" s="6">
        <f t="shared" si="655"/>
        <v>5.692049975570582E-3</v>
      </c>
      <c r="F156" s="3">
        <v>555.28200000000004</v>
      </c>
      <c r="G156" s="6">
        <f t="shared" ref="G156" si="767">(F156-F155)/F155</f>
        <v>-1.9144351020984888E-2</v>
      </c>
      <c r="H156" s="3">
        <v>228.52</v>
      </c>
      <c r="I156" s="6">
        <f t="shared" ref="I156" si="768">(H156-H155)/H155</f>
        <v>-1.3983569306065076E-3</v>
      </c>
      <c r="J156" s="3">
        <v>17667.150000000001</v>
      </c>
      <c r="K156" s="6">
        <f t="shared" ref="K156" si="769">(J156-J155)/J155</f>
        <v>-2.4472194076867487E-2</v>
      </c>
      <c r="L156" s="3">
        <v>630.23</v>
      </c>
      <c r="M156" s="6">
        <f t="shared" ref="M156" si="770">(L156-L155)/L155</f>
        <v>-7.0739853793798978E-3</v>
      </c>
      <c r="N156" s="3">
        <v>284.77</v>
      </c>
      <c r="O156" s="6">
        <f t="shared" ref="O156" si="771">(N156-N155)/N155</f>
        <v>2.0169090778820647E-2</v>
      </c>
      <c r="P156" s="3">
        <f t="shared" si="654"/>
        <v>1.354602434440092</v>
      </c>
      <c r="Q156" s="6">
        <f t="shared" si="666"/>
        <v>-7.1784075909798887E-3</v>
      </c>
    </row>
    <row r="157" spans="1:17" x14ac:dyDescent="0.25">
      <c r="A157" s="4">
        <v>43404</v>
      </c>
      <c r="B157" s="3">
        <v>7414.2979999999998</v>
      </c>
      <c r="C157" s="6">
        <f t="shared" si="655"/>
        <v>-7.9522051041393177E-2</v>
      </c>
      <c r="D157" s="3">
        <v>5369.49</v>
      </c>
      <c r="E157" s="6">
        <f t="shared" si="655"/>
        <v>-6.8350042162466082E-2</v>
      </c>
      <c r="F157" s="3">
        <v>554.19299999999998</v>
      </c>
      <c r="G157" s="6">
        <f t="shared" ref="G157" si="772">(F157-F156)/F156</f>
        <v>-1.9611656779799369E-3</v>
      </c>
      <c r="H157" s="3">
        <v>223.84</v>
      </c>
      <c r="I157" s="6">
        <f t="shared" ref="I157" si="773">(H157-H156)/H156</f>
        <v>-2.047960791178018E-2</v>
      </c>
      <c r="J157" s="3">
        <v>17199.79</v>
      </c>
      <c r="K157" s="6">
        <f t="shared" ref="K157" si="774">(J157-J156)/J156</f>
        <v>-2.645361589164073E-2</v>
      </c>
      <c r="L157" s="3">
        <v>641.46</v>
      </c>
      <c r="M157" s="6">
        <f t="shared" ref="M157" si="775">(L157-L156)/L156</f>
        <v>1.781889151579585E-2</v>
      </c>
      <c r="N157" s="3">
        <v>279.16000000000003</v>
      </c>
      <c r="O157" s="6">
        <f t="shared" ref="O157" si="776">(N157-N156)/N156</f>
        <v>-1.9700108859781428E-2</v>
      </c>
      <c r="P157" s="3">
        <f t="shared" si="654"/>
        <v>1.3268954312011005</v>
      </c>
      <c r="Q157" s="6">
        <f t="shared" si="666"/>
        <v>-2.045397419534669E-2</v>
      </c>
    </row>
    <row r="158" spans="1:17" x14ac:dyDescent="0.25">
      <c r="A158" s="4">
        <v>43434</v>
      </c>
      <c r="B158" s="3">
        <v>7406.0039999999999</v>
      </c>
      <c r="C158" s="6">
        <f t="shared" si="655"/>
        <v>-1.1186493987697648E-3</v>
      </c>
      <c r="D158" s="3">
        <v>5478.91</v>
      </c>
      <c r="E158" s="6">
        <f t="shared" si="655"/>
        <v>2.0378099223576182E-2</v>
      </c>
      <c r="F158" s="3">
        <v>561.875</v>
      </c>
      <c r="G158" s="6">
        <f t="shared" ref="G158" si="777">(F158-F157)/F157</f>
        <v>1.3861596952686187E-2</v>
      </c>
      <c r="H158" s="3">
        <v>223.04</v>
      </c>
      <c r="I158" s="6">
        <f t="shared" ref="I158" si="778">(H158-H157)/H157</f>
        <v>-3.5739814152966911E-3</v>
      </c>
      <c r="J158" s="3">
        <v>18017.18</v>
      </c>
      <c r="K158" s="6">
        <f t="shared" ref="K158" si="779">(J158-J157)/J157</f>
        <v>4.7523254644388065E-2</v>
      </c>
      <c r="L158" s="3">
        <v>645.34</v>
      </c>
      <c r="M158" s="6">
        <f t="shared" ref="M158" si="780">(L158-L157)/L157</f>
        <v>6.0487013999313988E-3</v>
      </c>
      <c r="N158" s="3">
        <v>277.26</v>
      </c>
      <c r="O158" s="6">
        <f t="shared" ref="O158" si="781">(N158-N157)/N157</f>
        <v>-6.8061326837657041E-3</v>
      </c>
      <c r="P158" s="3">
        <f t="shared" si="654"/>
        <v>1.3381384976599113</v>
      </c>
      <c r="Q158" s="6">
        <f t="shared" si="666"/>
        <v>8.4732121269221732E-3</v>
      </c>
    </row>
    <row r="159" spans="1:17" x14ac:dyDescent="0.25">
      <c r="A159" s="4">
        <v>43465</v>
      </c>
      <c r="B159" s="3">
        <v>7048.0720000000001</v>
      </c>
      <c r="C159" s="6">
        <f t="shared" si="655"/>
        <v>-4.8329976597366112E-2</v>
      </c>
      <c r="D159" s="3">
        <v>4984.22</v>
      </c>
      <c r="E159" s="6">
        <f t="shared" si="655"/>
        <v>-9.0289856924096148E-2</v>
      </c>
      <c r="F159" s="3">
        <v>580.62599999999998</v>
      </c>
      <c r="G159" s="6">
        <f t="shared" ref="G159" si="782">(F159-F158)/F158</f>
        <v>3.337219132369295E-2</v>
      </c>
      <c r="H159" s="3">
        <v>227.18</v>
      </c>
      <c r="I159" s="6">
        <f t="shared" ref="I159" si="783">(H159-H158)/H158</f>
        <v>1.8561692969870942E-2</v>
      </c>
      <c r="J159" s="3">
        <v>16595.650000000001</v>
      </c>
      <c r="K159" s="6">
        <f t="shared" ref="K159" si="784">(J159-J158)/J158</f>
        <v>-7.8898584573168437E-2</v>
      </c>
      <c r="L159" s="3">
        <v>675.83</v>
      </c>
      <c r="M159" s="6">
        <f t="shared" ref="M159" si="785">(L159-L158)/L158</f>
        <v>4.7246412743670016E-2</v>
      </c>
      <c r="N159" s="3">
        <v>260.27999999999997</v>
      </c>
      <c r="O159" s="6">
        <f t="shared" ref="O159" si="786">(N159-N158)/N158</f>
        <v>-6.1242155377623959E-2</v>
      </c>
      <c r="P159" s="3">
        <f t="shared" si="654"/>
        <v>1.3324914439725941</v>
      </c>
      <c r="Q159" s="6">
        <f t="shared" si="666"/>
        <v>-4.2200816262237288E-3</v>
      </c>
    </row>
    <row r="160" spans="1:17" x14ac:dyDescent="0.25">
      <c r="A160" s="4">
        <v>43496</v>
      </c>
      <c r="B160" s="3">
        <v>7512.3509999999997</v>
      </c>
      <c r="C160" s="6">
        <f t="shared" si="655"/>
        <v>6.5873191987822988E-2</v>
      </c>
      <c r="D160" s="3">
        <v>5383.63</v>
      </c>
      <c r="E160" s="6">
        <f t="shared" si="655"/>
        <v>8.0134905762586695E-2</v>
      </c>
      <c r="F160" s="3">
        <v>585.78200000000004</v>
      </c>
      <c r="G160" s="6">
        <f t="shared" ref="G160" si="787">(F160-F159)/F159</f>
        <v>8.8800708201149502E-3</v>
      </c>
      <c r="H160" s="3">
        <v>234.83</v>
      </c>
      <c r="I160" s="6">
        <f t="shared" ref="I160" si="788">(H160-H159)/H159</f>
        <v>3.3673738885465293E-2</v>
      </c>
      <c r="J160" s="3">
        <v>18517.39</v>
      </c>
      <c r="K160" s="6">
        <f t="shared" ref="K160" si="789">(J160-J159)/J159</f>
        <v>0.11579781448753124</v>
      </c>
      <c r="L160" s="3">
        <v>696.89</v>
      </c>
      <c r="M160" s="6">
        <f t="shared" ref="M160" si="790">(L160-L159)/L159</f>
        <v>3.1161682671677706E-2</v>
      </c>
      <c r="N160" s="3">
        <v>274.31</v>
      </c>
      <c r="O160" s="6">
        <f t="shared" ref="O160" si="791">(N160-N159)/N159</f>
        <v>5.3903488550791571E-2</v>
      </c>
      <c r="P160" s="3">
        <f t="shared" si="654"/>
        <v>1.3825001928649734</v>
      </c>
      <c r="Q160" s="6">
        <f t="shared" si="666"/>
        <v>3.7530258913548283E-2</v>
      </c>
    </row>
    <row r="161" spans="1:17" x14ac:dyDescent="0.25">
      <c r="A161" s="4">
        <v>43524</v>
      </c>
      <c r="B161" s="3">
        <v>7704.732</v>
      </c>
      <c r="C161" s="6">
        <f t="shared" si="655"/>
        <v>2.5608627711884113E-2</v>
      </c>
      <c r="D161" s="3">
        <v>5556.49</v>
      </c>
      <c r="E161" s="6">
        <f t="shared" si="655"/>
        <v>3.2108447274422587E-2</v>
      </c>
      <c r="F161" s="3">
        <v>583.02700000000004</v>
      </c>
      <c r="G161" s="6">
        <f t="shared" ref="G161" si="792">(F161-F160)/F160</f>
        <v>-4.7031148106292022E-3</v>
      </c>
      <c r="H161" s="3">
        <v>234.35</v>
      </c>
      <c r="I161" s="6">
        <f t="shared" ref="I161" si="793">(H161-H160)/H160</f>
        <v>-2.0440318528297838E-3</v>
      </c>
      <c r="J161" s="3">
        <v>18617.669999999998</v>
      </c>
      <c r="K161" s="6">
        <f t="shared" ref="K161" si="794">(J161-J160)/J160</f>
        <v>5.4154500175240053E-3</v>
      </c>
      <c r="L161" s="3">
        <v>693.4</v>
      </c>
      <c r="M161" s="6">
        <f t="shared" ref="M161" si="795">(L161-L160)/L160</f>
        <v>-5.0079639541391165E-3</v>
      </c>
      <c r="N161" s="3">
        <v>279.63</v>
      </c>
      <c r="O161" s="6">
        <f t="shared" ref="O161" si="796">(N161-N160)/N160</f>
        <v>1.9394116145966218E-2</v>
      </c>
      <c r="P161" s="3">
        <f t="shared" si="654"/>
        <v>1.3881715784010871</v>
      </c>
      <c r="Q161" s="6">
        <f t="shared" si="666"/>
        <v>4.1022674466039645E-3</v>
      </c>
    </row>
    <row r="162" spans="1:17" x14ac:dyDescent="0.25">
      <c r="A162" s="4">
        <v>43553</v>
      </c>
      <c r="B162" s="3">
        <v>7761.7259999999997</v>
      </c>
      <c r="C162" s="6">
        <f t="shared" si="655"/>
        <v>7.3972722217981995E-3</v>
      </c>
      <c r="D162" s="3">
        <v>5664.46</v>
      </c>
      <c r="E162" s="6">
        <f t="shared" si="655"/>
        <v>1.9431331650016512E-2</v>
      </c>
      <c r="F162" s="3">
        <v>598.28099999999995</v>
      </c>
      <c r="G162" s="6">
        <f t="shared" ref="G162" si="797">(F162-F161)/F161</f>
        <v>2.6163453836614607E-2</v>
      </c>
      <c r="H162" s="3">
        <v>241.22</v>
      </c>
      <c r="I162" s="6">
        <f t="shared" ref="I162" si="798">(H162-H161)/H161</f>
        <v>2.9315126946874354E-2</v>
      </c>
      <c r="J162" s="3">
        <v>19445.86</v>
      </c>
      <c r="K162" s="6">
        <f t="shared" ref="K162" si="799">(J162-J161)/J161</f>
        <v>4.4484084206025912E-2</v>
      </c>
      <c r="L162" s="3">
        <v>682.01</v>
      </c>
      <c r="M162" s="6">
        <f t="shared" ref="M162" si="800">(L162-L161)/L161</f>
        <v>-1.6426305162965081E-2</v>
      </c>
      <c r="N162" s="3">
        <v>279.86</v>
      </c>
      <c r="O162" s="6">
        <f t="shared" ref="O162" si="801">(N162-N161)/N161</f>
        <v>8.2251546686699635E-4</v>
      </c>
      <c r="P162" s="3">
        <f t="shared" si="654"/>
        <v>1.4127847203705857</v>
      </c>
      <c r="Q162" s="6">
        <f t="shared" si="666"/>
        <v>1.773061943671856E-2</v>
      </c>
    </row>
    <row r="163" spans="1:17" x14ac:dyDescent="0.25">
      <c r="A163" s="4">
        <v>43585</v>
      </c>
      <c r="B163" s="3">
        <v>7987.55</v>
      </c>
      <c r="C163" s="6">
        <f t="shared" si="655"/>
        <v>2.9094559637895041E-2</v>
      </c>
      <c r="D163" s="3">
        <v>5893.81</v>
      </c>
      <c r="E163" s="6">
        <f t="shared" si="655"/>
        <v>4.0489296420135434E-2</v>
      </c>
      <c r="F163" s="3">
        <v>594.88099999999997</v>
      </c>
      <c r="G163" s="6">
        <f t="shared" ref="G163" si="802">(F163-F162)/F162</f>
        <v>-5.6829483135850505E-3</v>
      </c>
      <c r="H163" s="3">
        <v>242.27</v>
      </c>
      <c r="I163" s="6">
        <f t="shared" ref="I163" si="803">(H163-H162)/H162</f>
        <v>4.3528728961114808E-3</v>
      </c>
      <c r="J163" s="3">
        <v>19400.8</v>
      </c>
      <c r="K163" s="6">
        <f t="shared" ref="K163" si="804">(J163-J162)/J162</f>
        <v>-2.3172027362122994E-3</v>
      </c>
      <c r="L163" s="3">
        <v>676.72</v>
      </c>
      <c r="M163" s="6">
        <f t="shared" ref="M163" si="805">(L163-L162)/L162</f>
        <v>-7.7564845090247409E-3</v>
      </c>
      <c r="N163" s="3">
        <v>279.97000000000003</v>
      </c>
      <c r="O163" s="6">
        <f t="shared" ref="O163" si="806">(N163-N162)/N162</f>
        <v>3.9305366969203759E-4</v>
      </c>
      <c r="P163" s="3">
        <f t="shared" si="654"/>
        <v>1.4176433067259502</v>
      </c>
      <c r="Q163" s="6">
        <f t="shared" si="666"/>
        <v>3.4390139455146886E-3</v>
      </c>
    </row>
    <row r="164" spans="1:17" x14ac:dyDescent="0.25">
      <c r="A164" s="4">
        <v>43616</v>
      </c>
      <c r="B164" s="3">
        <v>7615.3440000000001</v>
      </c>
      <c r="C164" s="6">
        <f t="shared" si="655"/>
        <v>-4.6598268555439415E-2</v>
      </c>
      <c r="D164" s="3">
        <v>5519.27</v>
      </c>
      <c r="E164" s="6">
        <f t="shared" si="655"/>
        <v>-6.354802750682495E-2</v>
      </c>
      <c r="F164" s="3">
        <v>615.22900000000004</v>
      </c>
      <c r="G164" s="6">
        <f t="shared" ref="G164" si="807">(F164-F163)/F163</f>
        <v>3.4205160359803172E-2</v>
      </c>
      <c r="H164" s="3">
        <v>246.27</v>
      </c>
      <c r="I164" s="6">
        <f t="shared" ref="I164" si="808">(H164-H163)/H163</f>
        <v>1.6510504808684524E-2</v>
      </c>
      <c r="J164" s="3">
        <v>19525.759999999998</v>
      </c>
      <c r="K164" s="6">
        <f t="shared" ref="K164" si="809">(J164-J163)/J163</f>
        <v>6.4409715063295913E-3</v>
      </c>
      <c r="L164" s="3">
        <v>688.31</v>
      </c>
      <c r="M164" s="6">
        <f t="shared" ref="M164" si="810">(L164-L163)/L163</f>
        <v>1.7126728927769119E-2</v>
      </c>
      <c r="N164" s="3">
        <v>269.87</v>
      </c>
      <c r="O164" s="6">
        <f t="shared" ref="O164" si="811">(N164-N163)/N163</f>
        <v>-3.6075293781476662E-2</v>
      </c>
      <c r="P164" s="3">
        <f t="shared" si="654"/>
        <v>1.4219442704848466</v>
      </c>
      <c r="Q164" s="6">
        <f t="shared" si="666"/>
        <v>3.0338828804754281E-3</v>
      </c>
    </row>
    <row r="165" spans="1:17" x14ac:dyDescent="0.25">
      <c r="A165" s="4">
        <v>43644</v>
      </c>
      <c r="B165" s="3">
        <v>8069.6009999999997</v>
      </c>
      <c r="C165" s="6">
        <f t="shared" si="655"/>
        <v>5.9650227225454239E-2</v>
      </c>
      <c r="D165" s="3">
        <v>5908.25</v>
      </c>
      <c r="E165" s="6">
        <f t="shared" si="655"/>
        <v>7.0476711594105651E-2</v>
      </c>
      <c r="F165" s="3">
        <v>624.69000000000005</v>
      </c>
      <c r="G165" s="6">
        <f t="shared" ref="G165" si="812">(F165-F164)/F164</f>
        <v>1.5378013715218256E-2</v>
      </c>
      <c r="H165" s="3">
        <v>254.26</v>
      </c>
      <c r="I165" s="6">
        <f t="shared" ref="I165" si="813">(H165-H164)/H164</f>
        <v>3.2444065456612582E-2</v>
      </c>
      <c r="J165" s="3">
        <v>19793.88</v>
      </c>
      <c r="K165" s="6">
        <f t="shared" ref="K165" si="814">(J165-J164)/J164</f>
        <v>1.373160378904599E-2</v>
      </c>
      <c r="L165" s="3">
        <v>743.46</v>
      </c>
      <c r="M165" s="6">
        <f t="shared" ref="M165" si="815">(L165-L164)/L164</f>
        <v>8.0123781435690447E-2</v>
      </c>
      <c r="N165" s="3">
        <v>278.3</v>
      </c>
      <c r="O165" s="6">
        <f t="shared" ref="O165" si="816">(N165-N164)/N164</f>
        <v>3.1237262385593087E-2</v>
      </c>
      <c r="P165" s="3">
        <f t="shared" si="654"/>
        <v>1.4718768459750706</v>
      </c>
      <c r="Q165" s="6">
        <f t="shared" si="666"/>
        <v>3.5115704972880739E-2</v>
      </c>
    </row>
    <row r="166" spans="1:17" x14ac:dyDescent="0.25">
      <c r="A166" s="4">
        <v>43677</v>
      </c>
      <c r="B166" s="3">
        <v>7968.02</v>
      </c>
      <c r="C166" s="6">
        <f t="shared" si="655"/>
        <v>-1.2588106896487103E-2</v>
      </c>
      <c r="D166" s="3">
        <v>5993.17</v>
      </c>
      <c r="E166" s="6">
        <f t="shared" si="655"/>
        <v>1.4373122328946823E-2</v>
      </c>
      <c r="F166" s="3">
        <v>625.803</v>
      </c>
      <c r="G166" s="6">
        <f t="shared" ref="G166" si="817">(F166-F165)/F165</f>
        <v>1.781683715122609E-3</v>
      </c>
      <c r="H166" s="3">
        <v>254.91</v>
      </c>
      <c r="I166" s="6">
        <f t="shared" ref="I166" si="818">(H166-H165)/H165</f>
        <v>2.5564382915126472E-3</v>
      </c>
      <c r="J166" s="3">
        <v>20098.759999999998</v>
      </c>
      <c r="K166" s="6">
        <f t="shared" ref="K166" si="819">(J166-J165)/J165</f>
        <v>1.5402740645088146E-2</v>
      </c>
      <c r="L166" s="3">
        <v>750.98</v>
      </c>
      <c r="M166" s="6">
        <f t="shared" ref="M166" si="820">(L166-L165)/L165</f>
        <v>1.0114868318403117E-2</v>
      </c>
      <c r="N166" s="3">
        <v>276.07</v>
      </c>
      <c r="O166" s="6">
        <f t="shared" ref="O166" si="821">(N166-N165)/N165</f>
        <v>-8.0129356809199356E-3</v>
      </c>
      <c r="P166" s="3">
        <f t="shared" si="654"/>
        <v>1.4747242946974986</v>
      </c>
      <c r="Q166" s="6">
        <f t="shared" si="666"/>
        <v>1.9345699541469335E-3</v>
      </c>
    </row>
    <row r="167" spans="1:17" x14ac:dyDescent="0.25">
      <c r="A167" s="4">
        <v>43707</v>
      </c>
      <c r="B167" s="3">
        <v>7762.6670000000004</v>
      </c>
      <c r="C167" s="6">
        <f t="shared" si="655"/>
        <v>-2.5772149166292259E-2</v>
      </c>
      <c r="D167" s="3">
        <v>5898.23</v>
      </c>
      <c r="E167" s="6">
        <f t="shared" si="655"/>
        <v>-1.5841366088397375E-2</v>
      </c>
      <c r="F167" s="3">
        <v>656.33600000000001</v>
      </c>
      <c r="G167" s="6">
        <f t="shared" ref="G167" si="822">(F167-F166)/F166</f>
        <v>4.8790114460940608E-2</v>
      </c>
      <c r="H167" s="3">
        <v>264.81</v>
      </c>
      <c r="I167" s="6">
        <f t="shared" ref="I167" si="823">(H167-H166)/H166</f>
        <v>3.8837236671766528E-2</v>
      </c>
      <c r="J167" s="3">
        <v>20931.02</v>
      </c>
      <c r="K167" s="6">
        <f t="shared" ref="K167" si="824">(J167-J166)/J166</f>
        <v>4.1408524705006784E-2</v>
      </c>
      <c r="L167" s="3">
        <v>800.14</v>
      </c>
      <c r="M167" s="6">
        <f t="shared" ref="M167" si="825">(L167-L166)/L166</f>
        <v>6.5461130789102193E-2</v>
      </c>
      <c r="N167" s="3">
        <v>268.73</v>
      </c>
      <c r="O167" s="6">
        <f t="shared" ref="O167" si="826">(N167-N166)/N166</f>
        <v>-2.6587459702249339E-2</v>
      </c>
      <c r="P167" s="3">
        <f t="shared" si="654"/>
        <v>1.5148999028967669</v>
      </c>
      <c r="Q167" s="6">
        <f t="shared" si="666"/>
        <v>2.7242792665533009E-2</v>
      </c>
    </row>
    <row r="168" spans="1:17" x14ac:dyDescent="0.25">
      <c r="A168" s="4">
        <v>43738</v>
      </c>
      <c r="B168" s="3">
        <v>7988.9830000000002</v>
      </c>
      <c r="C168" s="6">
        <f t="shared" si="655"/>
        <v>2.9154413038714633E-2</v>
      </c>
      <c r="D168" s="3">
        <v>6008.59</v>
      </c>
      <c r="E168" s="6">
        <f t="shared" si="655"/>
        <v>1.8710697955149357E-2</v>
      </c>
      <c r="F168" s="3">
        <v>648.34199999999998</v>
      </c>
      <c r="G168" s="6">
        <f t="shared" ref="G168" si="827">(F168-F167)/F167</f>
        <v>-1.2179737207771673E-2</v>
      </c>
      <c r="H168" s="3">
        <v>262.81</v>
      </c>
      <c r="I168" s="6">
        <f t="shared" ref="I168" si="828">(H168-H167)/H167</f>
        <v>-7.5525848721725011E-3</v>
      </c>
      <c r="J168" s="3">
        <v>21323.97</v>
      </c>
      <c r="K168" s="6">
        <f t="shared" ref="K168" si="829">(J168-J167)/J167</f>
        <v>1.8773571474299901E-2</v>
      </c>
      <c r="L168" s="3">
        <v>771.86</v>
      </c>
      <c r="M168" s="6">
        <f t="shared" ref="M168" si="830">(L168-L167)/L167</f>
        <v>-3.5343814832404293E-2</v>
      </c>
      <c r="N168" s="3">
        <v>272.39999999999998</v>
      </c>
      <c r="O168" s="6">
        <f t="shared" ref="O168" si="831">(N168-N167)/N167</f>
        <v>1.3656830275741298E-2</v>
      </c>
      <c r="P168" s="3">
        <f t="shared" si="654"/>
        <v>1.5091862666662432</v>
      </c>
      <c r="Q168" s="6">
        <f t="shared" si="666"/>
        <v>-3.7716262438185887E-3</v>
      </c>
    </row>
    <row r="169" spans="1:17" x14ac:dyDescent="0.25">
      <c r="A169" s="4">
        <v>43769</v>
      </c>
      <c r="B169" s="3">
        <v>8276.8279999999995</v>
      </c>
      <c r="C169" s="6">
        <f t="shared" si="655"/>
        <v>3.6030243148595931E-2</v>
      </c>
      <c r="D169" s="3">
        <v>6138.73</v>
      </c>
      <c r="E169" s="6">
        <f t="shared" si="655"/>
        <v>2.1658991543773067E-2</v>
      </c>
      <c r="F169" s="3">
        <v>647.80100000000004</v>
      </c>
      <c r="G169" s="6">
        <f t="shared" ref="G169" si="832">(F169-F168)/F168</f>
        <v>-8.3443614635476341E-4</v>
      </c>
      <c r="H169" s="3">
        <v>263.97000000000003</v>
      </c>
      <c r="I169" s="6">
        <f t="shared" ref="I169" si="833">(H169-H168)/H168</f>
        <v>4.413835089989061E-3</v>
      </c>
      <c r="J169" s="3">
        <v>21554.83</v>
      </c>
      <c r="K169" s="6">
        <f t="shared" ref="K169" si="834">(J169-J168)/J168</f>
        <v>1.0826314236983103E-2</v>
      </c>
      <c r="L169" s="3">
        <v>794.98</v>
      </c>
      <c r="M169" s="6">
        <f t="shared" ref="M169" si="835">(L169-L168)/L168</f>
        <v>2.9953618531858114E-2</v>
      </c>
      <c r="N169" s="3">
        <v>277.68</v>
      </c>
      <c r="O169" s="6">
        <f t="shared" ref="O169" si="836">(N169-N168)/N168</f>
        <v>1.9383259911894383E-2</v>
      </c>
      <c r="P169" s="3">
        <f t="shared" si="654"/>
        <v>1.5248924934997119</v>
      </c>
      <c r="Q169" s="6">
        <f t="shared" si="666"/>
        <v>1.0407083062161277E-2</v>
      </c>
    </row>
    <row r="170" spans="1:17" x14ac:dyDescent="0.25">
      <c r="A170" s="4">
        <v>43798</v>
      </c>
      <c r="B170" s="3">
        <v>8371.3860000000004</v>
      </c>
      <c r="C170" s="6">
        <f t="shared" si="655"/>
        <v>1.1424424912539068E-2</v>
      </c>
      <c r="D170" s="3">
        <v>6361.56</v>
      </c>
      <c r="E170" s="6">
        <f t="shared" si="655"/>
        <v>3.6299039052051625E-2</v>
      </c>
      <c r="F170" s="3">
        <v>643.00099999999998</v>
      </c>
      <c r="G170" s="6">
        <f t="shared" ref="G170" si="837">(F170-F169)/F169</f>
        <v>-7.4096829118819943E-3</v>
      </c>
      <c r="H170" s="3">
        <v>265.23</v>
      </c>
      <c r="I170" s="6">
        <f t="shared" ref="I170" si="838">(H170-H169)/H169</f>
        <v>4.7732696897374348E-3</v>
      </c>
      <c r="J170" s="3">
        <v>21222.26</v>
      </c>
      <c r="K170" s="6">
        <f t="shared" ref="K170" si="839">(J170-J169)/J169</f>
        <v>-1.5429024492422502E-2</v>
      </c>
      <c r="L170" s="3">
        <v>770.2</v>
      </c>
      <c r="M170" s="6">
        <f t="shared" ref="M170" si="840">(L170-L169)/L169</f>
        <v>-3.1170595486678877E-2</v>
      </c>
      <c r="N170" s="3">
        <v>271.99</v>
      </c>
      <c r="O170" s="6">
        <f t="shared" ref="O170" si="841">(N170-N169)/N169</f>
        <v>-2.0491212906943234E-2</v>
      </c>
      <c r="P170" s="3">
        <f t="shared" si="654"/>
        <v>1.5184110880634141</v>
      </c>
      <c r="Q170" s="6">
        <f t="shared" si="666"/>
        <v>-4.2504015620292322E-3</v>
      </c>
    </row>
    <row r="171" spans="1:17" x14ac:dyDescent="0.25">
      <c r="A171" s="4">
        <v>43830</v>
      </c>
      <c r="B171" s="3">
        <v>8644.84</v>
      </c>
      <c r="C171" s="6">
        <f t="shared" si="655"/>
        <v>3.2665319697359516E-2</v>
      </c>
      <c r="D171" s="3">
        <v>6553.57</v>
      </c>
      <c r="E171" s="6">
        <f t="shared" si="655"/>
        <v>3.0182848232194508E-2</v>
      </c>
      <c r="F171" s="3">
        <v>635.971</v>
      </c>
      <c r="G171" s="6">
        <f t="shared" ref="G171" si="842">(F171-F170)/F170</f>
        <v>-1.0933108968726289E-2</v>
      </c>
      <c r="H171" s="3">
        <v>266.63</v>
      </c>
      <c r="I171" s="6">
        <f t="shared" ref="I171" si="843">(H171-H170)/H170</f>
        <v>5.2784375824755014E-3</v>
      </c>
      <c r="J171" s="3">
        <v>21352.44</v>
      </c>
      <c r="K171" s="6">
        <f t="shared" ref="K171" si="844">(J171-J170)/J170</f>
        <v>6.1341252062692801E-3</v>
      </c>
      <c r="L171" s="3">
        <v>797.66</v>
      </c>
      <c r="M171" s="6">
        <f t="shared" ref="M171" si="845">(L171-L170)/L170</f>
        <v>3.5653077122825137E-2</v>
      </c>
      <c r="N171" s="3">
        <v>286.63</v>
      </c>
      <c r="O171" s="6">
        <f t="shared" ref="O171" si="846">(N171-N170)/N170</f>
        <v>5.3825508290745928E-2</v>
      </c>
      <c r="P171" s="3">
        <f t="shared" si="654"/>
        <v>1.5353100210841222</v>
      </c>
      <c r="Q171" s="6">
        <f t="shared" si="666"/>
        <v>1.1129353014842018E-2</v>
      </c>
    </row>
    <row r="172" spans="1:17" x14ac:dyDescent="0.25">
      <c r="A172" s="4">
        <v>43861</v>
      </c>
      <c r="B172" s="3">
        <v>8465.0319999999992</v>
      </c>
      <c r="C172" s="6">
        <f t="shared" si="655"/>
        <v>-2.0799459562004723E-2</v>
      </c>
      <c r="D172" s="3">
        <v>6551</v>
      </c>
      <c r="E172" s="6">
        <f t="shared" si="655"/>
        <v>-3.9215267403868565E-4</v>
      </c>
      <c r="F172" s="3">
        <v>659.71799999999996</v>
      </c>
      <c r="G172" s="6">
        <f t="shared" ref="G172" si="847">(F172-F171)/F171</f>
        <v>3.7339752913261699E-2</v>
      </c>
      <c r="H172" s="3">
        <v>273.14999999999998</v>
      </c>
      <c r="I172" s="6">
        <f t="shared" ref="I172" si="848">(H172-H171)/H171</f>
        <v>2.4453362337321313E-2</v>
      </c>
      <c r="J172" s="3">
        <v>21622.6</v>
      </c>
      <c r="K172" s="6">
        <f t="shared" ref="K172" si="849">(J172-J171)/J171</f>
        <v>1.265241817796935E-2</v>
      </c>
      <c r="L172" s="3">
        <v>829.32</v>
      </c>
      <c r="M172" s="6">
        <f t="shared" ref="M172" si="850">(L172-L171)/L171</f>
        <v>3.9691096457137233E-2</v>
      </c>
      <c r="N172" s="3">
        <v>263.86</v>
      </c>
      <c r="O172" s="6">
        <f t="shared" ref="O172" si="851">(N172-N171)/N171</f>
        <v>-7.9440393538708381E-2</v>
      </c>
      <c r="P172" s="3">
        <f t="shared" si="654"/>
        <v>1.5550326048535537</v>
      </c>
      <c r="Q172" s="6">
        <f t="shared" si="666"/>
        <v>1.2845994293390237E-2</v>
      </c>
    </row>
    <row r="173" spans="1:17" x14ac:dyDescent="0.25">
      <c r="A173" s="4">
        <v>43889</v>
      </c>
      <c r="B173" s="3">
        <v>7700.991</v>
      </c>
      <c r="C173" s="6">
        <f t="shared" si="655"/>
        <v>-9.0258489276827225E-2</v>
      </c>
      <c r="D173" s="3">
        <v>6011.73</v>
      </c>
      <c r="E173" s="6">
        <f t="shared" si="655"/>
        <v>-8.2318729964890924E-2</v>
      </c>
      <c r="F173" s="3">
        <v>684.82100000000003</v>
      </c>
      <c r="G173" s="6">
        <f t="shared" ref="G173" si="852">(F173-F172)/F172</f>
        <v>3.8051106684977624E-2</v>
      </c>
      <c r="H173" s="3">
        <v>276.13</v>
      </c>
      <c r="I173" s="6">
        <f t="shared" ref="I173" si="853">(H173-H172)/H172</f>
        <v>1.0909756544023498E-2</v>
      </c>
      <c r="J173" s="3">
        <v>20103.47</v>
      </c>
      <c r="K173" s="6">
        <f t="shared" ref="K173" si="854">(J173-J172)/J172</f>
        <v>-7.0256583389601501E-2</v>
      </c>
      <c r="L173" s="3">
        <v>819.23</v>
      </c>
      <c r="M173" s="6">
        <f t="shared" ref="M173" si="855">(L173-L172)/L172</f>
        <v>-1.2166594318236666E-2</v>
      </c>
      <c r="N173" s="3">
        <v>250.1</v>
      </c>
      <c r="O173" s="6">
        <f t="shared" ref="O173" si="856">(N173-N172)/N172</f>
        <v>-5.2148866823315466E-2</v>
      </c>
      <c r="P173" s="3">
        <f t="shared" si="654"/>
        <v>1.5376886230619617</v>
      </c>
      <c r="Q173" s="6">
        <f t="shared" si="666"/>
        <v>-1.1153452176795543E-2</v>
      </c>
    </row>
    <row r="174" spans="1:17" x14ac:dyDescent="0.25">
      <c r="A174" s="4">
        <v>43921</v>
      </c>
      <c r="B174" s="3">
        <v>6680.9179999999997</v>
      </c>
      <c r="C174" s="6">
        <f t="shared" si="655"/>
        <v>-0.13245996521746362</v>
      </c>
      <c r="D174" s="3">
        <v>5269.2</v>
      </c>
      <c r="E174" s="6">
        <f t="shared" si="655"/>
        <v>-0.12351353104680346</v>
      </c>
      <c r="F174" s="3">
        <v>726.67100000000005</v>
      </c>
      <c r="G174" s="6">
        <f t="shared" ref="G174" si="857">(F174-F173)/F173</f>
        <v>6.1110859626092105E-2</v>
      </c>
      <c r="H174" s="3">
        <v>258.7</v>
      </c>
      <c r="I174" s="6">
        <f t="shared" ref="I174" si="858">(H174-H173)/H173</f>
        <v>-6.3122442327889064E-2</v>
      </c>
      <c r="J174" s="3">
        <v>16347.2</v>
      </c>
      <c r="K174" s="6">
        <f t="shared" ref="K174" si="859">(J174-J173)/J173</f>
        <v>-0.18684684783273733</v>
      </c>
      <c r="L174" s="3">
        <v>833.69</v>
      </c>
      <c r="M174" s="6">
        <f t="shared" ref="M174" si="860">(L174-L173)/L173</f>
        <v>1.7650720798798918E-2</v>
      </c>
      <c r="N174" s="3">
        <v>207.27</v>
      </c>
      <c r="O174" s="6">
        <f t="shared" ref="O174" si="861">(N174-N173)/N173</f>
        <v>-0.17125149940023984</v>
      </c>
      <c r="P174" s="3">
        <f t="shared" si="654"/>
        <v>1.4778283472278277</v>
      </c>
      <c r="Q174" s="6">
        <f t="shared" si="666"/>
        <v>-3.8928736895338212E-2</v>
      </c>
    </row>
    <row r="175" spans="1:17" x14ac:dyDescent="0.25">
      <c r="A175" s="4">
        <v>43951</v>
      </c>
      <c r="B175" s="3">
        <v>7118.0069999999996</v>
      </c>
      <c r="C175" s="6">
        <f t="shared" si="655"/>
        <v>6.5423494196456225E-2</v>
      </c>
      <c r="D175" s="3">
        <v>5944.68</v>
      </c>
      <c r="E175" s="6">
        <f t="shared" si="655"/>
        <v>0.12819403324982928</v>
      </c>
      <c r="F175" s="3">
        <v>728.22699999999998</v>
      </c>
      <c r="G175" s="6">
        <f t="shared" ref="G175" si="862">(F175-F174)/F174</f>
        <v>2.1412716346185913E-3</v>
      </c>
      <c r="H175" s="3">
        <v>271.25</v>
      </c>
      <c r="I175" s="6">
        <f t="shared" ref="I175" si="863">(H175-H174)/H174</f>
        <v>4.8511789717819914E-2</v>
      </c>
      <c r="J175" s="3">
        <v>17790.599999999999</v>
      </c>
      <c r="K175" s="6">
        <f t="shared" ref="K175" si="864">(J175-J174)/J174</f>
        <v>8.8296466673191604E-2</v>
      </c>
      <c r="L175" s="3">
        <v>884.76</v>
      </c>
      <c r="M175" s="6">
        <f t="shared" ref="M175" si="865">(L175-L174)/L174</f>
        <v>6.1257781669445399E-2</v>
      </c>
      <c r="N175" s="3">
        <v>194.33</v>
      </c>
      <c r="O175" s="6">
        <f t="shared" ref="O175" si="866">(N175-N174)/N174</f>
        <v>-6.2430646017272141E-2</v>
      </c>
      <c r="P175" s="3">
        <f t="shared" si="654"/>
        <v>1.5264018464922879</v>
      </c>
      <c r="Q175" s="6">
        <f t="shared" si="666"/>
        <v>3.2868160470447327E-2</v>
      </c>
    </row>
    <row r="176" spans="1:17" x14ac:dyDescent="0.25">
      <c r="A176" s="4">
        <v>43980</v>
      </c>
      <c r="B176" s="3">
        <v>7432.3879999999999</v>
      </c>
      <c r="C176" s="6">
        <f t="shared" si="655"/>
        <v>4.4166997868926E-2</v>
      </c>
      <c r="D176" s="3">
        <v>6227.81</v>
      </c>
      <c r="E176" s="6">
        <f t="shared" si="655"/>
        <v>4.7627458500709895E-2</v>
      </c>
      <c r="F176" s="3">
        <v>728.13400000000001</v>
      </c>
      <c r="G176" s="6">
        <f t="shared" ref="G176" si="867">(F176-F175)/F175</f>
        <v>-1.2770743188588298E-4</v>
      </c>
      <c r="H176" s="3">
        <v>277.93</v>
      </c>
      <c r="I176" s="6">
        <f t="shared" ref="I176" si="868">(H176-H175)/H175</f>
        <v>2.4626728110599103E-2</v>
      </c>
      <c r="J176" s="3">
        <v>18094.900000000001</v>
      </c>
      <c r="K176" s="6">
        <f t="shared" ref="K176" si="869">(J176-J175)/J175</f>
        <v>1.710453835171399E-2</v>
      </c>
      <c r="L176" s="3">
        <v>908.84</v>
      </c>
      <c r="M176" s="6">
        <f t="shared" ref="M176" si="870">(L176-L175)/L175</f>
        <v>2.7216420272164248E-2</v>
      </c>
      <c r="N176" s="3">
        <v>215.31</v>
      </c>
      <c r="O176" s="6">
        <f t="shared" ref="O176" si="871">(N176-N175)/N175</f>
        <v>0.10796068543199706</v>
      </c>
      <c r="P176" s="3">
        <f t="shared" si="654"/>
        <v>1.5667731368053657</v>
      </c>
      <c r="Q176" s="6">
        <f t="shared" si="666"/>
        <v>2.6448664488877574E-2</v>
      </c>
    </row>
    <row r="177" spans="1:17" x14ac:dyDescent="0.25">
      <c r="A177" s="4">
        <v>44012</v>
      </c>
      <c r="B177" s="3">
        <v>7688.25</v>
      </c>
      <c r="C177" s="6">
        <f t="shared" si="655"/>
        <v>3.4425274891461542E-2</v>
      </c>
      <c r="D177" s="3">
        <v>6351.67</v>
      </c>
      <c r="E177" s="6">
        <f t="shared" si="655"/>
        <v>1.9888211104706094E-2</v>
      </c>
      <c r="F177" s="3">
        <v>728.95600000000002</v>
      </c>
      <c r="G177" s="6">
        <f t="shared" ref="G177" si="872">(F177-F176)/F176</f>
        <v>1.128913084679472E-3</v>
      </c>
      <c r="H177" s="3">
        <v>283.83999999999997</v>
      </c>
      <c r="I177" s="6">
        <f t="shared" ref="I177" si="873">(H177-H176)/H176</f>
        <v>2.1264347137768386E-2</v>
      </c>
      <c r="J177" s="3">
        <v>18512.810000000001</v>
      </c>
      <c r="K177" s="6">
        <f t="shared" ref="K177" si="874">(J177-J176)/J176</f>
        <v>2.3095457836185877E-2</v>
      </c>
      <c r="L177" s="3">
        <v>934.29</v>
      </c>
      <c r="M177" s="6">
        <f t="shared" ref="M177" si="875">(L177-L176)/L176</f>
        <v>2.8002728753135791E-2</v>
      </c>
      <c r="N177" s="3">
        <v>225.28</v>
      </c>
      <c r="O177" s="6">
        <f t="shared" ref="O177" si="876">(N177-N176)/N176</f>
        <v>4.6305327202638052E-2</v>
      </c>
      <c r="P177" s="3">
        <f t="shared" si="654"/>
        <v>1.5934057709615161</v>
      </c>
      <c r="Q177" s="6">
        <f t="shared" si="666"/>
        <v>1.6998398511257434E-2</v>
      </c>
    </row>
    <row r="178" spans="1:17" x14ac:dyDescent="0.25">
      <c r="A178" s="4">
        <v>44043</v>
      </c>
      <c r="B178" s="3">
        <v>7869.12</v>
      </c>
      <c r="C178" s="6">
        <f t="shared" si="655"/>
        <v>2.3525509706370094E-2</v>
      </c>
      <c r="D178" s="3">
        <v>6709.81</v>
      </c>
      <c r="E178" s="6">
        <f t="shared" si="655"/>
        <v>5.6385171143966913E-2</v>
      </c>
      <c r="F178" s="3">
        <v>738.14800000000002</v>
      </c>
      <c r="G178" s="6">
        <f t="shared" ref="G178" si="877">(F178-F177)/F177</f>
        <v>1.2609814584145005E-2</v>
      </c>
      <c r="H178" s="3">
        <v>292.64</v>
      </c>
      <c r="I178" s="6">
        <f t="shared" ref="I178" si="878">(H178-H177)/H177</f>
        <v>3.1003382187147731E-2</v>
      </c>
      <c r="J178" s="3">
        <v>19219.32</v>
      </c>
      <c r="K178" s="6">
        <f t="shared" ref="K178" si="879">(J178-J177)/J177</f>
        <v>3.8163304220158817E-2</v>
      </c>
      <c r="L178" s="3">
        <v>1014.17</v>
      </c>
      <c r="M178" s="6">
        <f t="shared" ref="M178" si="880">(L178-L177)/L177</f>
        <v>8.5498078754990423E-2</v>
      </c>
      <c r="N178" s="3">
        <v>235.97</v>
      </c>
      <c r="O178" s="6">
        <f t="shared" ref="O178" si="881">(N178-N177)/N177</f>
        <v>4.7452059659090898E-2</v>
      </c>
      <c r="P178" s="3">
        <f t="shared" si="654"/>
        <v>1.6460980645741654</v>
      </c>
      <c r="Q178" s="6">
        <f t="shared" si="666"/>
        <v>3.3068973749764266E-2</v>
      </c>
    </row>
    <row r="179" spans="1:17" x14ac:dyDescent="0.25">
      <c r="A179" s="4">
        <v>44074</v>
      </c>
      <c r="B179" s="3">
        <v>8274.6839999999993</v>
      </c>
      <c r="C179" s="6">
        <f t="shared" si="655"/>
        <v>5.1538672685128628E-2</v>
      </c>
      <c r="D179" s="3">
        <v>7192.11</v>
      </c>
      <c r="E179" s="6">
        <f t="shared" si="655"/>
        <v>7.187982968221146E-2</v>
      </c>
      <c r="F179" s="3">
        <v>728.45</v>
      </c>
      <c r="G179" s="6">
        <f t="shared" ref="G179" si="882">(F179-F178)/F178</f>
        <v>-1.3138286630865326E-2</v>
      </c>
      <c r="H179" s="3">
        <v>287.43</v>
      </c>
      <c r="I179" s="6">
        <f t="shared" ref="I179" si="883">(H179-H178)/H178</f>
        <v>-1.7803444505194027E-2</v>
      </c>
      <c r="J179" s="3">
        <v>19245.57</v>
      </c>
      <c r="K179" s="6">
        <f t="shared" ref="K179" si="884">(J179-J178)/J178</f>
        <v>1.365813150517292E-3</v>
      </c>
      <c r="L179" s="3">
        <v>1010.53</v>
      </c>
      <c r="M179" s="6">
        <f t="shared" ref="M179" si="885">(L179-L178)/L178</f>
        <v>-3.5891418598459693E-3</v>
      </c>
      <c r="N179" s="3">
        <v>250.96</v>
      </c>
      <c r="O179" s="6">
        <f t="shared" ref="O179" si="886">(N179-N178)/N178</f>
        <v>6.3525024367504387E-2</v>
      </c>
      <c r="P179" s="3">
        <f t="shared" si="654"/>
        <v>1.6603149154583385</v>
      </c>
      <c r="Q179" s="6">
        <f t="shared" si="666"/>
        <v>8.6366974059051155E-3</v>
      </c>
    </row>
    <row r="180" spans="1:17" x14ac:dyDescent="0.25">
      <c r="A180" s="4">
        <v>44104</v>
      </c>
      <c r="B180" s="3">
        <v>8063.3220000000001</v>
      </c>
      <c r="C180" s="6">
        <f t="shared" si="655"/>
        <v>-2.5543211076096584E-2</v>
      </c>
      <c r="D180" s="3">
        <v>6918.83</v>
      </c>
      <c r="E180" s="6">
        <f t="shared" si="655"/>
        <v>-3.799719414747546E-2</v>
      </c>
      <c r="F180" s="3">
        <v>729.96</v>
      </c>
      <c r="G180" s="6">
        <f t="shared" ref="G180" si="887">(F180-F179)/F179</f>
        <v>2.0728945020248345E-3</v>
      </c>
      <c r="H180" s="3">
        <v>286.17</v>
      </c>
      <c r="I180" s="6">
        <f t="shared" ref="I180" si="888">(H180-H179)/H179</f>
        <v>-4.3836760254670386E-3</v>
      </c>
      <c r="J180" s="3">
        <v>18733.04</v>
      </c>
      <c r="K180" s="6">
        <f t="shared" ref="K180" si="889">(J180-J179)/J179</f>
        <v>-2.6631063668158379E-2</v>
      </c>
      <c r="L180" s="3">
        <v>968.17</v>
      </c>
      <c r="M180" s="6">
        <f t="shared" ref="M180" si="890">(L180-L179)/L179</f>
        <v>-4.1918597171781161E-2</v>
      </c>
      <c r="N180" s="3">
        <v>243.86</v>
      </c>
      <c r="O180" s="6">
        <f t="shared" ref="O180" si="891">(N180-N179)/N179</f>
        <v>-2.8291361173095289E-2</v>
      </c>
      <c r="P180" s="3">
        <f t="shared" si="654"/>
        <v>1.6342382215075806</v>
      </c>
      <c r="Q180" s="6">
        <f t="shared" si="666"/>
        <v>-1.5705872246265611E-2</v>
      </c>
    </row>
    <row r="181" spans="1:17" x14ac:dyDescent="0.25">
      <c r="A181" s="4">
        <v>44134</v>
      </c>
      <c r="B181" s="3">
        <v>7742.2240000000002</v>
      </c>
      <c r="C181" s="6">
        <f t="shared" si="655"/>
        <v>-3.9822048530369983E-2</v>
      </c>
      <c r="D181" s="3">
        <v>6734.84</v>
      </c>
      <c r="E181" s="6">
        <f t="shared" si="655"/>
        <v>-2.6592646444557791E-2</v>
      </c>
      <c r="F181" s="3">
        <v>717.98199999999997</v>
      </c>
      <c r="G181" s="6">
        <f t="shared" ref="G181" si="892">(F181-F180)/F180</f>
        <v>-1.6409118307852574E-2</v>
      </c>
      <c r="H181" s="3">
        <v>284.7</v>
      </c>
      <c r="I181" s="6">
        <f t="shared" ref="I181" si="893">(H181-H180)/H180</f>
        <v>-5.1368067931649971E-3</v>
      </c>
      <c r="J181" s="3">
        <v>18104.61</v>
      </c>
      <c r="K181" s="6">
        <f t="shared" ref="K181" si="894">(J181-J180)/J180</f>
        <v>-3.3546610694259994E-2</v>
      </c>
      <c r="L181" s="3">
        <v>960.29</v>
      </c>
      <c r="M181" s="6">
        <f t="shared" ref="M181" si="895">(L181-L180)/L180</f>
        <v>-8.1390664862575745E-3</v>
      </c>
      <c r="N181" s="3">
        <v>242.03</v>
      </c>
      <c r="O181" s="6">
        <f t="shared" ref="O181" si="896">(N181-N180)/N180</f>
        <v>-7.504305749200412E-3</v>
      </c>
      <c r="P181" s="3">
        <f t="shared" si="654"/>
        <v>1.6056732600806303</v>
      </c>
      <c r="Q181" s="6">
        <f t="shared" si="666"/>
        <v>-1.7479068260072395E-2</v>
      </c>
    </row>
    <row r="182" spans="1:17" x14ac:dyDescent="0.25">
      <c r="A182" s="4">
        <v>44165</v>
      </c>
      <c r="B182" s="3">
        <v>8943.2839999999997</v>
      </c>
      <c r="C182" s="6">
        <f t="shared" si="655"/>
        <v>0.15513113544635229</v>
      </c>
      <c r="D182" s="3">
        <v>7472.06</v>
      </c>
      <c r="E182" s="6">
        <f t="shared" si="655"/>
        <v>0.10946362497104611</v>
      </c>
      <c r="F182" s="3">
        <v>720.17100000000005</v>
      </c>
      <c r="G182" s="6">
        <f t="shared" ref="G182" si="897">(F182-F181)/F181</f>
        <v>3.0488229509933094E-3</v>
      </c>
      <c r="H182" s="3">
        <v>295.44</v>
      </c>
      <c r="I182" s="6">
        <f t="shared" ref="I182" si="898">(H182-H181)/H181</f>
        <v>3.7723919915700774E-2</v>
      </c>
      <c r="J182" s="3">
        <v>19774.43</v>
      </c>
      <c r="K182" s="6">
        <f t="shared" ref="K182" si="899">(J182-J181)/J181</f>
        <v>9.2231757546834742E-2</v>
      </c>
      <c r="L182" s="3">
        <v>906.56</v>
      </c>
      <c r="M182" s="6">
        <f t="shared" ref="M182" si="900">(L182-L181)/L181</f>
        <v>-5.595184787928649E-2</v>
      </c>
      <c r="N182" s="3">
        <v>262.87</v>
      </c>
      <c r="O182" s="6">
        <f t="shared" ref="O182" si="901">(N182-N181)/N181</f>
        <v>8.6105028302276593E-2</v>
      </c>
      <c r="P182" s="3">
        <f t="shared" si="654"/>
        <v>1.6680820497158337</v>
      </c>
      <c r="Q182" s="6">
        <f t="shared" si="666"/>
        <v>3.88676769967942E-2</v>
      </c>
    </row>
    <row r="183" spans="1:17" x14ac:dyDescent="0.25">
      <c r="A183" s="4">
        <v>44196</v>
      </c>
      <c r="B183" s="3">
        <v>9360.5589999999993</v>
      </c>
      <c r="C183" s="6">
        <f t="shared" si="655"/>
        <v>4.6657916711579289E-2</v>
      </c>
      <c r="D183" s="3">
        <v>7759.35</v>
      </c>
      <c r="E183" s="6">
        <f t="shared" si="655"/>
        <v>3.8448567061827657E-2</v>
      </c>
      <c r="F183" s="3">
        <v>716</v>
      </c>
      <c r="G183" s="6">
        <f t="shared" ref="G183" si="902">(F183-F182)/F182</f>
        <v>-5.7916800315481309E-3</v>
      </c>
      <c r="H183" s="3">
        <v>295.89</v>
      </c>
      <c r="I183" s="6">
        <f t="shared" ref="I183" si="903">(H183-H182)/H182</f>
        <v>1.5231519090170209E-3</v>
      </c>
      <c r="J183" s="3">
        <v>20258.86</v>
      </c>
      <c r="K183" s="6">
        <f t="shared" ref="K183" si="904">(J183-J182)/J182</f>
        <v>2.4497798419474054E-2</v>
      </c>
      <c r="L183" s="3">
        <v>964.76</v>
      </c>
      <c r="M183" s="6">
        <f t="shared" ref="M183" si="905">(L183-L182)/L182</f>
        <v>6.4198729262266205E-2</v>
      </c>
      <c r="N183" s="3">
        <v>278.08</v>
      </c>
      <c r="O183" s="6">
        <f t="shared" ref="O183" si="906">(N183-N182)/N182</f>
        <v>5.7861300262487085E-2</v>
      </c>
      <c r="P183" s="3">
        <f t="shared" si="654"/>
        <v>1.6994989310760784</v>
      </c>
      <c r="Q183" s="6">
        <f t="shared" si="666"/>
        <v>1.8834134307480078E-2</v>
      </c>
    </row>
    <row r="184" spans="1:17" x14ac:dyDescent="0.25">
      <c r="A184" s="4">
        <v>44225</v>
      </c>
      <c r="B184" s="3">
        <v>9261.5820000000003</v>
      </c>
      <c r="C184" s="6">
        <f t="shared" si="655"/>
        <v>-1.0573834319082756E-2</v>
      </c>
      <c r="D184" s="3">
        <v>7681.01</v>
      </c>
      <c r="E184" s="6">
        <f t="shared" si="655"/>
        <v>-1.0096206512143432E-2</v>
      </c>
      <c r="F184" s="3">
        <v>704.42700000000002</v>
      </c>
      <c r="G184" s="6">
        <f t="shared" ref="G184" si="907">(F184-F183)/F183</f>
        <v>-1.616340782122902E-2</v>
      </c>
      <c r="H184" s="3">
        <v>290.47000000000003</v>
      </c>
      <c r="I184" s="6">
        <f t="shared" ref="I184" si="908">(H184-H183)/H183</f>
        <v>-1.8317618033728614E-2</v>
      </c>
      <c r="J184" s="3">
        <v>20244.45</v>
      </c>
      <c r="K184" s="6">
        <f t="shared" ref="K184" si="909">(J184-J183)/J183</f>
        <v>-7.1129372531326311E-4</v>
      </c>
      <c r="L184" s="3">
        <v>939.95</v>
      </c>
      <c r="M184" s="6">
        <f t="shared" ref="M184" si="910">(L184-L183)/L183</f>
        <v>-2.5716240308470445E-2</v>
      </c>
      <c r="N184" s="3">
        <v>288.02999999999997</v>
      </c>
      <c r="O184" s="6">
        <f t="shared" ref="O184" si="911">(N184-N183)/N183</f>
        <v>3.5781070195627117E-2</v>
      </c>
      <c r="P184" s="3">
        <f t="shared" si="654"/>
        <v>1.680207903346882</v>
      </c>
      <c r="Q184" s="6">
        <f t="shared" si="666"/>
        <v>-1.135100903945957E-2</v>
      </c>
    </row>
    <row r="185" spans="1:17" x14ac:dyDescent="0.25">
      <c r="B185" s="3"/>
      <c r="D18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4F3E-61BB-456D-B611-DE0D189BC7B5}">
  <dimension ref="A1:G182"/>
  <sheetViews>
    <sheetView tabSelected="1" workbookViewId="0">
      <selection activeCell="H55" sqref="H55"/>
    </sheetView>
  </sheetViews>
  <sheetFormatPr baseColWidth="10" defaultRowHeight="15" x14ac:dyDescent="0.25"/>
  <cols>
    <col min="3" max="3" width="11.42578125" style="3"/>
  </cols>
  <sheetData>
    <row r="1" spans="1:7" x14ac:dyDescent="0.25">
      <c r="A1" t="s">
        <v>0</v>
      </c>
      <c r="B1" t="s">
        <v>1</v>
      </c>
      <c r="C1" s="3" t="s">
        <v>10</v>
      </c>
      <c r="D1" t="s">
        <v>8</v>
      </c>
      <c r="E1" t="s">
        <v>3</v>
      </c>
      <c r="F1" t="s">
        <v>2</v>
      </c>
      <c r="G1" s="3" t="s">
        <v>9</v>
      </c>
    </row>
    <row r="2" spans="1:7" x14ac:dyDescent="0.25">
      <c r="A2" s="1">
        <v>38748</v>
      </c>
      <c r="B2" s="2">
        <v>3.7859754946004569E-2</v>
      </c>
      <c r="C2" s="6">
        <v>0</v>
      </c>
      <c r="D2" s="2">
        <v>3.1428387814234987E-2</v>
      </c>
      <c r="E2" s="2">
        <v>3.3457150463847542E-2</v>
      </c>
      <c r="F2" s="2">
        <v>2.547484959424489E-2</v>
      </c>
      <c r="G2" s="5">
        <v>-7.3220576615753118E-3</v>
      </c>
    </row>
    <row r="3" spans="1:7" x14ac:dyDescent="0.25">
      <c r="A3" s="1">
        <v>38776</v>
      </c>
      <c r="B3" s="2">
        <v>2.9571552639197144E-2</v>
      </c>
      <c r="C3" s="6">
        <v>0</v>
      </c>
      <c r="D3" s="2">
        <v>2.2511723162694029E-2</v>
      </c>
      <c r="E3" s="2">
        <v>-2.6400368837069966E-2</v>
      </c>
      <c r="F3" s="2">
        <v>4.4528119116637403E-4</v>
      </c>
      <c r="G3" s="5">
        <v>-7.1815649228433337E-4</v>
      </c>
    </row>
    <row r="4" spans="1:7" x14ac:dyDescent="0.25">
      <c r="A4" s="1">
        <v>38807</v>
      </c>
      <c r="B4" s="2">
        <v>-6.7643063673786903E-3</v>
      </c>
      <c r="C4" s="6">
        <v>0</v>
      </c>
      <c r="D4" s="2">
        <v>2.0990804104373696E-2</v>
      </c>
      <c r="E4" s="2">
        <v>5.7581506430003211E-2</v>
      </c>
      <c r="F4" s="2">
        <v>1.1064607311854704E-2</v>
      </c>
      <c r="G4" s="5">
        <v>-2.0305495749350966E-2</v>
      </c>
    </row>
    <row r="5" spans="1:7" x14ac:dyDescent="0.25">
      <c r="A5" s="1">
        <v>38837</v>
      </c>
      <c r="B5" s="2">
        <v>-1.7302285829448125E-2</v>
      </c>
      <c r="C5" s="6">
        <v>0</v>
      </c>
      <c r="D5" s="2">
        <v>-3.5913164873602505E-3</v>
      </c>
      <c r="E5" s="2">
        <v>-8.9936177303935674E-3</v>
      </c>
      <c r="F5" s="2">
        <v>1.2186928013716066E-2</v>
      </c>
      <c r="G5" s="5">
        <v>-1.2290321791862331E-2</v>
      </c>
    </row>
    <row r="6" spans="1:7" x14ac:dyDescent="0.25">
      <c r="A6" s="1">
        <v>38868</v>
      </c>
      <c r="B6" s="2">
        <v>-5.4803014371558947E-3</v>
      </c>
      <c r="C6" s="6">
        <v>0</v>
      </c>
      <c r="D6" s="2">
        <v>-5.279564571994063E-2</v>
      </c>
      <c r="E6" s="2">
        <v>-8.5077493291274495E-2</v>
      </c>
      <c r="F6" s="2">
        <v>-3.0916901290238885E-2</v>
      </c>
      <c r="G6" s="5">
        <v>1.3213800530409408E-3</v>
      </c>
    </row>
    <row r="7" spans="1:7" x14ac:dyDescent="0.25">
      <c r="A7" s="1">
        <v>38898</v>
      </c>
      <c r="B7" s="2">
        <v>3.7559682722063177E-2</v>
      </c>
      <c r="C7" s="6">
        <v>0</v>
      </c>
      <c r="D7" s="2">
        <v>3.2305336291677321E-3</v>
      </c>
      <c r="E7" s="2">
        <v>3.3006072750820753E-3</v>
      </c>
      <c r="F7" s="2">
        <v>8.6608035651117117E-5</v>
      </c>
      <c r="G7" s="5">
        <v>4.3575812642537008E-4</v>
      </c>
    </row>
    <row r="8" spans="1:7" x14ac:dyDescent="0.25">
      <c r="A8" s="1">
        <v>38929</v>
      </c>
      <c r="B8" s="2">
        <v>1.5912455240195716E-2</v>
      </c>
      <c r="C8" s="6">
        <v>0</v>
      </c>
      <c r="D8" s="2">
        <v>1.1770606097146502E-2</v>
      </c>
      <c r="E8" s="2">
        <v>-3.0923540100889035E-3</v>
      </c>
      <c r="F8" s="2">
        <v>5.0858132577547123E-3</v>
      </c>
      <c r="G8" s="5">
        <v>1.5285050121248742E-2</v>
      </c>
    </row>
    <row r="9" spans="1:7" x14ac:dyDescent="0.25">
      <c r="A9" s="1">
        <v>38960</v>
      </c>
      <c r="B9" s="2">
        <v>5.9148445586701542E-2</v>
      </c>
      <c r="C9" s="6">
        <v>0</v>
      </c>
      <c r="D9" s="2">
        <v>3.1645209609222409E-2</v>
      </c>
      <c r="E9" s="2">
        <v>4.4509926584555541E-2</v>
      </c>
      <c r="F9" s="2">
        <v>2.1274262528785937E-2</v>
      </c>
      <c r="G9" s="5">
        <v>2.0473859241837339E-2</v>
      </c>
    </row>
    <row r="10" spans="1:7" x14ac:dyDescent="0.25">
      <c r="A10" s="1">
        <v>38990</v>
      </c>
      <c r="B10" s="2">
        <v>5.7150605587740724E-2</v>
      </c>
      <c r="C10" s="6">
        <v>0</v>
      </c>
      <c r="D10" s="2">
        <v>2.3816525323601241E-2</v>
      </c>
      <c r="E10" s="2">
        <v>3.2563098923205137E-3</v>
      </c>
      <c r="F10" s="2">
        <v>2.4566274485741876E-2</v>
      </c>
      <c r="G10" s="5">
        <v>1.42251455013835E-2</v>
      </c>
    </row>
    <row r="11" spans="1:7" x14ac:dyDescent="0.25">
      <c r="A11" s="1">
        <v>39021</v>
      </c>
      <c r="B11" s="2">
        <v>4.3229272277739761E-2</v>
      </c>
      <c r="C11" s="6">
        <v>0</v>
      </c>
      <c r="D11" s="2">
        <v>2.7027165648136599E-2</v>
      </c>
      <c r="E11" s="2">
        <v>1.6851913199507663E-2</v>
      </c>
      <c r="F11" s="2">
        <v>3.1508028596025112E-2</v>
      </c>
      <c r="G11" s="5">
        <v>5.320978472084947E-4</v>
      </c>
    </row>
    <row r="12" spans="1:7" x14ac:dyDescent="0.25">
      <c r="A12" s="1">
        <v>39051</v>
      </c>
      <c r="B12" s="2">
        <v>-1.3987972539389486E-2</v>
      </c>
      <c r="C12" s="6">
        <v>0</v>
      </c>
      <c r="D12" s="2">
        <v>-4.3872353176188979E-3</v>
      </c>
      <c r="E12" s="2">
        <v>-7.510780355891449E-3</v>
      </c>
      <c r="F12" s="2">
        <v>1.6466609576614406E-2</v>
      </c>
      <c r="G12" s="5">
        <v>1.9506734362879939E-2</v>
      </c>
    </row>
    <row r="13" spans="1:7" x14ac:dyDescent="0.25">
      <c r="A13" s="1">
        <v>39082</v>
      </c>
      <c r="B13" s="2">
        <v>1.2420211375943319E-2</v>
      </c>
      <c r="C13" s="6">
        <v>0</v>
      </c>
      <c r="D13" s="2">
        <v>3.3283758398687704E-2</v>
      </c>
      <c r="E13" s="2">
        <v>5.9149007444885236E-2</v>
      </c>
      <c r="F13" s="2">
        <v>1.2615751483260993E-2</v>
      </c>
      <c r="G13" s="5">
        <v>-1.5502200395984872E-2</v>
      </c>
    </row>
    <row r="14" spans="1:7" x14ac:dyDescent="0.25">
      <c r="A14" s="1">
        <v>39113</v>
      </c>
      <c r="B14" s="2">
        <v>2.234449725863134E-2</v>
      </c>
      <c r="C14" s="6">
        <v>0</v>
      </c>
      <c r="D14" s="2">
        <v>1.4223508109341488E-2</v>
      </c>
      <c r="E14" s="2">
        <v>9.1772094375977362E-3</v>
      </c>
      <c r="F14" s="2">
        <v>1.4059084819854795E-2</v>
      </c>
      <c r="G14" s="5">
        <v>-8.9987236683411569E-3</v>
      </c>
    </row>
    <row r="15" spans="1:7" x14ac:dyDescent="0.25">
      <c r="A15" s="1">
        <v>39141</v>
      </c>
      <c r="B15" s="2">
        <v>1.2138027179520956E-2</v>
      </c>
      <c r="C15" s="6">
        <v>0</v>
      </c>
      <c r="D15" s="2">
        <v>-2.1878455154192629E-2</v>
      </c>
      <c r="E15" s="2">
        <v>1.2968562493386258E-2</v>
      </c>
      <c r="F15" s="2">
        <v>-2.1846145288686222E-2</v>
      </c>
      <c r="G15" s="5">
        <v>2.7409683041384969E-2</v>
      </c>
    </row>
    <row r="16" spans="1:7" x14ac:dyDescent="0.25">
      <c r="A16" s="1">
        <v>39172</v>
      </c>
      <c r="B16" s="2">
        <v>1.7205373967978527E-2</v>
      </c>
      <c r="C16" s="6">
        <v>0</v>
      </c>
      <c r="D16" s="2">
        <v>2.297705964101858E-2</v>
      </c>
      <c r="E16" s="2">
        <v>-1.2943893347795466E-2</v>
      </c>
      <c r="F16" s="2">
        <v>9.9799547916577559E-3</v>
      </c>
      <c r="G16" s="5">
        <v>-3.7031819188117925E-3</v>
      </c>
    </row>
    <row r="17" spans="1:7" x14ac:dyDescent="0.25">
      <c r="A17" s="1">
        <v>39202</v>
      </c>
      <c r="B17" s="2">
        <v>1.7235818473475092E-2</v>
      </c>
      <c r="C17" s="6">
        <v>0</v>
      </c>
      <c r="D17" s="2">
        <v>5.0540177898747533E-2</v>
      </c>
      <c r="E17" s="2">
        <v>6.5225899226144116E-3</v>
      </c>
      <c r="F17" s="2">
        <v>4.3290683107413817E-2</v>
      </c>
      <c r="G17" s="5">
        <v>5.2348919690291913E-3</v>
      </c>
    </row>
    <row r="18" spans="1:7" x14ac:dyDescent="0.25">
      <c r="A18" s="1">
        <v>39233</v>
      </c>
      <c r="B18" s="2">
        <v>2.9210212699946649E-2</v>
      </c>
      <c r="C18" s="6">
        <v>0</v>
      </c>
      <c r="D18" s="2">
        <v>2.7390866827249141E-2</v>
      </c>
      <c r="E18" s="2">
        <v>2.7347735041970214E-2</v>
      </c>
      <c r="F18" s="2">
        <v>3.2549228600147063E-2</v>
      </c>
      <c r="G18" s="5">
        <v>-1.6934847201688034E-2</v>
      </c>
    </row>
    <row r="19" spans="1:7" x14ac:dyDescent="0.25">
      <c r="A19" s="1">
        <v>39263</v>
      </c>
      <c r="B19" s="2">
        <v>-1.2823143678989098E-2</v>
      </c>
      <c r="C19" s="6">
        <v>0</v>
      </c>
      <c r="D19" s="2">
        <v>-5.0701915725791281E-3</v>
      </c>
      <c r="E19" s="2">
        <v>1.568831553457253E-2</v>
      </c>
      <c r="F19" s="2">
        <v>-1.7816309730697352E-2</v>
      </c>
      <c r="G19" s="5">
        <v>-7.7999976637970082E-3</v>
      </c>
    </row>
    <row r="20" spans="1:7" x14ac:dyDescent="0.25">
      <c r="A20" s="1">
        <v>39294</v>
      </c>
      <c r="B20" s="2">
        <v>2.5058183678859105E-3</v>
      </c>
      <c r="C20" s="6">
        <v>0</v>
      </c>
      <c r="D20" s="2">
        <v>-3.8772587459936884E-2</v>
      </c>
      <c r="E20" s="2">
        <v>-4.9009009627106748E-2</v>
      </c>
      <c r="F20" s="2">
        <v>-3.1975255263245378E-2</v>
      </c>
      <c r="G20" s="5">
        <v>2.1968125027592596E-2</v>
      </c>
    </row>
    <row r="21" spans="1:7" x14ac:dyDescent="0.25">
      <c r="A21" s="1">
        <v>39325</v>
      </c>
      <c r="B21" s="2">
        <v>1.1435283754539383E-2</v>
      </c>
      <c r="C21" s="6">
        <v>0</v>
      </c>
      <c r="D21" s="2">
        <v>-4.896088458624044E-3</v>
      </c>
      <c r="E21" s="2">
        <v>-3.9147900435076835E-2</v>
      </c>
      <c r="F21" s="2">
        <v>1.2856632400637703E-2</v>
      </c>
      <c r="G21" s="5">
        <v>2.5617099954209008E-2</v>
      </c>
    </row>
    <row r="22" spans="1:7" x14ac:dyDescent="0.25">
      <c r="A22" s="1">
        <v>39355</v>
      </c>
      <c r="B22" s="2">
        <v>-1.770653855408387E-2</v>
      </c>
      <c r="C22" s="6">
        <v>0</v>
      </c>
      <c r="D22" s="2">
        <v>2.0293115010617997E-2</v>
      </c>
      <c r="E22" s="2">
        <v>1.7803343863857825E-2</v>
      </c>
      <c r="F22" s="2">
        <v>3.5794001316155462E-2</v>
      </c>
      <c r="G22" s="5">
        <v>-1.9094472711752278E-3</v>
      </c>
    </row>
    <row r="23" spans="1:7" x14ac:dyDescent="0.25">
      <c r="A23" s="1">
        <v>39386</v>
      </c>
      <c r="B23" s="2">
        <v>3.9782719926420171E-2</v>
      </c>
      <c r="C23" s="6">
        <v>0</v>
      </c>
      <c r="D23" s="2">
        <v>2.4666169144009969E-2</v>
      </c>
      <c r="E23" s="2">
        <v>-2.7580979359910899E-3</v>
      </c>
      <c r="F23" s="2">
        <v>1.4822335025380782E-2</v>
      </c>
      <c r="G23" s="5">
        <v>1.9108495290397286E-2</v>
      </c>
    </row>
    <row r="24" spans="1:7" x14ac:dyDescent="0.25">
      <c r="A24" s="1">
        <v>39416</v>
      </c>
      <c r="B24" s="2">
        <v>3.7705269942020628E-2</v>
      </c>
      <c r="C24" s="6">
        <v>0</v>
      </c>
      <c r="D24" s="2">
        <v>-2.1123482390045002E-2</v>
      </c>
      <c r="E24" s="2">
        <v>-6.3032848429703775E-2</v>
      </c>
      <c r="F24" s="2">
        <v>-4.4043423821141361E-2</v>
      </c>
      <c r="G24" s="5">
        <v>3.6202917435042441E-2</v>
      </c>
    </row>
    <row r="25" spans="1:7" x14ac:dyDescent="0.25">
      <c r="A25" s="1">
        <v>39447</v>
      </c>
      <c r="B25" s="2">
        <v>-3.1933004621579116E-2</v>
      </c>
      <c r="C25" s="6">
        <v>0</v>
      </c>
      <c r="D25" s="2">
        <v>1.08533657948337E-3</v>
      </c>
      <c r="E25" s="2">
        <v>-2.2952081595997147E-2</v>
      </c>
      <c r="F25" s="2">
        <v>-8.6284888666839053E-3</v>
      </c>
      <c r="G25" s="5">
        <v>-7.0360996403357381E-3</v>
      </c>
    </row>
    <row r="26" spans="1:7" x14ac:dyDescent="0.25">
      <c r="A26" s="1">
        <v>39478</v>
      </c>
      <c r="B26" s="2">
        <v>-8.2882364752808069E-3</v>
      </c>
      <c r="C26" s="6">
        <v>0</v>
      </c>
      <c r="D26" s="2">
        <v>-0.13794514196357952</v>
      </c>
      <c r="E26" s="2">
        <v>-0.11200440795613861</v>
      </c>
      <c r="F26" s="2">
        <v>-6.1163474897164151E-2</v>
      </c>
      <c r="G26" s="5">
        <v>3.224767848375007E-2</v>
      </c>
    </row>
    <row r="27" spans="1:7" x14ac:dyDescent="0.25">
      <c r="A27" s="1">
        <v>39507</v>
      </c>
      <c r="B27" s="2">
        <v>-1.4847233179251669E-2</v>
      </c>
      <c r="C27" s="6">
        <v>0</v>
      </c>
      <c r="D27" s="2">
        <v>-1.800780426070454E-2</v>
      </c>
      <c r="E27" s="2">
        <v>1.147143147198784E-3</v>
      </c>
      <c r="F27" s="2">
        <v>-3.4761162090602336E-2</v>
      </c>
      <c r="G27" s="5">
        <v>1.9325341539997095E-2</v>
      </c>
    </row>
    <row r="28" spans="1:7" x14ac:dyDescent="0.25">
      <c r="A28" s="1">
        <v>39538</v>
      </c>
      <c r="B28" s="2">
        <v>-1.2763506450008627E-2</v>
      </c>
      <c r="C28" s="6">
        <v>0</v>
      </c>
      <c r="D28" s="2">
        <v>-2.5893408511209574E-2</v>
      </c>
      <c r="E28" s="2">
        <v>-7.1773074786200985E-2</v>
      </c>
      <c r="F28" s="2">
        <v>-5.9595830546433368E-3</v>
      </c>
      <c r="G28" s="5">
        <v>8.157322337905443E-3</v>
      </c>
    </row>
    <row r="29" spans="1:7" x14ac:dyDescent="0.25">
      <c r="A29" s="1">
        <v>39568</v>
      </c>
      <c r="B29" s="2">
        <v>3.7019845388248832E-2</v>
      </c>
      <c r="C29" s="6">
        <v>0</v>
      </c>
      <c r="D29" s="2">
        <v>5.4287966571666409E-2</v>
      </c>
      <c r="E29" s="2">
        <v>0.10573907742925767</v>
      </c>
      <c r="F29" s="2">
        <v>4.7546684811370581E-2</v>
      </c>
      <c r="G29" s="5">
        <v>-2.1097121119379222E-2</v>
      </c>
    </row>
    <row r="30" spans="1:7" x14ac:dyDescent="0.25">
      <c r="A30" s="1">
        <v>39599</v>
      </c>
      <c r="B30" s="2">
        <v>1.7497708692395735E-2</v>
      </c>
      <c r="C30" s="6">
        <v>0</v>
      </c>
      <c r="D30" s="2">
        <v>-1.2331961662945572E-2</v>
      </c>
      <c r="E30" s="2">
        <v>3.5304685982236433E-2</v>
      </c>
      <c r="F30" s="2">
        <v>1.067415324879668E-2</v>
      </c>
      <c r="G30" s="5">
        <v>-1.9722444001746772E-2</v>
      </c>
    </row>
    <row r="31" spans="1:7" x14ac:dyDescent="0.25">
      <c r="A31" s="1">
        <v>39629</v>
      </c>
      <c r="B31" s="2">
        <v>-3.0257119014062892E-2</v>
      </c>
      <c r="C31" s="6">
        <v>0</v>
      </c>
      <c r="D31" s="2">
        <v>-0.11250843733869793</v>
      </c>
      <c r="E31" s="2">
        <v>-5.8975736628682551E-2</v>
      </c>
      <c r="F31" s="2">
        <v>-8.5962381639269406E-2</v>
      </c>
      <c r="G31" s="5">
        <v>8.7720223096145154E-3</v>
      </c>
    </row>
    <row r="32" spans="1:7" x14ac:dyDescent="0.25">
      <c r="A32" s="1">
        <v>39660</v>
      </c>
      <c r="B32" s="2">
        <v>1.4336897756352614E-2</v>
      </c>
      <c r="C32" s="6">
        <v>0</v>
      </c>
      <c r="D32" s="2">
        <v>4.4768418132850414E-3</v>
      </c>
      <c r="E32" s="2">
        <v>-7.7116236791274625E-3</v>
      </c>
      <c r="F32" s="2">
        <v>-9.8593749999999151E-3</v>
      </c>
      <c r="G32" s="5">
        <v>-2.586774527325769E-3</v>
      </c>
    </row>
    <row r="33" spans="1:7" x14ac:dyDescent="0.25">
      <c r="A33" s="1">
        <v>39691</v>
      </c>
      <c r="B33" s="2">
        <v>4.6343066369443978E-2</v>
      </c>
      <c r="C33" s="6">
        <v>0</v>
      </c>
      <c r="D33" s="2">
        <v>-6.5027228296050694E-4</v>
      </c>
      <c r="E33" s="2">
        <v>-2.2372276606439985E-2</v>
      </c>
      <c r="F33" s="2">
        <v>1.2190503242910426E-2</v>
      </c>
      <c r="G33" s="5">
        <v>2.3687147325568533E-2</v>
      </c>
    </row>
    <row r="34" spans="1:7" x14ac:dyDescent="0.25">
      <c r="A34" s="1">
        <v>39721</v>
      </c>
      <c r="B34" s="2">
        <v>2.7784220266861047E-3</v>
      </c>
      <c r="C34" s="6">
        <v>0</v>
      </c>
      <c r="D34" s="2">
        <v>-9.728639214649272E-2</v>
      </c>
      <c r="E34" s="2">
        <v>-0.13264970279054783</v>
      </c>
      <c r="F34" s="2">
        <v>-9.0791453271283046E-2</v>
      </c>
      <c r="G34" s="5">
        <v>2.1956762068542053E-3</v>
      </c>
    </row>
    <row r="35" spans="1:7" x14ac:dyDescent="0.25">
      <c r="A35" s="1">
        <v>39752</v>
      </c>
      <c r="B35" s="2">
        <v>-1.3058274882232438E-2</v>
      </c>
      <c r="C35" s="6">
        <v>0</v>
      </c>
      <c r="D35" s="2">
        <v>-0.14694226844842329</v>
      </c>
      <c r="E35" s="2">
        <v>-0.23828461544694149</v>
      </c>
      <c r="F35" s="2">
        <v>-0.16942453444905511</v>
      </c>
      <c r="G35" s="5">
        <v>-5.0200957035537773E-3</v>
      </c>
    </row>
    <row r="36" spans="1:7" x14ac:dyDescent="0.25">
      <c r="A36" s="1">
        <v>39782</v>
      </c>
      <c r="B36" s="2">
        <v>2.7815095305165443E-2</v>
      </c>
      <c r="C36" s="6">
        <v>0</v>
      </c>
      <c r="D36" s="2">
        <v>-6.2293576565731493E-2</v>
      </c>
      <c r="E36" s="2">
        <v>-7.696780701583316E-3</v>
      </c>
      <c r="F36" s="2">
        <v>-7.484903225806451E-2</v>
      </c>
      <c r="G36" s="5">
        <v>9.546014474156958E-2</v>
      </c>
    </row>
    <row r="37" spans="1:7" x14ac:dyDescent="0.25">
      <c r="A37" s="1">
        <v>39813</v>
      </c>
      <c r="B37" s="2">
        <v>5.7799312634185702E-2</v>
      </c>
      <c r="C37" s="6">
        <v>0</v>
      </c>
      <c r="D37" s="2">
        <v>7.1225481522933067E-3</v>
      </c>
      <c r="E37" s="2">
        <v>4.2368089358087051E-2</v>
      </c>
      <c r="F37" s="2">
        <v>7.8215656520574748E-3</v>
      </c>
      <c r="G37" s="5">
        <v>7.7876197415059287E-2</v>
      </c>
    </row>
    <row r="38" spans="1:7" x14ac:dyDescent="0.25">
      <c r="A38" s="1">
        <v>39844</v>
      </c>
      <c r="B38" s="2">
        <v>-7.5148826216112422E-2</v>
      </c>
      <c r="C38" s="6">
        <v>0</v>
      </c>
      <c r="D38" s="2">
        <v>-8.6059110482836335E-2</v>
      </c>
      <c r="E38" s="2">
        <v>-9.7608151652269243E-2</v>
      </c>
      <c r="F38" s="2">
        <v>-8.5657348463880442E-2</v>
      </c>
      <c r="G38" s="5">
        <v>-5.8333097876761303E-2</v>
      </c>
    </row>
    <row r="39" spans="1:7" x14ac:dyDescent="0.25">
      <c r="A39" s="1">
        <v>39872</v>
      </c>
      <c r="B39" s="2">
        <v>-3.1916512798853151E-2</v>
      </c>
      <c r="C39" s="6">
        <v>0</v>
      </c>
      <c r="D39" s="2">
        <v>-0.11656340244436696</v>
      </c>
      <c r="E39" s="2">
        <v>-5.2511768945937447E-2</v>
      </c>
      <c r="F39" s="2">
        <v>-0.10993122487528451</v>
      </c>
      <c r="G39" s="5">
        <v>-1.2165904999307611E-2</v>
      </c>
    </row>
    <row r="40" spans="1:7" x14ac:dyDescent="0.25">
      <c r="A40" s="1">
        <v>39903</v>
      </c>
      <c r="B40" s="2">
        <v>1.9785776507344432E-2</v>
      </c>
      <c r="C40" s="6">
        <v>0</v>
      </c>
      <c r="D40" s="2">
        <v>4.802072633246135E-2</v>
      </c>
      <c r="E40" s="2">
        <v>8.1532421425915352E-2</v>
      </c>
      <c r="F40" s="2">
        <v>8.5404508291501674E-2</v>
      </c>
      <c r="G40" s="5">
        <v>3.0897990368911461E-2</v>
      </c>
    </row>
    <row r="41" spans="1:7" x14ac:dyDescent="0.25">
      <c r="A41" s="1">
        <v>39933</v>
      </c>
      <c r="B41" s="2">
        <v>5.8207611983299462E-2</v>
      </c>
      <c r="C41" s="6">
        <v>0</v>
      </c>
      <c r="D41" s="2">
        <v>0.14688117114811722</v>
      </c>
      <c r="E41" s="2">
        <v>8.862842934368087E-2</v>
      </c>
      <c r="F41" s="2">
        <v>9.3925075513554765E-2</v>
      </c>
      <c r="G41" s="5">
        <v>-3.1834964064975532E-2</v>
      </c>
    </row>
    <row r="42" spans="1:7" x14ac:dyDescent="0.25">
      <c r="A42" s="1">
        <v>39964</v>
      </c>
      <c r="B42" s="2">
        <v>5.0971595386896697E-2</v>
      </c>
      <c r="C42" s="6">
        <v>0</v>
      </c>
      <c r="D42" s="2">
        <v>3.1953320366768394E-2</v>
      </c>
      <c r="E42" s="2">
        <v>7.8688750674659858E-2</v>
      </c>
      <c r="F42" s="2">
        <v>5.3081426656431577E-2</v>
      </c>
      <c r="G42" s="5">
        <v>-2.5924287222561564E-2</v>
      </c>
    </row>
    <row r="43" spans="1:7" x14ac:dyDescent="0.25">
      <c r="A43" s="1">
        <v>39994</v>
      </c>
      <c r="B43" s="2">
        <v>3.2653856900573777E-2</v>
      </c>
      <c r="C43" s="6">
        <v>0</v>
      </c>
      <c r="D43" s="2">
        <v>-2.02142589056966E-2</v>
      </c>
      <c r="E43" s="2">
        <v>4.6004298006706662E-2</v>
      </c>
      <c r="F43" s="2">
        <v>1.9583523728709844E-4</v>
      </c>
      <c r="G43" s="5">
        <v>-1.7303823904752718E-3</v>
      </c>
    </row>
    <row r="44" spans="1:7" x14ac:dyDescent="0.25">
      <c r="A44" s="1">
        <v>40025</v>
      </c>
      <c r="B44" s="2">
        <v>3.435855679211066E-2</v>
      </c>
      <c r="C44" s="6">
        <v>0</v>
      </c>
      <c r="D44" s="2">
        <v>9.844734332907247E-2</v>
      </c>
      <c r="E44" s="2">
        <v>4.0046295772341929E-2</v>
      </c>
      <c r="F44" s="2">
        <v>7.4141756950789672E-2</v>
      </c>
      <c r="G44" s="5">
        <v>-7.0466785274920715E-3</v>
      </c>
    </row>
    <row r="45" spans="1:7" x14ac:dyDescent="0.25">
      <c r="A45" s="1">
        <v>40056</v>
      </c>
      <c r="B45" s="2">
        <v>2.2854178732323305E-2</v>
      </c>
      <c r="C45" s="6">
        <v>0</v>
      </c>
      <c r="D45" s="2">
        <v>5.1945885911611617E-2</v>
      </c>
      <c r="E45" s="2">
        <v>1.3595527788820621E-2</v>
      </c>
      <c r="F45" s="2">
        <v>3.3570300157977857E-2</v>
      </c>
      <c r="G45" s="5">
        <v>1.8545458072087014E-2</v>
      </c>
    </row>
    <row r="46" spans="1:7" x14ac:dyDescent="0.25">
      <c r="A46" s="1">
        <v>40086</v>
      </c>
      <c r="B46" s="2">
        <v>9.5213096449800107E-3</v>
      </c>
      <c r="C46" s="6">
        <v>0</v>
      </c>
      <c r="D46" s="2">
        <v>3.5118569312870933E-2</v>
      </c>
      <c r="E46" s="2">
        <v>-2.9206797265119242E-2</v>
      </c>
      <c r="F46" s="2">
        <v>3.5713235942506034E-2</v>
      </c>
      <c r="G46" s="5">
        <v>1.477760982634873E-2</v>
      </c>
    </row>
    <row r="47" spans="1:7" x14ac:dyDescent="0.25">
      <c r="A47" s="1">
        <v>40117</v>
      </c>
      <c r="B47" s="2">
        <v>-1.9373222730200625E-2</v>
      </c>
      <c r="C47" s="6">
        <v>0</v>
      </c>
      <c r="D47" s="2">
        <v>-4.4951838559090483E-2</v>
      </c>
      <c r="E47" s="2">
        <v>-9.6785537610190979E-3</v>
      </c>
      <c r="F47" s="2">
        <v>-1.9752525825859804E-2</v>
      </c>
      <c r="G47" s="5">
        <v>-3.4529430944656267E-3</v>
      </c>
    </row>
    <row r="48" spans="1:7" x14ac:dyDescent="0.25">
      <c r="A48" s="1">
        <v>40147</v>
      </c>
      <c r="B48" s="2">
        <v>3.7867758234319898E-2</v>
      </c>
      <c r="C48" s="6">
        <v>0</v>
      </c>
      <c r="D48" s="2">
        <v>1.9591762347366502E-2</v>
      </c>
      <c r="E48" s="2">
        <v>-6.8630129541798243E-2</v>
      </c>
      <c r="F48" s="2">
        <v>5.7353792704111235E-2</v>
      </c>
      <c r="G48" s="5">
        <v>1.8200178423890843E-2</v>
      </c>
    </row>
    <row r="49" spans="1:7" x14ac:dyDescent="0.25">
      <c r="A49" s="1">
        <v>40178</v>
      </c>
      <c r="B49" s="2">
        <v>1.7580250534489014E-2</v>
      </c>
      <c r="C49" s="6">
        <v>0</v>
      </c>
      <c r="D49" s="2">
        <v>5.995531325408885E-2</v>
      </c>
      <c r="E49" s="2">
        <v>0.12973309545961739</v>
      </c>
      <c r="F49" s="2">
        <v>1.7770597738287375E-2</v>
      </c>
      <c r="G49" s="5">
        <v>-4.5371425665163174E-2</v>
      </c>
    </row>
    <row r="50" spans="1:7" x14ac:dyDescent="0.25">
      <c r="A50" s="1">
        <v>40209</v>
      </c>
      <c r="B50" s="2">
        <v>-6.5681513492603762E-3</v>
      </c>
      <c r="C50" s="6">
        <v>-8.5849797495877022E-3</v>
      </c>
      <c r="D50" s="2">
        <v>-6.3451108952566004E-2</v>
      </c>
      <c r="E50" s="2">
        <v>-3.3016341550215024E-2</v>
      </c>
      <c r="F50" s="2">
        <v>-3.6974262397991231E-2</v>
      </c>
      <c r="G50" s="5">
        <v>2.0017581374398425E-2</v>
      </c>
    </row>
    <row r="51" spans="1:7" x14ac:dyDescent="0.25">
      <c r="A51" s="1">
        <v>40237</v>
      </c>
      <c r="B51" s="2">
        <v>3.477386489614796E-3</v>
      </c>
      <c r="C51" s="6">
        <v>1.3751876939277222E-2</v>
      </c>
      <c r="D51" s="2">
        <v>-1.7415542182992884E-2</v>
      </c>
      <c r="E51" s="2">
        <v>-6.3904542680830057E-3</v>
      </c>
      <c r="F51" s="2">
        <v>2.8513693463827205E-2</v>
      </c>
      <c r="G51" s="5">
        <v>1.061246002521356E-3</v>
      </c>
    </row>
    <row r="52" spans="1:7" x14ac:dyDescent="0.25">
      <c r="A52" s="1">
        <v>40268</v>
      </c>
      <c r="B52" s="2">
        <v>5.0882121885943307E-2</v>
      </c>
      <c r="C52" s="6">
        <v>1.2440792136140017E-2</v>
      </c>
      <c r="D52" s="2">
        <v>7.4287054649675485E-2</v>
      </c>
      <c r="E52" s="2">
        <v>0.10244169332367198</v>
      </c>
      <c r="F52" s="2">
        <v>5.8796367554255859E-2</v>
      </c>
      <c r="G52" s="5">
        <v>-1.7265504565397778E-2</v>
      </c>
    </row>
    <row r="53" spans="1:7" x14ac:dyDescent="0.25">
      <c r="A53" s="1">
        <v>40298</v>
      </c>
      <c r="B53" s="2">
        <v>-1.5052379238866562E-3</v>
      </c>
      <c r="C53" s="6">
        <v>2.2124583995176059E-2</v>
      </c>
      <c r="D53" s="2">
        <v>-3.8994800693240808E-2</v>
      </c>
      <c r="E53" s="2">
        <v>-2.8788857443055415E-3</v>
      </c>
      <c r="F53" s="2">
        <v>1.475932719359003E-2</v>
      </c>
      <c r="G53" s="5">
        <v>2.0037647513092158E-2</v>
      </c>
    </row>
    <row r="54" spans="1:7" x14ac:dyDescent="0.25">
      <c r="A54" s="1">
        <v>40329</v>
      </c>
      <c r="B54" s="2">
        <v>1.5996687690069886E-2</v>
      </c>
      <c r="C54" s="6">
        <v>-1.7648851307379244E-2</v>
      </c>
      <c r="D54" s="2">
        <v>-7.3344078157948883E-2</v>
      </c>
      <c r="E54" s="2">
        <v>-0.1164960808468934</v>
      </c>
      <c r="F54" s="2">
        <v>-8.1975916203894841E-2</v>
      </c>
      <c r="G54" s="5">
        <v>3.3150922817402582E-2</v>
      </c>
    </row>
    <row r="55" spans="1:7" x14ac:dyDescent="0.25">
      <c r="A55" s="1">
        <v>40359</v>
      </c>
      <c r="B55" s="2">
        <v>-4.1415713705582309E-3</v>
      </c>
      <c r="C55" s="6">
        <v>1.0060031094269811E-2</v>
      </c>
      <c r="D55" s="2">
        <v>-1.4151846942450197E-2</v>
      </c>
      <c r="E55" s="2">
        <v>-3.8483818235306569E-2</v>
      </c>
      <c r="F55" s="2">
        <v>-5.3882376699314345E-2</v>
      </c>
      <c r="G55" s="5">
        <v>3.2861215750483813E-2</v>
      </c>
    </row>
    <row r="56" spans="1:7" x14ac:dyDescent="0.25">
      <c r="A56" s="1">
        <v>40390</v>
      </c>
      <c r="B56" s="2">
        <v>8.3720570234406128E-3</v>
      </c>
      <c r="C56" s="6">
        <v>2.7797178086187067E-2</v>
      </c>
      <c r="D56" s="2">
        <v>6.5603966859931806E-2</v>
      </c>
      <c r="E56" s="2">
        <v>1.6539235539405849E-2</v>
      </c>
      <c r="F56" s="2">
        <v>6.8777832756061225E-2</v>
      </c>
      <c r="G56" s="5">
        <v>5.0173489862205302E-3</v>
      </c>
    </row>
    <row r="57" spans="1:7" x14ac:dyDescent="0.25">
      <c r="A57" s="1">
        <v>40421</v>
      </c>
      <c r="B57" s="2">
        <v>2.246669954898162E-2</v>
      </c>
      <c r="C57" s="6">
        <v>1.6241216942920769E-2</v>
      </c>
      <c r="D57" s="2">
        <v>-4.3466052061528607E-2</v>
      </c>
      <c r="E57" s="2">
        <v>-7.4092978876899654E-2</v>
      </c>
      <c r="F57" s="2">
        <v>-4.7449164851125623E-2</v>
      </c>
      <c r="G57" s="5">
        <v>3.7026415294133204E-2</v>
      </c>
    </row>
    <row r="58" spans="1:7" x14ac:dyDescent="0.25">
      <c r="A58" s="1">
        <v>40451</v>
      </c>
      <c r="B58" s="2">
        <v>9.9186772038637617E-3</v>
      </c>
      <c r="C58" s="6">
        <v>3.2061170480869337E-2</v>
      </c>
      <c r="D58" s="2">
        <v>4.7637202386625853E-2</v>
      </c>
      <c r="E58" s="2">
        <v>6.8846577904081455E-2</v>
      </c>
      <c r="F58" s="2">
        <v>8.7551104037814728E-2</v>
      </c>
      <c r="G58" s="5">
        <v>4.5077241842913117E-3</v>
      </c>
    </row>
    <row r="59" spans="1:7" x14ac:dyDescent="0.25">
      <c r="A59" s="1">
        <v>40482</v>
      </c>
      <c r="B59" s="2">
        <v>4.0999532664931768E-2</v>
      </c>
      <c r="C59" s="6">
        <v>1.4344118704786827E-2</v>
      </c>
      <c r="D59" s="2">
        <v>3.5332435678154112E-2</v>
      </c>
      <c r="E59" s="2">
        <v>-1.7736725478161745E-2</v>
      </c>
      <c r="F59" s="2">
        <v>3.6855941114616146E-2</v>
      </c>
      <c r="G59" s="5">
        <v>-6.2536928130182516E-3</v>
      </c>
    </row>
    <row r="60" spans="1:7" x14ac:dyDescent="0.25">
      <c r="A60" s="1">
        <v>40512</v>
      </c>
      <c r="B60" s="2">
        <v>2.3745312359503019E-2</v>
      </c>
      <c r="C60" s="6">
        <v>-9.9160857010505768E-3</v>
      </c>
      <c r="D60" s="2">
        <v>-6.8190046362201634E-2</v>
      </c>
      <c r="E60" s="2">
        <v>7.9935809400842453E-2</v>
      </c>
      <c r="F60" s="2">
        <v>-2.290282778087687E-3</v>
      </c>
      <c r="G60" s="5">
        <v>-7.0154800872885411E-3</v>
      </c>
    </row>
    <row r="61" spans="1:7" x14ac:dyDescent="0.25">
      <c r="A61" s="1">
        <v>40543</v>
      </c>
      <c r="B61" s="2">
        <v>-7.215178224008292E-3</v>
      </c>
      <c r="C61" s="6">
        <v>1.2045331933107766E-2</v>
      </c>
      <c r="D61" s="2">
        <v>5.3500767637750572E-2</v>
      </c>
      <c r="E61" s="2">
        <v>3.0641817050588431E-2</v>
      </c>
      <c r="F61" s="2">
        <v>6.5300072000338952E-2</v>
      </c>
      <c r="G61" s="5">
        <v>-4.6017220510091099E-2</v>
      </c>
    </row>
    <row r="62" spans="1:7" x14ac:dyDescent="0.25">
      <c r="A62" s="1">
        <v>40574</v>
      </c>
      <c r="B62" s="2">
        <v>1.6035981591570034E-2</v>
      </c>
      <c r="C62" s="6">
        <v>1.8857756821418486E-3</v>
      </c>
      <c r="D62" s="2">
        <v>5.7579793900072306E-2</v>
      </c>
      <c r="E62" s="2">
        <v>9.1053655696737758E-4</v>
      </c>
      <c r="F62" s="2">
        <v>2.2645590152984788E-2</v>
      </c>
      <c r="G62" s="5">
        <v>7.3563487314234908E-3</v>
      </c>
    </row>
    <row r="63" spans="1:7" x14ac:dyDescent="0.25">
      <c r="A63" s="1">
        <v>40602</v>
      </c>
      <c r="B63" s="2">
        <v>-3.9714920754231357E-3</v>
      </c>
      <c r="C63" s="6">
        <v>1.9373016576562829E-2</v>
      </c>
      <c r="D63" s="2">
        <v>2.0131160639619734E-2</v>
      </c>
      <c r="E63" s="2">
        <v>3.8354588511029596E-2</v>
      </c>
      <c r="F63" s="2">
        <v>3.195658258949409E-2</v>
      </c>
      <c r="G63" s="5">
        <v>-4.5669340574920406E-3</v>
      </c>
    </row>
    <row r="64" spans="1:7" x14ac:dyDescent="0.25">
      <c r="A64" s="1">
        <v>40633</v>
      </c>
      <c r="B64" s="2">
        <v>-3.2638491822057063E-3</v>
      </c>
      <c r="C64" s="6">
        <v>-9.5141719744076651E-4</v>
      </c>
      <c r="D64" s="2">
        <v>-3.3912030506888374E-2</v>
      </c>
      <c r="E64" s="2">
        <v>-7.3599076157028431E-2</v>
      </c>
      <c r="F64" s="2">
        <v>-1.047301879115821E-3</v>
      </c>
      <c r="G64" s="5">
        <v>-5.8778792073388344E-4</v>
      </c>
    </row>
    <row r="65" spans="1:7" x14ac:dyDescent="0.25">
      <c r="A65" s="1">
        <v>40663</v>
      </c>
      <c r="B65" s="2">
        <v>-3.510251831386669E-3</v>
      </c>
      <c r="C65" s="6">
        <v>3.1408880249823967E-2</v>
      </c>
      <c r="D65" s="2">
        <v>3.447032027785131E-2</v>
      </c>
      <c r="E65" s="2">
        <v>9.7437799164202133E-3</v>
      </c>
      <c r="F65" s="2">
        <v>2.8495357625034863E-2</v>
      </c>
      <c r="G65" s="5">
        <v>1.6191632789122723E-2</v>
      </c>
    </row>
    <row r="66" spans="1:7" x14ac:dyDescent="0.25">
      <c r="A66" s="1">
        <v>40694</v>
      </c>
      <c r="B66" s="2">
        <v>1.6684377908278637E-2</v>
      </c>
      <c r="C66" s="6">
        <v>1.8237885957886673E-3</v>
      </c>
      <c r="D66" s="2">
        <v>-4.9590701535906993E-2</v>
      </c>
      <c r="E66" s="2">
        <v>-1.5791379454023806E-2</v>
      </c>
      <c r="F66" s="2">
        <v>-1.3500927684601796E-2</v>
      </c>
      <c r="G66" s="5">
        <v>2.5631226667255758E-2</v>
      </c>
    </row>
    <row r="67" spans="1:7" x14ac:dyDescent="0.25">
      <c r="A67" s="1">
        <v>40724</v>
      </c>
      <c r="B67" s="2">
        <v>-1.0143302918383794E-2</v>
      </c>
      <c r="C67" s="6">
        <v>-1.6321470813298034E-2</v>
      </c>
      <c r="D67" s="2">
        <v>-4.6786772516352213E-3</v>
      </c>
      <c r="E67" s="2">
        <v>1.388002217926251E-2</v>
      </c>
      <c r="F67" s="2">
        <v>-1.8257508177222676E-2</v>
      </c>
      <c r="G67" s="5">
        <v>-7.5275741826820661E-3</v>
      </c>
    </row>
    <row r="68" spans="1:7" x14ac:dyDescent="0.25">
      <c r="A68" s="1">
        <v>40755</v>
      </c>
      <c r="B68" s="2">
        <v>3.9009558499386015E-3</v>
      </c>
      <c r="C68" s="6">
        <v>2.528320976869828E-2</v>
      </c>
      <c r="D68" s="2">
        <v>-6.2544540517389779E-2</v>
      </c>
      <c r="E68" s="2">
        <v>1.7670482091546439E-3</v>
      </c>
      <c r="F68" s="2">
        <v>-2.1474436636782262E-2</v>
      </c>
      <c r="G68" s="5">
        <v>3.2602138030113033E-2</v>
      </c>
    </row>
    <row r="69" spans="1:7" x14ac:dyDescent="0.25">
      <c r="A69" s="1">
        <v>40786</v>
      </c>
      <c r="B69" s="2">
        <v>-4.7063887930678297E-2</v>
      </c>
      <c r="C69" s="6">
        <v>1.7695934237387613E-2</v>
      </c>
      <c r="D69" s="2">
        <v>-0.13791721746424651</v>
      </c>
      <c r="E69" s="2">
        <v>-8.8746915333512921E-2</v>
      </c>
      <c r="F69" s="2">
        <v>-5.679109790447881E-2</v>
      </c>
      <c r="G69" s="5">
        <v>6.0199108488275942E-2</v>
      </c>
    </row>
    <row r="70" spans="1:7" x14ac:dyDescent="0.25">
      <c r="A70" s="1">
        <v>40816</v>
      </c>
      <c r="B70" s="2">
        <v>2.6089347300802399E-2</v>
      </c>
      <c r="C70" s="6">
        <v>-3.796313826990954E-2</v>
      </c>
      <c r="D70" s="2">
        <v>-5.3177995551848795E-2</v>
      </c>
      <c r="E70" s="2">
        <v>-2.0699498623298781E-2</v>
      </c>
      <c r="F70" s="2">
        <v>-7.1762012979021919E-2</v>
      </c>
      <c r="G70" s="5">
        <v>2.3821276005272906E-2</v>
      </c>
    </row>
    <row r="71" spans="1:7" x14ac:dyDescent="0.25">
      <c r="A71" s="1">
        <v>40847</v>
      </c>
      <c r="B71" s="2">
        <v>2.0072588622978099E-2</v>
      </c>
      <c r="C71" s="6">
        <v>3.740122990605204E-2</v>
      </c>
      <c r="D71" s="2">
        <v>9.4308286613508513E-2</v>
      </c>
      <c r="E71" s="2">
        <v>3.3168792797142369E-2</v>
      </c>
      <c r="F71" s="2">
        <v>0.10772303830584563</v>
      </c>
      <c r="G71" s="5">
        <v>-3.100398464999744E-2</v>
      </c>
    </row>
    <row r="72" spans="1:7" x14ac:dyDescent="0.25">
      <c r="A72" s="1">
        <v>40877</v>
      </c>
      <c r="B72" s="2">
        <v>3.3936632694282584E-2</v>
      </c>
      <c r="C72" s="6">
        <v>-7.9785783455408165E-3</v>
      </c>
      <c r="D72" s="2">
        <v>-2.2970627447363334E-2</v>
      </c>
      <c r="E72" s="2">
        <v>-6.1524957331568701E-2</v>
      </c>
      <c r="F72" s="2">
        <v>-5.0586451767333585E-3</v>
      </c>
      <c r="G72" s="5">
        <v>2.4954592592148515E-2</v>
      </c>
    </row>
    <row r="73" spans="1:7" x14ac:dyDescent="0.25">
      <c r="A73" s="1">
        <v>40908</v>
      </c>
      <c r="B73" s="2">
        <v>2.7720216909229822E-2</v>
      </c>
      <c r="C73" s="6">
        <v>2.0848715697433799E-3</v>
      </c>
      <c r="D73" s="2">
        <v>-5.9559823723517357E-3</v>
      </c>
      <c r="E73" s="2">
        <v>3.8606417464287215E-3</v>
      </c>
      <c r="F73" s="2">
        <v>8.5407711554499454E-3</v>
      </c>
      <c r="G73" s="5">
        <v>1.9202351849469203E-2</v>
      </c>
    </row>
    <row r="74" spans="1:7" x14ac:dyDescent="0.25">
      <c r="A74" s="1">
        <v>40939</v>
      </c>
      <c r="B74" s="2">
        <v>3.2892993209798757E-2</v>
      </c>
      <c r="C74" s="6">
        <v>3.4643993640749056E-2</v>
      </c>
      <c r="D74" s="2">
        <v>4.3215125941594039E-2</v>
      </c>
      <c r="E74" s="2">
        <v>4.1105326187584501E-2</v>
      </c>
      <c r="F74" s="2">
        <v>4.3574717122160433E-2</v>
      </c>
      <c r="G74" s="5">
        <v>4.6460650946427247E-3</v>
      </c>
    </row>
    <row r="75" spans="1:7" x14ac:dyDescent="0.25">
      <c r="A75" s="1">
        <v>40968</v>
      </c>
      <c r="B75" s="2">
        <v>-7.8569240496366606E-3</v>
      </c>
      <c r="C75" s="6">
        <v>7.6411170215436126E-3</v>
      </c>
      <c r="D75" s="2">
        <v>3.9496660680443371E-2</v>
      </c>
      <c r="E75" s="2">
        <v>0.10547917378794186</v>
      </c>
      <c r="F75" s="2">
        <v>4.0589449943234185E-2</v>
      </c>
      <c r="G75" s="5">
        <v>-7.7793453241108545E-3</v>
      </c>
    </row>
    <row r="76" spans="1:7" x14ac:dyDescent="0.25">
      <c r="A76" s="1">
        <v>40999</v>
      </c>
      <c r="B76" s="2">
        <v>3.0916628993669461E-2</v>
      </c>
      <c r="C76" s="6">
        <v>-1.0167435779182244E-2</v>
      </c>
      <c r="D76" s="2">
        <v>-1.3864838721234311E-2</v>
      </c>
      <c r="E76" s="2">
        <v>4.6087985819308404E-2</v>
      </c>
      <c r="F76" s="2">
        <v>3.1332376545017838E-2</v>
      </c>
      <c r="G76" s="5">
        <v>-1.9470364635201572E-2</v>
      </c>
    </row>
    <row r="77" spans="1:7" x14ac:dyDescent="0.25">
      <c r="A77" s="1">
        <v>41029</v>
      </c>
      <c r="B77" s="2">
        <v>4.0579405022280624E-3</v>
      </c>
      <c r="C77" s="6">
        <v>9.7716498114640924E-3</v>
      </c>
      <c r="D77" s="2">
        <v>-6.8966770005812972E-2</v>
      </c>
      <c r="E77" s="2">
        <v>-5.5743244434881697E-2</v>
      </c>
      <c r="F77" s="2">
        <v>-7.4974972842871664E-3</v>
      </c>
      <c r="G77" s="5">
        <v>2.881190753888415E-2</v>
      </c>
    </row>
    <row r="78" spans="1:7" x14ac:dyDescent="0.25">
      <c r="A78" s="1">
        <v>41060</v>
      </c>
      <c r="B78" s="2">
        <v>-1.7714857460638714E-3</v>
      </c>
      <c r="C78" s="6">
        <v>-1.9514631368812475E-2</v>
      </c>
      <c r="D78" s="2">
        <v>-8.1290132369072454E-2</v>
      </c>
      <c r="E78" s="2">
        <v>-0.10269350333241936</v>
      </c>
      <c r="F78" s="2">
        <v>-6.2650671359386623E-2</v>
      </c>
      <c r="G78" s="5">
        <v>3.2157374454802712E-2</v>
      </c>
    </row>
    <row r="79" spans="1:7" x14ac:dyDescent="0.25">
      <c r="A79" s="1">
        <v>41090</v>
      </c>
      <c r="B79" s="2">
        <v>1.6013619382218885E-2</v>
      </c>
      <c r="C79" s="6">
        <v>1.7791186511935276E-2</v>
      </c>
      <c r="D79" s="2">
        <v>6.8798550218505353E-2</v>
      </c>
      <c r="E79" s="2">
        <v>5.6030506386025601E-2</v>
      </c>
      <c r="F79" s="2">
        <v>3.955492127937249E-2</v>
      </c>
      <c r="G79" s="5">
        <v>-1.594079239559719E-3</v>
      </c>
    </row>
    <row r="80" spans="1:7" x14ac:dyDescent="0.25">
      <c r="A80" s="1">
        <v>41121</v>
      </c>
      <c r="B80" s="2">
        <v>2.9428313237951548E-2</v>
      </c>
      <c r="C80" s="6">
        <v>2.1299328730785157E-2</v>
      </c>
      <c r="D80" s="2">
        <v>2.6934897029213326E-2</v>
      </c>
      <c r="E80" s="2">
        <v>-3.4557332483939801E-2</v>
      </c>
      <c r="F80" s="2">
        <v>1.259763904387139E-2</v>
      </c>
      <c r="G80" s="5">
        <v>1.527037403464218E-2</v>
      </c>
    </row>
    <row r="81" spans="1:7" x14ac:dyDescent="0.25">
      <c r="A81" s="1">
        <v>41152</v>
      </c>
      <c r="B81" s="2">
        <v>-6.481563848847737E-3</v>
      </c>
      <c r="C81" s="6">
        <v>1.1245602725548027E-2</v>
      </c>
      <c r="D81" s="2">
        <v>4.9442753211908677E-2</v>
      </c>
      <c r="E81" s="2">
        <v>1.7534962536493687E-2</v>
      </c>
      <c r="F81" s="2">
        <v>1.9763361656468401E-2</v>
      </c>
      <c r="G81" s="5">
        <v>-5.5232246323456084E-3</v>
      </c>
    </row>
    <row r="82" spans="1:7" x14ac:dyDescent="0.25">
      <c r="A82" s="1">
        <v>41182</v>
      </c>
      <c r="B82" s="2">
        <v>2.2242552697112759E-2</v>
      </c>
      <c r="C82" s="6">
        <v>1.0321386225677884E-2</v>
      </c>
      <c r="D82" s="2">
        <v>5.5516632455310877E-3</v>
      </c>
      <c r="E82" s="2">
        <v>1.1772098969740722E-2</v>
      </c>
      <c r="F82" s="2">
        <v>2.4236090375236493E-2</v>
      </c>
      <c r="G82" s="5">
        <v>-2.0475207631417017E-4</v>
      </c>
    </row>
    <row r="83" spans="1:7" x14ac:dyDescent="0.25">
      <c r="A83" s="1">
        <v>41213</v>
      </c>
      <c r="B83" s="2">
        <v>8.3652768601691647E-3</v>
      </c>
      <c r="C83" s="6">
        <v>-8.408881461787563E-3</v>
      </c>
      <c r="D83" s="2">
        <v>2.0120117672944044E-2</v>
      </c>
      <c r="E83" s="2">
        <v>6.509262968353963E-3</v>
      </c>
      <c r="F83" s="2">
        <v>-1.9789403541407811E-2</v>
      </c>
      <c r="G83" s="5">
        <v>-7.1165917888572662E-3</v>
      </c>
    </row>
    <row r="84" spans="1:7" x14ac:dyDescent="0.25">
      <c r="A84" s="1">
        <v>41243</v>
      </c>
      <c r="B84" s="2">
        <v>8.6129534556794608E-3</v>
      </c>
      <c r="C84" s="6">
        <v>6.0979275227825876E-3</v>
      </c>
      <c r="D84" s="2">
        <v>2.860235497116204E-2</v>
      </c>
      <c r="E84" s="2">
        <v>5.792156964734798E-2</v>
      </c>
      <c r="F84" s="2">
        <v>2.8467029231814961E-3</v>
      </c>
      <c r="G84" s="5">
        <v>1.5340728067639033E-2</v>
      </c>
    </row>
    <row r="85" spans="1:7" x14ac:dyDescent="0.25">
      <c r="A85" s="1">
        <v>41274</v>
      </c>
      <c r="B85" s="2">
        <v>7.4451978962290048E-3</v>
      </c>
      <c r="C85" s="6">
        <v>-4.2946412423912859E-3</v>
      </c>
      <c r="D85" s="2">
        <v>2.3562760897000226E-2</v>
      </c>
      <c r="E85" s="2">
        <v>0.10204891959420909</v>
      </c>
      <c r="F85" s="2">
        <v>7.0683105254981645E-3</v>
      </c>
      <c r="G85" s="5">
        <v>-7.909977527030123E-3</v>
      </c>
    </row>
    <row r="86" spans="1:7" x14ac:dyDescent="0.25">
      <c r="A86" s="1">
        <v>41305</v>
      </c>
      <c r="B86" s="2">
        <v>2.1029081366150826E-2</v>
      </c>
      <c r="C86" s="6">
        <v>3.5709991455226352E-3</v>
      </c>
      <c r="D86" s="2">
        <v>2.5436942559172733E-2</v>
      </c>
      <c r="E86" s="2">
        <v>7.1592108171612753E-2</v>
      </c>
      <c r="F86" s="2">
        <v>5.0428063581991069E-2</v>
      </c>
      <c r="G86" s="5">
        <v>-2.4855201766830811E-2</v>
      </c>
    </row>
    <row r="87" spans="1:7" x14ac:dyDescent="0.25">
      <c r="A87" s="1">
        <v>41333</v>
      </c>
      <c r="B87" s="2">
        <v>4.1145192887513699E-2</v>
      </c>
      <c r="C87" s="6">
        <v>-2.6465357170850855E-3</v>
      </c>
      <c r="D87" s="2">
        <v>-2.5686464568735187E-2</v>
      </c>
      <c r="E87" s="2">
        <v>3.8532407556348819E-2</v>
      </c>
      <c r="F87" s="2">
        <v>1.1060603026480141E-2</v>
      </c>
      <c r="G87" s="5">
        <v>1.4803898960014768E-2</v>
      </c>
    </row>
    <row r="88" spans="1:7" x14ac:dyDescent="0.25">
      <c r="A88" s="1">
        <v>41364</v>
      </c>
      <c r="B88" s="2">
        <v>3.1349917192528234E-2</v>
      </c>
      <c r="C88" s="6">
        <v>7.6511936480590176E-3</v>
      </c>
      <c r="D88" s="2">
        <v>-3.6186896014885608E-3</v>
      </c>
      <c r="E88" s="2">
        <v>8.024432273390715E-2</v>
      </c>
      <c r="F88" s="2">
        <v>3.5987799403174259E-2</v>
      </c>
      <c r="G88" s="5">
        <v>5.0843480783121751E-3</v>
      </c>
    </row>
    <row r="89" spans="1:7" x14ac:dyDescent="0.25">
      <c r="A89" s="1">
        <v>41394</v>
      </c>
      <c r="B89" s="2">
        <v>2.0614559799706965E-2</v>
      </c>
      <c r="C89" s="6">
        <v>7.4082716540638119E-3</v>
      </c>
      <c r="D89" s="2">
        <v>3.352870786045839E-2</v>
      </c>
      <c r="E89" s="2">
        <v>0.11801072502736926</v>
      </c>
      <c r="F89" s="2">
        <v>1.8085763992887974E-2</v>
      </c>
      <c r="G89" s="5">
        <v>1.7313669876714496E-2</v>
      </c>
    </row>
    <row r="90" spans="1:7" x14ac:dyDescent="0.25">
      <c r="A90" s="1">
        <v>41425</v>
      </c>
      <c r="B90" s="2">
        <v>1.7178216023612313E-2</v>
      </c>
      <c r="C90" s="6">
        <v>-2.9172748526024788E-2</v>
      </c>
      <c r="D90" s="2">
        <v>2.1253687315634172E-2</v>
      </c>
      <c r="E90" s="2">
        <v>-6.2283298480034109E-3</v>
      </c>
      <c r="F90" s="2">
        <v>2.0762783477406357E-2</v>
      </c>
      <c r="G90" s="5">
        <v>-3.2906909511419669E-2</v>
      </c>
    </row>
    <row r="91" spans="1:7" x14ac:dyDescent="0.25">
      <c r="A91" s="1">
        <v>41455</v>
      </c>
      <c r="B91" s="2">
        <v>1.2599269819233377E-2</v>
      </c>
      <c r="C91" s="6">
        <v>-3.8198605461069735E-2</v>
      </c>
      <c r="D91" s="2">
        <v>-6.0314697939082243E-2</v>
      </c>
      <c r="E91" s="2">
        <v>-5.7420481287481532E-3</v>
      </c>
      <c r="F91" s="2">
        <v>-1.4999325459607317E-2</v>
      </c>
      <c r="G91" s="5">
        <v>-2.9660256937230491E-2</v>
      </c>
    </row>
    <row r="92" spans="1:7" x14ac:dyDescent="0.25">
      <c r="A92" s="1">
        <v>41486</v>
      </c>
      <c r="B92" s="2">
        <v>1.1319019570414198E-2</v>
      </c>
      <c r="C92" s="6">
        <v>1.8110817864334505E-2</v>
      </c>
      <c r="D92" s="2">
        <v>6.3613554190248917E-2</v>
      </c>
      <c r="E92" s="2">
        <v>-5.843416790355493E-4</v>
      </c>
      <c r="F92" s="2">
        <v>4.9462111213487092E-2</v>
      </c>
      <c r="G92" s="5">
        <v>-8.8128883437661835E-3</v>
      </c>
    </row>
    <row r="93" spans="1:7" x14ac:dyDescent="0.25">
      <c r="A93" s="1">
        <v>41517</v>
      </c>
      <c r="B93" s="2">
        <v>2.5786011135640507E-2</v>
      </c>
      <c r="C93" s="6">
        <v>-5.1345200511624164E-3</v>
      </c>
      <c r="D93" s="2">
        <v>-1.6899373227606956E-2</v>
      </c>
      <c r="E93" s="2">
        <v>-1.9799781609570168E-2</v>
      </c>
      <c r="F93" s="2">
        <v>-3.1298013323604608E-2</v>
      </c>
      <c r="G93" s="5">
        <v>-1.0130619920120548E-2</v>
      </c>
    </row>
    <row r="94" spans="1:7" x14ac:dyDescent="0.25">
      <c r="A94" s="1">
        <v>41547</v>
      </c>
      <c r="B94" s="2">
        <v>3.3484763881949965E-2</v>
      </c>
      <c r="C94" s="6">
        <v>9.8386277337271649E-3</v>
      </c>
      <c r="D94" s="2">
        <v>6.3122618387062471E-2</v>
      </c>
      <c r="E94" s="2">
        <v>8.5551133234264096E-2</v>
      </c>
      <c r="F94" s="2">
        <v>2.9749474883188257E-2</v>
      </c>
      <c r="G94" s="5">
        <v>1.3641153855966147E-2</v>
      </c>
    </row>
    <row r="95" spans="1:7" x14ac:dyDescent="0.25">
      <c r="A95" s="1">
        <v>41578</v>
      </c>
      <c r="B95" s="2">
        <v>2.2138851822802605E-2</v>
      </c>
      <c r="C95" s="6">
        <v>1.4652609827530649E-2</v>
      </c>
      <c r="D95" s="2">
        <v>6.0418574909700401E-2</v>
      </c>
      <c r="E95" s="2">
        <v>-8.7692594879452777E-3</v>
      </c>
      <c r="F95" s="2">
        <v>4.4595759864410819E-2</v>
      </c>
      <c r="G95" s="5">
        <v>9.9068366272227482E-3</v>
      </c>
    </row>
    <row r="96" spans="1:7" x14ac:dyDescent="0.25">
      <c r="A96" s="1">
        <v>41608</v>
      </c>
      <c r="B96" s="2">
        <v>3.8039674635517912E-2</v>
      </c>
      <c r="C96" s="6">
        <v>-1.30959344239622E-2</v>
      </c>
      <c r="D96" s="2">
        <v>6.0920158411969082E-3</v>
      </c>
      <c r="E96" s="2">
        <v>9.3228625690457687E-2</v>
      </c>
      <c r="F96" s="2">
        <v>2.804946087194142E-2</v>
      </c>
      <c r="G96" s="5">
        <v>-1.5535946045944611E-2</v>
      </c>
    </row>
    <row r="97" spans="1:7" x14ac:dyDescent="0.25">
      <c r="A97" s="1">
        <v>41639</v>
      </c>
      <c r="B97" s="2">
        <v>6.9990071706122498E-3</v>
      </c>
      <c r="C97" s="6">
        <v>-6.4709485916682715E-3</v>
      </c>
      <c r="D97" s="2">
        <v>7.2441230593785245E-3</v>
      </c>
      <c r="E97" s="2">
        <v>4.1221708524424056E-2</v>
      </c>
      <c r="F97" s="2">
        <v>2.3562833299184276E-2</v>
      </c>
      <c r="G97" s="5">
        <v>-1.6544472031546627E-2</v>
      </c>
    </row>
    <row r="98" spans="1:7" x14ac:dyDescent="0.25">
      <c r="A98" s="1">
        <v>41670</v>
      </c>
      <c r="B98" s="2">
        <v>1.6649963077321531E-2</v>
      </c>
      <c r="C98" s="6">
        <v>1.1095235893026795E-2</v>
      </c>
      <c r="D98" s="2">
        <v>-3.05693148922483E-2</v>
      </c>
      <c r="E98" s="2">
        <v>-8.4443571506747972E-2</v>
      </c>
      <c r="F98" s="2">
        <v>-3.5582895107013776E-2</v>
      </c>
      <c r="G98" s="5">
        <v>2.6667775513881303E-2</v>
      </c>
    </row>
    <row r="99" spans="1:7" x14ac:dyDescent="0.25">
      <c r="A99" s="1">
        <v>41698</v>
      </c>
      <c r="B99" s="2">
        <v>-6.2146930182726936E-3</v>
      </c>
      <c r="C99" s="6">
        <v>2.6771035251596229E-2</v>
      </c>
      <c r="D99" s="2">
        <v>4.4881153034545908E-2</v>
      </c>
      <c r="E99" s="2">
        <v>-4.3359343688362129E-3</v>
      </c>
      <c r="F99" s="2">
        <v>4.3117037568930677E-2</v>
      </c>
      <c r="G99" s="5">
        <v>7.8091097923422741E-3</v>
      </c>
    </row>
    <row r="100" spans="1:7" x14ac:dyDescent="0.25">
      <c r="A100" s="1">
        <v>41729</v>
      </c>
      <c r="B100" s="2">
        <v>4.304222738366361E-3</v>
      </c>
      <c r="C100" s="6">
        <v>-3.2978759175509033E-3</v>
      </c>
      <c r="D100" s="2">
        <v>3.9279442911441496E-3</v>
      </c>
      <c r="E100" s="2">
        <v>6.3581811032233475E-3</v>
      </c>
      <c r="F100" s="2">
        <v>6.9321573583585854E-3</v>
      </c>
      <c r="G100" s="5">
        <v>-2.3940476053784547E-3</v>
      </c>
    </row>
    <row r="101" spans="1:7" x14ac:dyDescent="0.25">
      <c r="A101" s="1">
        <v>41759</v>
      </c>
      <c r="B101" s="2">
        <v>7.7410173897384102E-3</v>
      </c>
      <c r="C101" s="6">
        <v>1.0959993823531253E-2</v>
      </c>
      <c r="D101" s="2">
        <v>1.1636513157894726E-2</v>
      </c>
      <c r="E101" s="2">
        <v>-3.5320372079602383E-2</v>
      </c>
      <c r="F101" s="2">
        <v>6.2007968638175372E-3</v>
      </c>
      <c r="G101" s="5">
        <v>7.7595219597350312E-3</v>
      </c>
    </row>
    <row r="102" spans="1:7" x14ac:dyDescent="0.25">
      <c r="A102" s="1">
        <v>41790</v>
      </c>
      <c r="B102" s="2">
        <v>2.0258698636270136E-2</v>
      </c>
      <c r="C102" s="6">
        <v>9.4387614283309579E-3</v>
      </c>
      <c r="D102" s="2">
        <v>1.4447894096717423E-2</v>
      </c>
      <c r="E102" s="2">
        <v>2.2952152417401093E-2</v>
      </c>
      <c r="F102" s="2">
        <v>2.1030282120013743E-2</v>
      </c>
      <c r="G102" s="5">
        <v>2.1098717021357495E-2</v>
      </c>
    </row>
    <row r="103" spans="1:7" x14ac:dyDescent="0.25">
      <c r="A103" s="1">
        <v>41820</v>
      </c>
      <c r="B103" s="2">
        <v>4.2622850947291867E-2</v>
      </c>
      <c r="C103" s="6">
        <v>8.5096965189156003E-3</v>
      </c>
      <c r="D103" s="2">
        <v>-5.0422240029588013E-3</v>
      </c>
      <c r="E103" s="2">
        <v>3.7540861311460637E-2</v>
      </c>
      <c r="F103" s="2">
        <v>1.9058313448431865E-2</v>
      </c>
      <c r="G103" s="5">
        <v>-3.1803200453373029E-3</v>
      </c>
    </row>
    <row r="104" spans="1:7" x14ac:dyDescent="0.25">
      <c r="A104" s="1">
        <v>41851</v>
      </c>
      <c r="B104" s="2">
        <v>1.1271826496041439E-2</v>
      </c>
      <c r="C104" s="6">
        <v>-1.3010608474203756E-2</v>
      </c>
      <c r="D104" s="2">
        <v>-3.4919956384903098E-2</v>
      </c>
      <c r="E104" s="2">
        <v>3.0316209925019037E-2</v>
      </c>
      <c r="F104" s="2">
        <v>-1.5079863077291922E-2</v>
      </c>
      <c r="G104" s="5">
        <v>-1.0959047572739514E-3</v>
      </c>
    </row>
    <row r="105" spans="1:7" x14ac:dyDescent="0.25">
      <c r="A105" s="1">
        <v>41882</v>
      </c>
      <c r="B105" s="2">
        <v>-5.7960902933363381E-3</v>
      </c>
      <c r="C105" s="6">
        <v>1.6155219952484534E-2</v>
      </c>
      <c r="D105" s="2">
        <v>1.8334076924805213E-2</v>
      </c>
      <c r="E105" s="2">
        <v>-1.1991476740979881E-2</v>
      </c>
      <c r="F105" s="2">
        <v>3.7655321727690289E-2</v>
      </c>
      <c r="G105" s="5">
        <v>2.0865628720990497E-2</v>
      </c>
    </row>
    <row r="106" spans="1:7" x14ac:dyDescent="0.25">
      <c r="A106" s="1">
        <v>41912</v>
      </c>
      <c r="B106" s="2">
        <v>4.7311026502165959E-3</v>
      </c>
      <c r="C106" s="6">
        <v>-2.8852269404893084E-2</v>
      </c>
      <c r="D106" s="2">
        <v>1.6799942003952469E-2</v>
      </c>
      <c r="E106" s="2">
        <v>5.4630776186138798E-2</v>
      </c>
      <c r="F106" s="2">
        <v>-1.5513859147336702E-2</v>
      </c>
      <c r="G106" s="5">
        <v>-1.2092936250749711E-2</v>
      </c>
    </row>
    <row r="107" spans="1:7" x14ac:dyDescent="0.25">
      <c r="A107" s="1">
        <v>41943</v>
      </c>
      <c r="B107" s="2">
        <v>5.2295791557953976E-2</v>
      </c>
      <c r="C107" s="6">
        <v>1.0741688686681062E-2</v>
      </c>
      <c r="D107" s="2">
        <v>-3.4907763032675745E-2</v>
      </c>
      <c r="E107" s="2">
        <v>1.4929755812314741E-2</v>
      </c>
      <c r="F107" s="2">
        <v>2.3201456175308902E-2</v>
      </c>
      <c r="G107" s="5">
        <v>1.9592227710917131E-2</v>
      </c>
    </row>
    <row r="108" spans="1:7" x14ac:dyDescent="0.25">
      <c r="A108" s="1">
        <v>41973</v>
      </c>
      <c r="B108" s="2">
        <v>4.8672372551629955E-2</v>
      </c>
      <c r="C108" s="6">
        <v>7.0597920623020937E-3</v>
      </c>
      <c r="D108" s="2">
        <v>4.420040342785183E-2</v>
      </c>
      <c r="E108" s="2">
        <v>6.3822405633200338E-2</v>
      </c>
      <c r="F108" s="2">
        <v>2.4533584400782932E-2</v>
      </c>
      <c r="G108" s="5">
        <v>1.2029415352571085E-2</v>
      </c>
    </row>
    <row r="109" spans="1:7" x14ac:dyDescent="0.25">
      <c r="A109" s="1">
        <v>42004</v>
      </c>
      <c r="B109" s="2">
        <v>5.2862656065207493E-2</v>
      </c>
      <c r="C109" s="6">
        <v>-7.6281666418313316E-3</v>
      </c>
      <c r="D109" s="2">
        <v>-3.2144647839233695E-2</v>
      </c>
      <c r="E109" s="2">
        <v>6.9354369266816276E-4</v>
      </c>
      <c r="F109" s="2">
        <v>-4.1885120625277401E-3</v>
      </c>
      <c r="G109" s="5">
        <v>3.249113060498856E-3</v>
      </c>
    </row>
    <row r="110" spans="1:7" x14ac:dyDescent="0.25">
      <c r="A110" s="1">
        <v>42035</v>
      </c>
      <c r="B110" s="2">
        <v>2.6639442137789328E-2</v>
      </c>
      <c r="C110" s="6">
        <v>2.9179214671451282E-2</v>
      </c>
      <c r="D110" s="2">
        <v>6.5156383583934885E-2</v>
      </c>
      <c r="E110" s="2">
        <v>1.2883963728663546E-2</v>
      </c>
      <c r="F110" s="2">
        <v>-3.1040847054252307E-2</v>
      </c>
      <c r="G110" s="5">
        <v>5.1467766520218818E-2</v>
      </c>
    </row>
    <row r="111" spans="1:7" x14ac:dyDescent="0.25">
      <c r="A111" s="1">
        <v>42063</v>
      </c>
      <c r="B111" s="2">
        <v>1.764664074160566E-2</v>
      </c>
      <c r="C111" s="6">
        <v>-7.7021688959792584E-3</v>
      </c>
      <c r="D111" s="2">
        <v>7.3866755782588958E-2</v>
      </c>
      <c r="E111" s="2">
        <v>6.4153557374320477E-2</v>
      </c>
      <c r="F111" s="2">
        <v>5.4892505726845744E-2</v>
      </c>
      <c r="G111" s="5">
        <v>-2.9620483294136194E-2</v>
      </c>
    </row>
    <row r="112" spans="1:7" x14ac:dyDescent="0.25">
      <c r="A112" s="1">
        <v>42094</v>
      </c>
      <c r="B112" s="2">
        <v>4.4071301429337496E-2</v>
      </c>
      <c r="C112" s="6">
        <v>-7.2211736114892065E-3</v>
      </c>
      <c r="D112" s="2">
        <v>2.7335370936371246E-2</v>
      </c>
      <c r="E112" s="2">
        <v>2.7788293703545238E-2</v>
      </c>
      <c r="F112" s="2">
        <v>-1.7396056070325554E-2</v>
      </c>
      <c r="G112" s="5">
        <v>5.494013002146093E-3</v>
      </c>
    </row>
    <row r="113" spans="1:7" x14ac:dyDescent="0.25">
      <c r="A113" s="1">
        <v>42124</v>
      </c>
      <c r="B113" s="2">
        <v>-3.8520033141462955E-2</v>
      </c>
      <c r="C113" s="6">
        <v>1.2804496020202478E-3</v>
      </c>
      <c r="D113" s="2">
        <v>-2.2121069514088345E-2</v>
      </c>
      <c r="E113" s="2">
        <v>1.6327067138007929E-2</v>
      </c>
      <c r="F113" s="2">
        <v>8.5207627098154871E-3</v>
      </c>
      <c r="G113" s="5">
        <v>-5.6038272427107721E-3</v>
      </c>
    </row>
    <row r="114" spans="1:7" x14ac:dyDescent="0.25">
      <c r="A114" s="1">
        <v>42155</v>
      </c>
      <c r="B114" s="2">
        <v>2.989265677775706E-2</v>
      </c>
      <c r="C114" s="6">
        <v>-6.8956161433417476E-3</v>
      </c>
      <c r="D114" s="2">
        <v>-1.2393551259960323E-2</v>
      </c>
      <c r="E114" s="2">
        <v>5.3440436453977419E-2</v>
      </c>
      <c r="F114" s="2">
        <v>1.0491438545008008E-2</v>
      </c>
      <c r="G114" s="5">
        <v>-6.2506262051703716E-3</v>
      </c>
    </row>
    <row r="115" spans="1:7" x14ac:dyDescent="0.25">
      <c r="A115" s="1">
        <v>42185</v>
      </c>
      <c r="B115" s="2">
        <v>-6.7497806296088671E-3</v>
      </c>
      <c r="C115" s="6">
        <v>-1.7272001111483654E-2</v>
      </c>
      <c r="D115" s="2">
        <v>-4.1021849567881533E-2</v>
      </c>
      <c r="E115" s="2">
        <v>-1.3792594051605326E-2</v>
      </c>
      <c r="F115" s="2">
        <v>-2.1011772856471631E-2</v>
      </c>
      <c r="G115" s="5">
        <v>-1.8100387903358377E-2</v>
      </c>
    </row>
    <row r="116" spans="1:7" x14ac:dyDescent="0.25">
      <c r="A116" s="1">
        <v>42216</v>
      </c>
      <c r="B116" s="2">
        <v>3.7734193671885595E-2</v>
      </c>
      <c r="C116" s="6">
        <v>-4.1185783516382666E-3</v>
      </c>
      <c r="D116" s="2">
        <v>5.1511257775311702E-2</v>
      </c>
      <c r="E116" s="2">
        <v>1.732483185955596E-2</v>
      </c>
      <c r="F116" s="2">
        <v>1.9742039930008587E-2</v>
      </c>
      <c r="G116" s="5">
        <v>1.0015960685552779E-2</v>
      </c>
    </row>
    <row r="117" spans="1:7" x14ac:dyDescent="0.25">
      <c r="A117" s="1">
        <v>42247</v>
      </c>
      <c r="B117" s="2">
        <v>-1.3867081054340868E-2</v>
      </c>
      <c r="C117" s="6">
        <v>-1.5797463650160701E-2</v>
      </c>
      <c r="D117" s="2">
        <v>-9.1943488609127683E-2</v>
      </c>
      <c r="E117" s="2">
        <v>-8.1840318405147244E-2</v>
      </c>
      <c r="F117" s="2">
        <v>-6.2580804623925804E-2</v>
      </c>
      <c r="G117" s="5">
        <v>7.8405633220018627E-3</v>
      </c>
    </row>
    <row r="118" spans="1:7" x14ac:dyDescent="0.25">
      <c r="A118" s="1">
        <v>42277</v>
      </c>
      <c r="B118" s="2">
        <v>-5.7518321574309157E-3</v>
      </c>
      <c r="C118" s="6">
        <v>-2.1265270247478856E-3</v>
      </c>
      <c r="D118" s="2">
        <v>-5.1675571853695992E-2</v>
      </c>
      <c r="E118" s="2">
        <v>-7.3383820799548402E-2</v>
      </c>
      <c r="F118" s="2">
        <v>-2.6442819620927142E-2</v>
      </c>
      <c r="G118" s="5">
        <v>1.5191038278443283E-2</v>
      </c>
    </row>
    <row r="119" spans="1:7" x14ac:dyDescent="0.25">
      <c r="A119" s="1">
        <v>42308</v>
      </c>
      <c r="B119" s="2">
        <v>3.9480373693775717E-2</v>
      </c>
      <c r="C119" s="6">
        <v>1.7723504191258281E-2</v>
      </c>
      <c r="D119" s="2">
        <v>0.10241657448228929</v>
      </c>
      <c r="E119" s="2">
        <v>9.7553405794816209E-2</v>
      </c>
      <c r="F119" s="2">
        <v>8.298307838940025E-2</v>
      </c>
      <c r="G119" s="5">
        <v>-7.9629881426783108E-3</v>
      </c>
    </row>
    <row r="120" spans="1:7" x14ac:dyDescent="0.25">
      <c r="A120" s="1">
        <v>42338</v>
      </c>
      <c r="B120" s="2">
        <v>1.4081494362219288E-2</v>
      </c>
      <c r="C120" s="6">
        <v>-1.821953112661363E-2</v>
      </c>
      <c r="D120" s="2">
        <v>2.5808678760645069E-2</v>
      </c>
      <c r="E120" s="2">
        <v>3.4942006270141657E-2</v>
      </c>
      <c r="F120" s="2">
        <v>5.0496306555850219E-4</v>
      </c>
      <c r="G120" s="5">
        <v>-4.7637791124715998E-3</v>
      </c>
    </row>
    <row r="121" spans="1:7" x14ac:dyDescent="0.25">
      <c r="A121" s="1">
        <v>42369</v>
      </c>
      <c r="B121" s="2">
        <v>1.0195494317327526E-2</v>
      </c>
      <c r="C121" s="6">
        <v>-1.0059652112924746E-2</v>
      </c>
      <c r="D121" s="2">
        <v>-6.8140141738795609E-2</v>
      </c>
      <c r="E121" s="2">
        <v>-3.4795274316232423E-2</v>
      </c>
      <c r="F121" s="2">
        <v>-1.7530198374358805E-2</v>
      </c>
      <c r="G121" s="5">
        <v>-5.785919223129629E-3</v>
      </c>
    </row>
    <row r="122" spans="1:7" x14ac:dyDescent="0.25">
      <c r="A122" s="1">
        <v>42400</v>
      </c>
      <c r="B122" s="2">
        <v>-5.5124196583690478E-2</v>
      </c>
      <c r="C122" s="6">
        <v>2.1532840150268635E-3</v>
      </c>
      <c r="D122" s="2">
        <v>-6.807303398295951E-2</v>
      </c>
      <c r="E122" s="2">
        <v>-7.9547718669057521E-2</v>
      </c>
      <c r="F122" s="2">
        <v>-5.0735344481736278E-2</v>
      </c>
      <c r="G122" s="5">
        <v>3.4345708917453151E-2</v>
      </c>
    </row>
    <row r="123" spans="1:7" x14ac:dyDescent="0.25">
      <c r="A123" s="1">
        <v>42429</v>
      </c>
      <c r="B123" s="2">
        <v>-1.7657370517928288E-3</v>
      </c>
      <c r="C123" s="6">
        <v>1.5458206302895646E-2</v>
      </c>
      <c r="D123" s="2">
        <v>-3.2623009500540263E-2</v>
      </c>
      <c r="E123" s="2">
        <v>-8.4542102988622844E-2</v>
      </c>
      <c r="F123" s="2">
        <v>-4.1283552550199932E-3</v>
      </c>
      <c r="G123" s="5">
        <v>1.8080894447134396E-2</v>
      </c>
    </row>
    <row r="124" spans="1:7" x14ac:dyDescent="0.25">
      <c r="A124" s="1">
        <v>42460</v>
      </c>
      <c r="B124" s="2">
        <v>4.4446431130807686E-3</v>
      </c>
      <c r="C124" s="6">
        <v>2.6912520486757567E-2</v>
      </c>
      <c r="D124" s="2">
        <v>2.0089960112025743E-2</v>
      </c>
      <c r="E124" s="2">
        <v>5.3539329724941312E-2</v>
      </c>
      <c r="F124" s="2">
        <v>6.5991108718941205E-2</v>
      </c>
      <c r="G124" s="5">
        <v>-6.8671380797309849E-3</v>
      </c>
    </row>
    <row r="125" spans="1:7" x14ac:dyDescent="0.25">
      <c r="A125" s="1">
        <v>42490</v>
      </c>
      <c r="B125" s="2">
        <v>-1.2968353250974713E-2</v>
      </c>
      <c r="C125" s="6">
        <v>1.8109201679540742E-2</v>
      </c>
      <c r="D125" s="2">
        <v>7.747268655176727E-3</v>
      </c>
      <c r="E125" s="2">
        <v>-5.5267349431342948E-3</v>
      </c>
      <c r="F125" s="2">
        <v>2.6993698233759604E-3</v>
      </c>
      <c r="G125" s="5">
        <v>6.6700968081005625E-3</v>
      </c>
    </row>
    <row r="126" spans="1:7" x14ac:dyDescent="0.25">
      <c r="A126" s="1">
        <v>42521</v>
      </c>
      <c r="B126" s="2">
        <v>3.1608095570303495E-2</v>
      </c>
      <c r="C126" s="6">
        <v>-6.004051481093565E-3</v>
      </c>
      <c r="D126" s="2">
        <v>1.1647144682832426E-2</v>
      </c>
      <c r="E126" s="2">
        <v>3.4137766896243739E-2</v>
      </c>
      <c r="F126" s="2">
        <v>1.5329492083474484E-2</v>
      </c>
      <c r="G126" s="5">
        <v>-2.0444481929742992E-3</v>
      </c>
    </row>
    <row r="127" spans="1:7" x14ac:dyDescent="0.25">
      <c r="A127" s="1">
        <v>42551</v>
      </c>
      <c r="B127" s="2">
        <v>-4.4846409165417234E-3</v>
      </c>
      <c r="C127" s="6">
        <v>3.1417685941563203E-2</v>
      </c>
      <c r="D127" s="2">
        <v>-6.4873934218601145E-2</v>
      </c>
      <c r="E127" s="2">
        <v>-9.465443843363866E-2</v>
      </c>
      <c r="F127" s="2">
        <v>9.0607355409740335E-4</v>
      </c>
      <c r="G127" s="5">
        <v>3.2730856150895798E-2</v>
      </c>
    </row>
    <row r="128" spans="1:7" x14ac:dyDescent="0.25">
      <c r="A128" s="1">
        <v>42582</v>
      </c>
      <c r="B128" s="2">
        <v>3.8503715150947519E-2</v>
      </c>
      <c r="C128" s="6">
        <v>9.2326351854430406E-3</v>
      </c>
      <c r="D128" s="2">
        <v>4.3990030508877051E-2</v>
      </c>
      <c r="E128" s="2">
        <v>6.3856089962446336E-2</v>
      </c>
      <c r="F128" s="2">
        <v>3.5609807228685945E-2</v>
      </c>
      <c r="G128" s="5">
        <v>2.8724485537098706E-3</v>
      </c>
    </row>
    <row r="129" spans="1:7" x14ac:dyDescent="0.25">
      <c r="A129" s="1">
        <v>42613</v>
      </c>
      <c r="B129" s="2">
        <v>-8.782605124593253E-3</v>
      </c>
      <c r="C129" s="6">
        <v>-1.1281596821746346E-2</v>
      </c>
      <c r="D129" s="2">
        <v>1.0823335874493403E-2</v>
      </c>
      <c r="E129" s="2">
        <v>1.9886877006768264E-2</v>
      </c>
      <c r="F129" s="2">
        <v>-1.2191755612808663E-3</v>
      </c>
      <c r="G129" s="5">
        <v>-9.9358283882675716E-3</v>
      </c>
    </row>
    <row r="130" spans="1:7" x14ac:dyDescent="0.25">
      <c r="A130" s="1">
        <v>42643</v>
      </c>
      <c r="B130" s="2">
        <v>-3.6585918994173253E-2</v>
      </c>
      <c r="C130" s="6">
        <v>2.0382810412178484E-3</v>
      </c>
      <c r="D130" s="2">
        <v>-6.9100567954405948E-3</v>
      </c>
      <c r="E130" s="2">
        <v>-1.9104839788444582E-2</v>
      </c>
      <c r="F130" s="2">
        <v>-1.2344825997834296E-3</v>
      </c>
      <c r="G130" s="5">
        <v>-1.1654281588542763E-3</v>
      </c>
    </row>
    <row r="131" spans="1:7" x14ac:dyDescent="0.25">
      <c r="A131" s="1">
        <v>42674</v>
      </c>
      <c r="B131" s="2">
        <v>8.3990696432461303E-3</v>
      </c>
      <c r="C131" s="6">
        <v>-2.0186569855929426E-2</v>
      </c>
      <c r="D131" s="2">
        <v>1.7656816243871318E-2</v>
      </c>
      <c r="E131" s="2">
        <v>5.9334797277494529E-2</v>
      </c>
      <c r="F131" s="2">
        <v>-1.9425625037472222E-2</v>
      </c>
      <c r="G131" s="5">
        <v>-1.8704914867387304E-2</v>
      </c>
    </row>
    <row r="132" spans="1:7" x14ac:dyDescent="0.25">
      <c r="A132" s="1">
        <v>42704</v>
      </c>
      <c r="B132" s="2">
        <v>1.8830813536522582E-2</v>
      </c>
      <c r="C132" s="6">
        <v>-2.6478102222337114E-2</v>
      </c>
      <c r="D132" s="2">
        <v>-1.1913918664593316E-3</v>
      </c>
      <c r="E132" s="2">
        <v>5.0851847014216113E-2</v>
      </c>
      <c r="F132" s="2">
        <v>3.4174446769983234E-2</v>
      </c>
      <c r="G132" s="5">
        <v>-3.8427320413788588E-2</v>
      </c>
    </row>
    <row r="133" spans="1:7" x14ac:dyDescent="0.25">
      <c r="A133" s="1">
        <v>42735</v>
      </c>
      <c r="B133" s="2">
        <v>2.6856419272680367E-2</v>
      </c>
      <c r="C133" s="6">
        <v>5.8931471480852026E-3</v>
      </c>
      <c r="D133" s="2">
        <v>7.8289820783127545E-2</v>
      </c>
      <c r="E133" s="2">
        <v>4.5491440087057002E-2</v>
      </c>
      <c r="F133" s="2">
        <v>1.8200754044233009E-2</v>
      </c>
      <c r="G133" s="5">
        <v>-4.0017210198791979E-3</v>
      </c>
    </row>
    <row r="134" spans="1:7" x14ac:dyDescent="0.25">
      <c r="A134" s="1">
        <v>42766</v>
      </c>
      <c r="B134" s="2">
        <v>-2.4942175475634439E-2</v>
      </c>
      <c r="C134" s="6">
        <v>9.3084590466962561E-3</v>
      </c>
      <c r="D134" s="2">
        <v>-1.8185575532134783E-2</v>
      </c>
      <c r="E134" s="2">
        <v>-3.747172575507017E-3</v>
      </c>
      <c r="F134" s="2">
        <v>1.7884341374735897E-2</v>
      </c>
      <c r="G134" s="5">
        <v>-3.0414458457572019E-3</v>
      </c>
    </row>
    <row r="135" spans="1:7" x14ac:dyDescent="0.25">
      <c r="A135" s="1">
        <v>42794</v>
      </c>
      <c r="B135" s="2">
        <v>3.2316018191336927E-2</v>
      </c>
      <c r="C135" s="6">
        <v>1.6430845501480738E-2</v>
      </c>
      <c r="D135" s="2">
        <v>2.7526712642539742E-2</v>
      </c>
      <c r="E135" s="2">
        <v>4.6935876197684899E-3</v>
      </c>
      <c r="F135" s="2">
        <v>3.7198260541408672E-2</v>
      </c>
      <c r="G135" s="5">
        <v>1.1329249261097655E-2</v>
      </c>
    </row>
    <row r="136" spans="1:7" x14ac:dyDescent="0.25">
      <c r="A136" s="1">
        <v>42825</v>
      </c>
      <c r="B136" s="2">
        <v>4.1032727877178418E-2</v>
      </c>
      <c r="C136" s="6">
        <v>-3.3434230650504306E-3</v>
      </c>
      <c r="D136" s="2">
        <v>5.4620874138829469E-2</v>
      </c>
      <c r="E136" s="2">
        <v>-4.0418354615610339E-3</v>
      </c>
      <c r="F136" s="2">
        <v>-3.8923017041515325E-4</v>
      </c>
      <c r="G136" s="5">
        <v>-2.8406419049544652E-3</v>
      </c>
    </row>
    <row r="137" spans="1:7" x14ac:dyDescent="0.25">
      <c r="A137" s="1">
        <v>42855</v>
      </c>
      <c r="B137" s="2">
        <v>1.5258872489992515E-2</v>
      </c>
      <c r="C137" s="6">
        <v>7.5260271109387038E-3</v>
      </c>
      <c r="D137" s="2">
        <v>1.6755547811581582E-2</v>
      </c>
      <c r="E137" s="2">
        <v>1.5206020544830931E-2</v>
      </c>
      <c r="F137" s="2">
        <v>9.0912169025529985E-3</v>
      </c>
      <c r="G137" s="5">
        <v>1.0298060380588213E-2</v>
      </c>
    </row>
    <row r="138" spans="1:7" x14ac:dyDescent="0.25">
      <c r="A138" s="1">
        <v>42886</v>
      </c>
      <c r="B138" s="2">
        <v>5.2771426496405023E-3</v>
      </c>
      <c r="C138" s="6">
        <v>7.798962842261164E-3</v>
      </c>
      <c r="D138" s="2">
        <v>-1.4046561542200085E-3</v>
      </c>
      <c r="E138" s="2">
        <v>2.3646856457656892E-2</v>
      </c>
      <c r="F138" s="2">
        <v>1.1576210049492646E-2</v>
      </c>
      <c r="G138" s="5">
        <v>7.0155299422057123E-3</v>
      </c>
    </row>
    <row r="139" spans="1:7" x14ac:dyDescent="0.25">
      <c r="A139" s="1">
        <v>42916</v>
      </c>
      <c r="B139" s="2">
        <v>-1.3089970409616799E-3</v>
      </c>
      <c r="C139" s="6">
        <v>-3.8293936788894004E-3</v>
      </c>
      <c r="D139" s="2">
        <v>-3.170829828475296E-2</v>
      </c>
      <c r="E139" s="2">
        <v>2.1416918370053425E-2</v>
      </c>
      <c r="F139" s="2">
        <v>4.81383199270241E-3</v>
      </c>
      <c r="G139" s="5">
        <v>-5.7597654204629067E-3</v>
      </c>
    </row>
    <row r="140" spans="1:7" x14ac:dyDescent="0.25">
      <c r="A140" s="1">
        <v>42947</v>
      </c>
      <c r="B140" s="2">
        <v>-3.4053213017327125E-2</v>
      </c>
      <c r="C140" s="6">
        <v>1.263175260963088E-2</v>
      </c>
      <c r="D140" s="2">
        <v>2.1732309086894422E-3</v>
      </c>
      <c r="E140" s="2">
        <v>-5.333674384569909E-3</v>
      </c>
      <c r="F140" s="2">
        <v>1.9348768883515513E-2</v>
      </c>
      <c r="G140" s="5">
        <v>4.0992240137861418E-3</v>
      </c>
    </row>
    <row r="141" spans="1:7" x14ac:dyDescent="0.25">
      <c r="A141" s="1">
        <v>42978</v>
      </c>
      <c r="B141" s="2">
        <v>-1.0126093257569262E-2</v>
      </c>
      <c r="C141" s="6">
        <v>1.2560983183807809E-2</v>
      </c>
      <c r="D141" s="2">
        <v>-8.0855579005961464E-3</v>
      </c>
      <c r="E141" s="2">
        <v>-1.338273844187708E-2</v>
      </c>
      <c r="F141" s="2">
        <v>5.4649232886690234E-4</v>
      </c>
      <c r="G141" s="5">
        <v>1.5765905198208804E-2</v>
      </c>
    </row>
    <row r="142" spans="1:7" x14ac:dyDescent="0.25">
      <c r="A142" s="1">
        <v>43008</v>
      </c>
      <c r="B142" s="2">
        <v>3.6856666562314122E-2</v>
      </c>
      <c r="C142" s="6">
        <v>-5.3194287397554541E-3</v>
      </c>
      <c r="D142" s="2">
        <v>5.0674125449002946E-2</v>
      </c>
      <c r="E142" s="2">
        <v>4.2849577931343925E-2</v>
      </c>
      <c r="F142" s="2">
        <v>1.9302894827342074E-2</v>
      </c>
      <c r="G142" s="5">
        <v>-1.3542111072737039E-2</v>
      </c>
    </row>
    <row r="143" spans="1:7" x14ac:dyDescent="0.25">
      <c r="A143" s="1">
        <v>43039</v>
      </c>
      <c r="B143" s="2">
        <v>3.8206538661131294E-2</v>
      </c>
      <c r="C143" s="6">
        <v>3.4711928629476427E-3</v>
      </c>
      <c r="D143" s="2">
        <v>2.2003699737123916E-2</v>
      </c>
      <c r="E143" s="2">
        <v>8.158402772988177E-2</v>
      </c>
      <c r="F143" s="2">
        <v>2.218817477454595E-2</v>
      </c>
      <c r="G143" s="5">
        <v>-1.3661084957876303E-3</v>
      </c>
    </row>
    <row r="144" spans="1:7" x14ac:dyDescent="0.25">
      <c r="A144" s="1">
        <v>43069</v>
      </c>
      <c r="B144" s="2">
        <v>2.7657673836066179E-2</v>
      </c>
      <c r="C144" s="6">
        <v>4.1671246171905308E-3</v>
      </c>
      <c r="D144" s="2">
        <v>-2.8312851290845001E-2</v>
      </c>
      <c r="E144" s="2">
        <v>3.2578678055967758E-2</v>
      </c>
      <c r="F144" s="2">
        <v>2.8082601368405406E-2</v>
      </c>
      <c r="G144" s="5">
        <v>-2.3527147303315081E-3</v>
      </c>
    </row>
    <row r="145" spans="1:7" x14ac:dyDescent="0.25">
      <c r="A145" s="1">
        <v>43100</v>
      </c>
      <c r="B145" s="2">
        <v>3.4265550469700986E-4</v>
      </c>
      <c r="C145" s="6">
        <v>9.8924144720817491E-3</v>
      </c>
      <c r="D145" s="2">
        <v>-1.8479353936911871E-2</v>
      </c>
      <c r="E145" s="2">
        <v>3.2164105492827203E-3</v>
      </c>
      <c r="F145" s="2">
        <v>9.8316198188535195E-3</v>
      </c>
      <c r="G145" s="5">
        <v>1.6330411774435204E-3</v>
      </c>
    </row>
    <row r="146" spans="1:7" x14ac:dyDescent="0.25">
      <c r="A146" s="1">
        <v>43131</v>
      </c>
      <c r="B146" s="2">
        <v>-2.4358987506316505E-2</v>
      </c>
      <c r="C146" s="6">
        <v>1.0661482480267732E-3</v>
      </c>
      <c r="D146" s="2">
        <v>3.0060274660669621E-2</v>
      </c>
      <c r="E146" s="2">
        <v>1.4718007915567315E-2</v>
      </c>
      <c r="F146" s="2">
        <v>5.6178724645703677E-2</v>
      </c>
      <c r="G146" s="5">
        <v>-2.5613111821965445E-2</v>
      </c>
    </row>
    <row r="147" spans="1:7" x14ac:dyDescent="0.25">
      <c r="A147" s="1">
        <v>43159</v>
      </c>
      <c r="B147" s="2">
        <v>-7.741022429187519E-3</v>
      </c>
      <c r="C147" s="6">
        <v>-2.4826818916872728E-2</v>
      </c>
      <c r="D147" s="2">
        <v>-4.7192107034901579E-2</v>
      </c>
      <c r="E147" s="2">
        <v>-4.4065420378695215E-2</v>
      </c>
      <c r="F147" s="2">
        <v>-3.8947379604151844E-2</v>
      </c>
      <c r="G147" s="5">
        <v>-1.0953691266875792E-2</v>
      </c>
    </row>
    <row r="148" spans="1:7" x14ac:dyDescent="0.25">
      <c r="A148" s="1">
        <v>43190</v>
      </c>
      <c r="B148" s="2">
        <v>-1.0942531467494396E-2</v>
      </c>
      <c r="C148" s="6">
        <v>3.3099771008978157E-3</v>
      </c>
      <c r="D148" s="2">
        <v>-2.2524251517900769E-2</v>
      </c>
      <c r="E148" s="2">
        <v>-2.0409595042311077E-2</v>
      </c>
      <c r="F148" s="2">
        <v>-2.6884513768364281E-2</v>
      </c>
      <c r="G148" s="5">
        <v>1.2359889428422114E-2</v>
      </c>
    </row>
    <row r="149" spans="1:7" x14ac:dyDescent="0.25">
      <c r="A149" s="1">
        <v>43220</v>
      </c>
      <c r="B149" s="2">
        <v>2.2560890336825911E-2</v>
      </c>
      <c r="C149" s="6">
        <v>-3.6543199498497983E-3</v>
      </c>
      <c r="D149" s="2">
        <v>5.2066041945560013E-2</v>
      </c>
      <c r="E149" s="2">
        <v>4.7292468229937407E-2</v>
      </c>
      <c r="F149" s="2">
        <v>2.718801001185326E-3</v>
      </c>
      <c r="G149" s="5">
        <v>-1.3233160640028876E-2</v>
      </c>
    </row>
    <row r="150" spans="1:7" x14ac:dyDescent="0.25">
      <c r="A150" s="1">
        <v>43251</v>
      </c>
      <c r="B150" s="2">
        <v>1.4693501740165676E-2</v>
      </c>
      <c r="C150" s="6">
        <v>6.2021674138457812E-3</v>
      </c>
      <c r="D150" s="2">
        <v>-3.6722540802823084E-2</v>
      </c>
      <c r="E150" s="2">
        <v>-1.1839349862946989E-2</v>
      </c>
      <c r="F150" s="2">
        <v>2.1608353316591378E-2</v>
      </c>
      <c r="G150" s="5">
        <v>9.4251313015828852E-3</v>
      </c>
    </row>
    <row r="151" spans="1:7" x14ac:dyDescent="0.25">
      <c r="A151" s="1">
        <v>43281</v>
      </c>
      <c r="B151" s="2">
        <v>-1.1114745629768155E-2</v>
      </c>
      <c r="C151" s="6">
        <v>-7.0488773115519468E-3</v>
      </c>
      <c r="D151" s="2">
        <v>-3.2436557908796563E-3</v>
      </c>
      <c r="E151" s="2">
        <v>6.4842168860139212E-3</v>
      </c>
      <c r="F151" s="2">
        <v>4.842400204046143E-3</v>
      </c>
      <c r="G151" s="5">
        <v>-1.8883084154491009E-3</v>
      </c>
    </row>
    <row r="152" spans="1:7" x14ac:dyDescent="0.25">
      <c r="A152" s="1">
        <v>43312</v>
      </c>
      <c r="B152" s="2">
        <v>1.7054474134417498E-2</v>
      </c>
      <c r="C152" s="6">
        <v>1.950048163768388E-4</v>
      </c>
      <c r="D152" s="2">
        <v>3.8252444339733738E-2</v>
      </c>
      <c r="E152" s="2">
        <v>1.123811246500377E-2</v>
      </c>
      <c r="F152" s="2">
        <v>3.6021586465418642E-2</v>
      </c>
      <c r="G152" s="5">
        <v>-8.6349201846135371E-3</v>
      </c>
    </row>
    <row r="153" spans="1:7" x14ac:dyDescent="0.25">
      <c r="A153" s="1">
        <v>43343</v>
      </c>
      <c r="B153" s="2">
        <v>2.6810011386227149E-2</v>
      </c>
      <c r="C153" s="6">
        <v>3.1433751112573283E-3</v>
      </c>
      <c r="D153" s="2">
        <v>-3.7608956485481362E-2</v>
      </c>
      <c r="E153" s="2">
        <v>1.4426309245471886E-2</v>
      </c>
      <c r="F153" s="2">
        <v>3.0263218631603996E-2</v>
      </c>
      <c r="G153" s="5">
        <v>1.1816804651603631E-2</v>
      </c>
    </row>
    <row r="154" spans="1:7" x14ac:dyDescent="0.25">
      <c r="A154" s="1">
        <v>43373</v>
      </c>
      <c r="B154" s="2">
        <v>-2.6451677091933135E-2</v>
      </c>
      <c r="C154" s="6">
        <v>-7.1784075909798887E-3</v>
      </c>
      <c r="D154" s="2">
        <v>1.8568186507117001E-3</v>
      </c>
      <c r="E154" s="2">
        <v>6.1684688894080575E-2</v>
      </c>
      <c r="F154" s="2">
        <v>4.2943009181394707E-3</v>
      </c>
      <c r="G154" s="5">
        <v>-1.8461233883540724E-2</v>
      </c>
    </row>
    <row r="155" spans="1:7" x14ac:dyDescent="0.25">
      <c r="A155" s="1">
        <v>43404</v>
      </c>
      <c r="B155" s="2">
        <v>-2.854825161489339E-2</v>
      </c>
      <c r="C155" s="6">
        <v>-2.045397419534669E-2</v>
      </c>
      <c r="D155" s="2">
        <v>-5.9334549305718881E-2</v>
      </c>
      <c r="E155" s="2">
        <v>-9.041112541131284E-2</v>
      </c>
      <c r="F155" s="2">
        <v>-6.9403358979814631E-2</v>
      </c>
      <c r="G155" s="5">
        <v>2.0872277509445501E-3</v>
      </c>
    </row>
    <row r="156" spans="1:7" x14ac:dyDescent="0.25">
      <c r="A156" s="1">
        <v>43434</v>
      </c>
      <c r="B156" s="2">
        <v>3.455993414980385E-2</v>
      </c>
      <c r="C156" s="6">
        <v>8.4732121269221732E-3</v>
      </c>
      <c r="D156" s="2">
        <v>-7.624682956425502E-3</v>
      </c>
      <c r="E156" s="2">
        <v>1.9849260703527036E-2</v>
      </c>
      <c r="F156" s="2">
        <v>1.7859381799140144E-2</v>
      </c>
      <c r="G156" s="5">
        <v>9.765635530092083E-3</v>
      </c>
    </row>
    <row r="157" spans="1:7" x14ac:dyDescent="0.25">
      <c r="A157" s="1">
        <v>43465</v>
      </c>
      <c r="B157" s="2">
        <v>-3.1129513524074868E-2</v>
      </c>
      <c r="C157" s="6">
        <v>-4.2200816262237288E-3</v>
      </c>
      <c r="D157" s="2">
        <v>-5.4113761491019916E-2</v>
      </c>
      <c r="E157" s="2">
        <v>-0.10283549850175416</v>
      </c>
      <c r="F157" s="2">
        <v>-9.1776955767217297E-2</v>
      </c>
      <c r="G157" s="5">
        <v>3.0652725250278009E-2</v>
      </c>
    </row>
    <row r="158" spans="1:7" x14ac:dyDescent="0.25">
      <c r="A158" s="1">
        <v>43496</v>
      </c>
      <c r="B158" s="2">
        <v>3.0480278439988556E-2</v>
      </c>
      <c r="C158" s="6">
        <v>3.7530258913548283E-2</v>
      </c>
      <c r="D158" s="2">
        <v>5.264508132817125E-2</v>
      </c>
      <c r="E158" s="2">
        <v>3.7993872179480727E-2</v>
      </c>
      <c r="F158" s="2">
        <v>7.8684404731036967E-2</v>
      </c>
      <c r="G158" s="5">
        <v>6.3357151984639844E-3</v>
      </c>
    </row>
    <row r="159" spans="1:7" x14ac:dyDescent="0.25">
      <c r="A159" s="1">
        <v>43524</v>
      </c>
      <c r="B159" s="2">
        <v>3.2525468351643542E-2</v>
      </c>
      <c r="C159" s="6">
        <v>4.1022674466039645E-3</v>
      </c>
      <c r="D159" s="2">
        <v>4.394147045511386E-2</v>
      </c>
      <c r="E159" s="2">
        <v>3.0174133909413099E-2</v>
      </c>
      <c r="F159" s="2">
        <v>2.9728930143115964E-2</v>
      </c>
      <c r="G159" s="5">
        <v>4.4614743113455442E-4</v>
      </c>
    </row>
    <row r="160" spans="1:7" x14ac:dyDescent="0.25">
      <c r="A160" s="1">
        <v>43555</v>
      </c>
      <c r="B160" s="2">
        <v>1.788684893969076E-2</v>
      </c>
      <c r="C160" s="6">
        <v>1.773061943671856E-2</v>
      </c>
      <c r="D160" s="2">
        <v>1.6205514422756185E-2</v>
      </c>
      <c r="E160" s="2">
        <v>-3.4793389962371063E-4</v>
      </c>
      <c r="F160" s="2">
        <v>1.7924287751078408E-2</v>
      </c>
      <c r="G160" s="5">
        <v>2.6163453836614607E-2</v>
      </c>
    </row>
    <row r="161" spans="1:7" x14ac:dyDescent="0.25">
      <c r="A161" s="1">
        <v>43585</v>
      </c>
      <c r="B161" s="2">
        <v>2.7187477340132115E-2</v>
      </c>
      <c r="C161" s="6">
        <v>3.4390139455146886E-3</v>
      </c>
      <c r="D161" s="2">
        <v>4.8605040412207458E-2</v>
      </c>
      <c r="E161" s="2">
        <v>4.9654963243684166E-2</v>
      </c>
      <c r="F161" s="2">
        <v>3.9313434942139368E-2</v>
      </c>
      <c r="G161" s="5">
        <v>-5.6829483135850505E-3</v>
      </c>
    </row>
    <row r="162" spans="1:7" x14ac:dyDescent="0.25">
      <c r="A162" s="1">
        <v>43616</v>
      </c>
      <c r="B162" s="2">
        <v>-2.5653129022225152E-2</v>
      </c>
      <c r="C162" s="6">
        <v>3.0338828804754281E-3</v>
      </c>
      <c r="D162" s="2">
        <v>-6.663309262452273E-2</v>
      </c>
      <c r="E162" s="2">
        <v>-7.4439411060403221E-2</v>
      </c>
      <c r="F162" s="2">
        <v>-6.5777726481161508E-2</v>
      </c>
      <c r="G162" s="5">
        <v>2.660364005574228E-2</v>
      </c>
    </row>
    <row r="163" spans="1:7" x14ac:dyDescent="0.25">
      <c r="A163" s="1">
        <v>43646</v>
      </c>
      <c r="B163" s="2">
        <v>2.4100783733600566E-2</v>
      </c>
      <c r="C163" s="6">
        <v>3.5115704972880739E-2</v>
      </c>
      <c r="D163" s="2">
        <v>5.8913008355611987E-2</v>
      </c>
      <c r="E163" s="2">
        <v>3.5155703007976838E-2</v>
      </c>
      <c r="F163" s="2">
        <v>6.8930183208215035E-2</v>
      </c>
      <c r="G163" s="5">
        <v>2.2896413501073447E-2</v>
      </c>
    </row>
    <row r="164" spans="1:7" x14ac:dyDescent="0.25">
      <c r="A164" s="1">
        <v>43677</v>
      </c>
      <c r="B164" s="2">
        <v>2.811309301558812E-2</v>
      </c>
      <c r="C164" s="6">
        <v>1.9345699541469335E-3</v>
      </c>
      <c r="D164" s="2">
        <v>-1.9690876272782389E-3</v>
      </c>
      <c r="E164" s="2">
        <v>1.1612214858914956E-2</v>
      </c>
      <c r="F164" s="2">
        <v>1.312819536603934E-2</v>
      </c>
      <c r="G164" s="5">
        <v>-2.8045910771743844E-3</v>
      </c>
    </row>
    <row r="165" spans="1:7" x14ac:dyDescent="0.25">
      <c r="A165" s="1">
        <v>43708</v>
      </c>
      <c r="B165" s="2">
        <v>2.2262933279586807E-2</v>
      </c>
      <c r="C165" s="6">
        <v>2.7242792665533009E-2</v>
      </c>
      <c r="D165" s="2">
        <v>-1.1563811529197885E-2</v>
      </c>
      <c r="E165" s="2">
        <v>-3.7237383435090921E-2</v>
      </c>
      <c r="F165" s="2">
        <v>-1.8091652742267789E-2</v>
      </c>
      <c r="G165" s="5">
        <v>5.3613682260513926E-2</v>
      </c>
    </row>
    <row r="166" spans="1:7" x14ac:dyDescent="0.25">
      <c r="A166" s="1">
        <v>43738</v>
      </c>
      <c r="B166" s="2">
        <v>1.1622058413823064E-2</v>
      </c>
      <c r="C166" s="6">
        <v>-3.7716262438185887E-3</v>
      </c>
      <c r="D166" s="2">
        <v>4.1639916422509776E-2</v>
      </c>
      <c r="E166" s="2">
        <v>5.8471768388134719E-2</v>
      </c>
      <c r="F166" s="2">
        <v>1.7181167690656883E-2</v>
      </c>
      <c r="G166" s="5">
        <v>-1.2179737207771673E-2</v>
      </c>
    </row>
    <row r="167" spans="1:7" x14ac:dyDescent="0.25">
      <c r="A167" s="1">
        <v>43769</v>
      </c>
      <c r="B167" s="2">
        <v>3.5885020561527682E-2</v>
      </c>
      <c r="C167" s="6">
        <v>1.0407083062161277E-2</v>
      </c>
      <c r="D167" s="2">
        <v>9.7942260012046783E-3</v>
      </c>
      <c r="E167" s="2">
        <v>5.3856769928734609E-2</v>
      </c>
      <c r="F167" s="2">
        <v>2.0431747482144953E-2</v>
      </c>
      <c r="G167" s="5">
        <v>-1.0269271464751652E-2</v>
      </c>
    </row>
    <row r="168" spans="1:7" x14ac:dyDescent="0.25">
      <c r="A168" s="1">
        <v>43799</v>
      </c>
      <c r="B168" s="2">
        <v>1.5585576789159842E-2</v>
      </c>
      <c r="C168" s="6">
        <v>-4.2504015620292322E-3</v>
      </c>
      <c r="D168" s="2">
        <v>2.7513518162473213E-2</v>
      </c>
      <c r="E168" s="2">
        <v>1.6096642923500722E-2</v>
      </c>
      <c r="F168" s="2">
        <v>3.4047064090915104E-2</v>
      </c>
      <c r="G168" s="5">
        <v>2.0524120906863928E-3</v>
      </c>
    </row>
    <row r="169" spans="1:7" x14ac:dyDescent="0.25">
      <c r="A169" s="1">
        <v>43830</v>
      </c>
      <c r="B169" s="2">
        <v>-1.5763562376522326E-2</v>
      </c>
      <c r="C169" s="6">
        <v>1.1129353014842018E-2</v>
      </c>
      <c r="D169" s="2">
        <v>1.1224274890781396E-2</v>
      </c>
      <c r="E169" s="2">
        <v>1.7277406643703613E-2</v>
      </c>
      <c r="F169" s="2">
        <v>2.8589803182446302E-2</v>
      </c>
      <c r="G169" s="5">
        <v>-8.0062083884784394E-3</v>
      </c>
    </row>
    <row r="170" spans="1:7" x14ac:dyDescent="0.25">
      <c r="A170" s="1">
        <v>43861</v>
      </c>
      <c r="B170" s="2">
        <v>3.9922961360387893E-2</v>
      </c>
      <c r="C170" s="6">
        <v>1.2845994293390237E-2</v>
      </c>
      <c r="D170" s="2">
        <v>-2.7833331108233376E-2</v>
      </c>
      <c r="E170" s="2">
        <v>-1.9019551196475578E-2</v>
      </c>
      <c r="F170" s="2">
        <v>-1.6280898111292685E-3</v>
      </c>
      <c r="G170" s="5">
        <v>3.0822148676889632E-2</v>
      </c>
    </row>
    <row r="171" spans="1:7" x14ac:dyDescent="0.25">
      <c r="A171" s="1">
        <v>43890</v>
      </c>
      <c r="B171" s="2">
        <v>-3.0087127593074612E-2</v>
      </c>
      <c r="C171" s="6">
        <v>-1.1153452176795543E-2</v>
      </c>
      <c r="D171" s="2">
        <v>-8.553356166452894E-2</v>
      </c>
      <c r="E171" s="2">
        <v>-8.8211020915557631E-2</v>
      </c>
      <c r="F171" s="2">
        <v>-8.4110469009648109E-2</v>
      </c>
      <c r="G171" s="5">
        <v>4.1532258677775179E-2</v>
      </c>
    </row>
    <row r="172" spans="1:7" x14ac:dyDescent="0.25">
      <c r="A172" s="1">
        <v>43921</v>
      </c>
      <c r="B172" s="2">
        <v>-1.7109401277632795E-2</v>
      </c>
      <c r="C172" s="6">
        <v>-3.8928736895338212E-2</v>
      </c>
      <c r="D172" s="2">
        <v>-0.16296489852800269</v>
      </c>
      <c r="E172" s="2">
        <v>-9.6939431402551568E-2</v>
      </c>
      <c r="F172" s="2">
        <v>-0.12511932083595659</v>
      </c>
      <c r="G172" s="5">
        <v>5.5398417980756995E-2</v>
      </c>
    </row>
    <row r="173" spans="1:7" x14ac:dyDescent="0.25">
      <c r="A173" s="1">
        <v>43951</v>
      </c>
      <c r="B173" s="2">
        <v>4.2693659506259189E-2</v>
      </c>
      <c r="C173" s="6">
        <v>3.2868160470447327E-2</v>
      </c>
      <c r="D173" s="2">
        <v>5.060461444615872E-2</v>
      </c>
      <c r="E173" s="2">
        <v>6.7468372082213179E-2</v>
      </c>
      <c r="F173" s="2">
        <v>0.12684410293315368</v>
      </c>
      <c r="G173" s="5">
        <v>7.5654540448475364E-3</v>
      </c>
    </row>
    <row r="174" spans="1:7" x14ac:dyDescent="0.25">
      <c r="A174" s="1">
        <v>43982</v>
      </c>
      <c r="B174" s="2">
        <v>-1.9182482101955892E-2</v>
      </c>
      <c r="C174" s="6">
        <v>2.6448664488877574E-2</v>
      </c>
      <c r="D174" s="2">
        <v>4.175987813916316E-2</v>
      </c>
      <c r="E174" s="2">
        <v>8.3403338347083342E-2</v>
      </c>
      <c r="F174" s="2">
        <v>4.5281775012618368E-2</v>
      </c>
      <c r="G174" s="5">
        <v>-1.2770743188588298E-4</v>
      </c>
    </row>
    <row r="175" spans="1:7" x14ac:dyDescent="0.25">
      <c r="A175" s="1">
        <v>44012</v>
      </c>
      <c r="B175" s="2">
        <v>1.7024310438693565E-2</v>
      </c>
      <c r="C175" s="6">
        <v>1.6998398511257434E-2</v>
      </c>
      <c r="D175" s="2">
        <v>6.0281293029965363E-2</v>
      </c>
      <c r="E175" s="2">
        <v>2.0098176996036384E-2</v>
      </c>
      <c r="F175" s="2">
        <v>1.838840328350267E-2</v>
      </c>
      <c r="G175" s="5">
        <v>1.128913084679472E-3</v>
      </c>
    </row>
    <row r="176" spans="1:7" x14ac:dyDescent="0.25">
      <c r="A176" s="1">
        <v>44043</v>
      </c>
      <c r="B176" s="2">
        <v>-1.9536388969702508E-2</v>
      </c>
      <c r="C176" s="6">
        <v>3.3068973749764266E-2</v>
      </c>
      <c r="D176" s="2">
        <v>-1.8475172151499502E-2</v>
      </c>
      <c r="E176" s="2">
        <v>-2.602060514091516E-2</v>
      </c>
      <c r="F176" s="2">
        <v>5.5101296975444213E-2</v>
      </c>
      <c r="G176" s="5">
        <v>1.2087149292961489E-2</v>
      </c>
    </row>
    <row r="177" spans="1:7" x14ac:dyDescent="0.25">
      <c r="A177" s="1">
        <v>44074</v>
      </c>
      <c r="B177" s="2">
        <v>-1.0024041180269026E-2</v>
      </c>
      <c r="C177" s="6">
        <v>8.6366974059051155E-3</v>
      </c>
      <c r="D177" s="2">
        <v>3.0932609188739652E-2</v>
      </c>
      <c r="E177" s="2">
        <v>6.625593005547499E-2</v>
      </c>
      <c r="F177" s="2">
        <v>7.0064687324219249E-2</v>
      </c>
      <c r="G177" s="5">
        <v>-1.5895262325368427E-2</v>
      </c>
    </row>
    <row r="178" spans="1:7" x14ac:dyDescent="0.25">
      <c r="A178" s="1">
        <v>44104</v>
      </c>
      <c r="B178" s="2">
        <v>5.0884031548491936E-2</v>
      </c>
      <c r="C178" s="6">
        <v>-1.5705872246265611E-2</v>
      </c>
      <c r="D178" s="2">
        <v>-2.4109933965060483E-2</v>
      </c>
      <c r="E178" s="2">
        <v>8.0311592749982997E-3</v>
      </c>
      <c r="F178" s="2">
        <v>-3.9227954095494386E-2</v>
      </c>
      <c r="G178" s="5">
        <v>5.3991515618975168E-3</v>
      </c>
    </row>
    <row r="179" spans="1:7" x14ac:dyDescent="0.25">
      <c r="A179" s="1">
        <v>44135</v>
      </c>
      <c r="B179" s="2">
        <v>1.6752873059271869E-3</v>
      </c>
      <c r="C179" s="6">
        <v>-1.7479068260072395E-2</v>
      </c>
      <c r="D179" s="2">
        <v>-7.3709689035292375E-2</v>
      </c>
      <c r="E179" s="2">
        <v>-8.845387118333211E-3</v>
      </c>
      <c r="F179" s="2">
        <v>-2.766577460600653E-2</v>
      </c>
      <c r="G179" s="5">
        <v>-1.6409118307852574E-2</v>
      </c>
    </row>
    <row r="180" spans="1:7" x14ac:dyDescent="0.25">
      <c r="A180" s="1">
        <v>44165</v>
      </c>
      <c r="B180" s="2">
        <v>1.9559645359295389E-2</v>
      </c>
      <c r="C180" s="6">
        <v>3.88676769967942E-2</v>
      </c>
      <c r="D180" s="2">
        <v>0.18062612187775712</v>
      </c>
      <c r="E180" s="2">
        <v>0.15054902195534048</v>
      </c>
      <c r="F180" s="2">
        <v>0.10754565805086302</v>
      </c>
      <c r="G180" s="5">
        <v>3.0488229509933094E-3</v>
      </c>
    </row>
    <row r="181" spans="1:7" x14ac:dyDescent="0.25">
      <c r="A181" s="1">
        <v>44196</v>
      </c>
      <c r="B181" s="2">
        <v>7.1043675736319582E-3</v>
      </c>
      <c r="C181" s="6">
        <v>1.8834134307480078E-2</v>
      </c>
      <c r="D181" s="2">
        <v>1.7208106421114693E-2</v>
      </c>
      <c r="E181" s="2">
        <v>3.951473812200533E-2</v>
      </c>
      <c r="F181" s="2">
        <v>3.7121406659432372E-2</v>
      </c>
      <c r="G181" s="5">
        <v>-7.2177302335141129E-3</v>
      </c>
    </row>
    <row r="182" spans="1:7" x14ac:dyDescent="0.25">
      <c r="A182" s="1">
        <v>44227</v>
      </c>
      <c r="B182" s="2">
        <v>-7.3624528198626077E-3</v>
      </c>
      <c r="C182" s="6">
        <v>-1.135100903945957E-2</v>
      </c>
      <c r="D182" s="2">
        <v>-2.0041433975860154E-2</v>
      </c>
      <c r="E182" s="2">
        <v>8.03521976413148E-3</v>
      </c>
      <c r="F182" s="2">
        <v>-1.1136640158463601E-2</v>
      </c>
      <c r="G182" s="5">
        <v>-1.4750207350487272E-2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E576A-2803-477E-A12D-E320C8B4BA09}">
  <dimension ref="A1:G134"/>
  <sheetViews>
    <sheetView workbookViewId="0">
      <selection activeCell="I9" sqref="I9"/>
    </sheetView>
  </sheetViews>
  <sheetFormatPr baseColWidth="10" defaultRowHeight="15" x14ac:dyDescent="0.25"/>
  <sheetData>
    <row r="1" spans="1:7" x14ac:dyDescent="0.25">
      <c r="A1" s="3" t="s">
        <v>0</v>
      </c>
      <c r="B1" s="3" t="s">
        <v>1</v>
      </c>
      <c r="C1" s="3" t="s">
        <v>10</v>
      </c>
      <c r="D1" s="3" t="s">
        <v>8</v>
      </c>
      <c r="E1" s="3" t="s">
        <v>3</v>
      </c>
      <c r="F1" s="3" t="s">
        <v>2</v>
      </c>
      <c r="G1" s="3" t="s">
        <v>9</v>
      </c>
    </row>
    <row r="2" spans="1:7" x14ac:dyDescent="0.25">
      <c r="A2" s="4">
        <v>40209</v>
      </c>
      <c r="B2" s="2">
        <v>-6.5681513492603762E-3</v>
      </c>
      <c r="C2" s="6">
        <v>-8.5849797495877022E-3</v>
      </c>
      <c r="D2" s="2">
        <v>-6.3451108952566004E-2</v>
      </c>
      <c r="E2" s="2">
        <v>-3.3016341550215024E-2</v>
      </c>
      <c r="F2" s="2">
        <v>-3.6974262397991231E-2</v>
      </c>
      <c r="G2" s="5">
        <v>2.0017581374398425E-2</v>
      </c>
    </row>
    <row r="3" spans="1:7" x14ac:dyDescent="0.25">
      <c r="A3" s="4">
        <v>40237</v>
      </c>
      <c r="B3" s="2">
        <v>3.477386489614796E-3</v>
      </c>
      <c r="C3" s="6">
        <v>1.3751876939277222E-2</v>
      </c>
      <c r="D3" s="2">
        <v>-1.7415542182992884E-2</v>
      </c>
      <c r="E3" s="2">
        <v>-6.3904542680830057E-3</v>
      </c>
      <c r="F3" s="2">
        <v>2.8513693463827205E-2</v>
      </c>
      <c r="G3" s="5">
        <v>1.061246002521356E-3</v>
      </c>
    </row>
    <row r="4" spans="1:7" x14ac:dyDescent="0.25">
      <c r="A4" s="4">
        <v>40268</v>
      </c>
      <c r="B4" s="2">
        <v>5.0882121885943307E-2</v>
      </c>
      <c r="C4" s="6">
        <v>1.2440792136140017E-2</v>
      </c>
      <c r="D4" s="2">
        <v>7.4287054649675485E-2</v>
      </c>
      <c r="E4" s="2">
        <v>0.10244169332367198</v>
      </c>
      <c r="F4" s="2">
        <v>5.8796367554255859E-2</v>
      </c>
      <c r="G4" s="5">
        <v>-1.7265504565397778E-2</v>
      </c>
    </row>
    <row r="5" spans="1:7" x14ac:dyDescent="0.25">
      <c r="A5" s="4">
        <v>40298</v>
      </c>
      <c r="B5" s="2">
        <v>-1.5052379238866562E-3</v>
      </c>
      <c r="C5" s="6">
        <v>2.2124583995176059E-2</v>
      </c>
      <c r="D5" s="2">
        <v>-3.8994800693240808E-2</v>
      </c>
      <c r="E5" s="2">
        <v>-2.8788857443055415E-3</v>
      </c>
      <c r="F5" s="2">
        <v>1.475932719359003E-2</v>
      </c>
      <c r="G5" s="5">
        <v>2.0037647513092158E-2</v>
      </c>
    </row>
    <row r="6" spans="1:7" x14ac:dyDescent="0.25">
      <c r="A6" s="4">
        <v>40329</v>
      </c>
      <c r="B6" s="2">
        <v>1.5996687690069886E-2</v>
      </c>
      <c r="C6" s="6">
        <v>-1.7648851307379244E-2</v>
      </c>
      <c r="D6" s="2">
        <v>-7.3344078157948883E-2</v>
      </c>
      <c r="E6" s="2">
        <v>-0.1164960808468934</v>
      </c>
      <c r="F6" s="2">
        <v>-8.1975916203894841E-2</v>
      </c>
      <c r="G6" s="5">
        <v>3.3150922817402582E-2</v>
      </c>
    </row>
    <row r="7" spans="1:7" x14ac:dyDescent="0.25">
      <c r="A7" s="4">
        <v>40359</v>
      </c>
      <c r="B7" s="2">
        <v>-4.1415713705582309E-3</v>
      </c>
      <c r="C7" s="6">
        <v>1.0060031094269811E-2</v>
      </c>
      <c r="D7" s="2">
        <v>-1.4151846942450197E-2</v>
      </c>
      <c r="E7" s="2">
        <v>-3.8483818235306569E-2</v>
      </c>
      <c r="F7" s="2">
        <v>-5.3882376699314345E-2</v>
      </c>
      <c r="G7" s="5">
        <v>3.2861215750483813E-2</v>
      </c>
    </row>
    <row r="8" spans="1:7" x14ac:dyDescent="0.25">
      <c r="A8" s="4">
        <v>40390</v>
      </c>
      <c r="B8" s="2">
        <v>8.3720570234406128E-3</v>
      </c>
      <c r="C8" s="6">
        <v>2.7797178086187067E-2</v>
      </c>
      <c r="D8" s="2">
        <v>6.5603966859931806E-2</v>
      </c>
      <c r="E8" s="2">
        <v>1.6539235539405849E-2</v>
      </c>
      <c r="F8" s="2">
        <v>6.8777832756061225E-2</v>
      </c>
      <c r="G8" s="5">
        <v>5.0173489862205302E-3</v>
      </c>
    </row>
    <row r="9" spans="1:7" x14ac:dyDescent="0.25">
      <c r="A9" s="4">
        <v>40421</v>
      </c>
      <c r="B9" s="2">
        <v>2.246669954898162E-2</v>
      </c>
      <c r="C9" s="6">
        <v>1.6241216942920769E-2</v>
      </c>
      <c r="D9" s="2">
        <v>-4.3466052061528607E-2</v>
      </c>
      <c r="E9" s="2">
        <v>-7.4092978876899654E-2</v>
      </c>
      <c r="F9" s="2">
        <v>-4.7449164851125623E-2</v>
      </c>
      <c r="G9" s="5">
        <v>3.7026415294133204E-2</v>
      </c>
    </row>
    <row r="10" spans="1:7" x14ac:dyDescent="0.25">
      <c r="A10" s="4">
        <v>40451</v>
      </c>
      <c r="B10" s="2">
        <v>9.9186772038637617E-3</v>
      </c>
      <c r="C10" s="6">
        <v>3.2061170480869337E-2</v>
      </c>
      <c r="D10" s="2">
        <v>4.7637202386625853E-2</v>
      </c>
      <c r="E10" s="2">
        <v>6.8846577904081455E-2</v>
      </c>
      <c r="F10" s="2">
        <v>8.7551104037814728E-2</v>
      </c>
      <c r="G10" s="5">
        <v>4.5077241842913117E-3</v>
      </c>
    </row>
    <row r="11" spans="1:7" x14ac:dyDescent="0.25">
      <c r="A11" s="4">
        <v>40482</v>
      </c>
      <c r="B11" s="2">
        <v>4.0999532664931768E-2</v>
      </c>
      <c r="C11" s="6">
        <v>1.4344118704786827E-2</v>
      </c>
      <c r="D11" s="2">
        <v>3.5332435678154112E-2</v>
      </c>
      <c r="E11" s="2">
        <v>-1.7736725478161745E-2</v>
      </c>
      <c r="F11" s="2">
        <v>3.6855941114616146E-2</v>
      </c>
      <c r="G11" s="5">
        <v>-6.2536928130182516E-3</v>
      </c>
    </row>
    <row r="12" spans="1:7" x14ac:dyDescent="0.25">
      <c r="A12" s="4">
        <v>40512</v>
      </c>
      <c r="B12" s="2">
        <v>2.3745312359503019E-2</v>
      </c>
      <c r="C12" s="6">
        <v>-9.9160857010505768E-3</v>
      </c>
      <c r="D12" s="2">
        <v>-6.8190046362201634E-2</v>
      </c>
      <c r="E12" s="2">
        <v>7.9935809400842453E-2</v>
      </c>
      <c r="F12" s="2">
        <v>-2.290282778087687E-3</v>
      </c>
      <c r="G12" s="5">
        <v>-7.0154800872885411E-3</v>
      </c>
    </row>
    <row r="13" spans="1:7" x14ac:dyDescent="0.25">
      <c r="A13" s="4">
        <v>40543</v>
      </c>
      <c r="B13" s="2">
        <v>-7.215178224008292E-3</v>
      </c>
      <c r="C13" s="6">
        <v>1.2045331933107766E-2</v>
      </c>
      <c r="D13" s="2">
        <v>5.3500767637750572E-2</v>
      </c>
      <c r="E13" s="2">
        <v>3.0641817050588431E-2</v>
      </c>
      <c r="F13" s="2">
        <v>6.5300072000338952E-2</v>
      </c>
      <c r="G13" s="5">
        <v>-4.6017220510091099E-2</v>
      </c>
    </row>
    <row r="14" spans="1:7" x14ac:dyDescent="0.25">
      <c r="A14" s="4">
        <v>40574</v>
      </c>
      <c r="B14" s="2">
        <v>1.6035981591570034E-2</v>
      </c>
      <c r="C14" s="6">
        <v>1.8857756821418486E-3</v>
      </c>
      <c r="D14" s="2">
        <v>5.7579793900072306E-2</v>
      </c>
      <c r="E14" s="2">
        <v>9.1053655696737758E-4</v>
      </c>
      <c r="F14" s="2">
        <v>2.2645590152984788E-2</v>
      </c>
      <c r="G14" s="5">
        <v>7.3563487314234908E-3</v>
      </c>
    </row>
    <row r="15" spans="1:7" x14ac:dyDescent="0.25">
      <c r="A15" s="4">
        <v>40602</v>
      </c>
      <c r="B15" s="2">
        <v>-3.9714920754231357E-3</v>
      </c>
      <c r="C15" s="6">
        <v>1.9373016576562829E-2</v>
      </c>
      <c r="D15" s="2">
        <v>2.0131160639619734E-2</v>
      </c>
      <c r="E15" s="2">
        <v>3.8354588511029596E-2</v>
      </c>
      <c r="F15" s="2">
        <v>3.195658258949409E-2</v>
      </c>
      <c r="G15" s="5">
        <v>-4.5669340574920406E-3</v>
      </c>
    </row>
    <row r="16" spans="1:7" x14ac:dyDescent="0.25">
      <c r="A16" s="4">
        <v>40633</v>
      </c>
      <c r="B16" s="2">
        <v>-3.2638491822057063E-3</v>
      </c>
      <c r="C16" s="6">
        <v>-9.5141719744076651E-4</v>
      </c>
      <c r="D16" s="2">
        <v>-3.3912030506888374E-2</v>
      </c>
      <c r="E16" s="2">
        <v>-7.3599076157028431E-2</v>
      </c>
      <c r="F16" s="2">
        <v>-1.047301879115821E-3</v>
      </c>
      <c r="G16" s="5">
        <v>-5.8778792073388344E-4</v>
      </c>
    </row>
    <row r="17" spans="1:7" x14ac:dyDescent="0.25">
      <c r="A17" s="4">
        <v>40663</v>
      </c>
      <c r="B17" s="2">
        <v>-3.510251831386669E-3</v>
      </c>
      <c r="C17" s="6">
        <v>3.1408880249823967E-2</v>
      </c>
      <c r="D17" s="2">
        <v>3.447032027785131E-2</v>
      </c>
      <c r="E17" s="2">
        <v>9.7437799164202133E-3</v>
      </c>
      <c r="F17" s="2">
        <v>2.8495357625034863E-2</v>
      </c>
      <c r="G17" s="5">
        <v>1.6191632789122723E-2</v>
      </c>
    </row>
    <row r="18" spans="1:7" x14ac:dyDescent="0.25">
      <c r="A18" s="4">
        <v>40694</v>
      </c>
      <c r="B18" s="2">
        <v>1.6684377908278637E-2</v>
      </c>
      <c r="C18" s="6">
        <v>1.8237885957886673E-3</v>
      </c>
      <c r="D18" s="2">
        <v>-4.9590701535906993E-2</v>
      </c>
      <c r="E18" s="2">
        <v>-1.5791379454023806E-2</v>
      </c>
      <c r="F18" s="2">
        <v>-1.3500927684601796E-2</v>
      </c>
      <c r="G18" s="5">
        <v>2.5631226667255758E-2</v>
      </c>
    </row>
    <row r="19" spans="1:7" x14ac:dyDescent="0.25">
      <c r="A19" s="4">
        <v>40724</v>
      </c>
      <c r="B19" s="2">
        <v>-1.0143302918383794E-2</v>
      </c>
      <c r="C19" s="6">
        <v>-1.6321470813298034E-2</v>
      </c>
      <c r="D19" s="2">
        <v>-4.6786772516352213E-3</v>
      </c>
      <c r="E19" s="2">
        <v>1.388002217926251E-2</v>
      </c>
      <c r="F19" s="2">
        <v>-1.8257508177222676E-2</v>
      </c>
      <c r="G19" s="5">
        <v>-7.5275741826820661E-3</v>
      </c>
    </row>
    <row r="20" spans="1:7" x14ac:dyDescent="0.25">
      <c r="A20" s="4">
        <v>40755</v>
      </c>
      <c r="B20" s="2">
        <v>3.9009558499386015E-3</v>
      </c>
      <c r="C20" s="6">
        <v>2.528320976869828E-2</v>
      </c>
      <c r="D20" s="2">
        <v>-6.2544540517389779E-2</v>
      </c>
      <c r="E20" s="2">
        <v>1.7670482091546439E-3</v>
      </c>
      <c r="F20" s="2">
        <v>-2.1474436636782262E-2</v>
      </c>
      <c r="G20" s="5">
        <v>3.2602138030113033E-2</v>
      </c>
    </row>
    <row r="21" spans="1:7" x14ac:dyDescent="0.25">
      <c r="A21" s="4">
        <v>40786</v>
      </c>
      <c r="B21" s="2">
        <v>-4.7063887930678297E-2</v>
      </c>
      <c r="C21" s="6">
        <v>1.7695934237387613E-2</v>
      </c>
      <c r="D21" s="2">
        <v>-0.13791721746424651</v>
      </c>
      <c r="E21" s="2">
        <v>-8.8746915333512921E-2</v>
      </c>
      <c r="F21" s="2">
        <v>-5.679109790447881E-2</v>
      </c>
      <c r="G21" s="5">
        <v>6.0199108488275942E-2</v>
      </c>
    </row>
    <row r="22" spans="1:7" x14ac:dyDescent="0.25">
      <c r="A22" s="4">
        <v>40816</v>
      </c>
      <c r="B22" s="2">
        <v>2.6089347300802399E-2</v>
      </c>
      <c r="C22" s="6">
        <v>-3.796313826990954E-2</v>
      </c>
      <c r="D22" s="2">
        <v>-5.3177995551848795E-2</v>
      </c>
      <c r="E22" s="2">
        <v>-2.0699498623298781E-2</v>
      </c>
      <c r="F22" s="2">
        <v>-7.1762012979021919E-2</v>
      </c>
      <c r="G22" s="5">
        <v>2.3821276005272906E-2</v>
      </c>
    </row>
    <row r="23" spans="1:7" x14ac:dyDescent="0.25">
      <c r="A23" s="4">
        <v>40847</v>
      </c>
      <c r="B23" s="2">
        <v>2.0072588622978099E-2</v>
      </c>
      <c r="C23" s="6">
        <v>3.740122990605204E-2</v>
      </c>
      <c r="D23" s="2">
        <v>9.4308286613508513E-2</v>
      </c>
      <c r="E23" s="2">
        <v>3.3168792797142369E-2</v>
      </c>
      <c r="F23" s="2">
        <v>0.10772303830584563</v>
      </c>
      <c r="G23" s="5">
        <v>-3.100398464999744E-2</v>
      </c>
    </row>
    <row r="24" spans="1:7" x14ac:dyDescent="0.25">
      <c r="A24" s="4">
        <v>40877</v>
      </c>
      <c r="B24" s="2">
        <v>3.3936632694282584E-2</v>
      </c>
      <c r="C24" s="6">
        <v>-7.9785783455408165E-3</v>
      </c>
      <c r="D24" s="2">
        <v>-2.2970627447363334E-2</v>
      </c>
      <c r="E24" s="2">
        <v>-6.1524957331568701E-2</v>
      </c>
      <c r="F24" s="2">
        <v>-5.0586451767333585E-3</v>
      </c>
      <c r="G24" s="5">
        <v>2.4954592592148515E-2</v>
      </c>
    </row>
    <row r="25" spans="1:7" x14ac:dyDescent="0.25">
      <c r="A25" s="4">
        <v>40908</v>
      </c>
      <c r="B25" s="2">
        <v>2.7720216909229822E-2</v>
      </c>
      <c r="C25" s="6">
        <v>2.0848715697433799E-3</v>
      </c>
      <c r="D25" s="2">
        <v>-5.9559823723517357E-3</v>
      </c>
      <c r="E25" s="2">
        <v>3.8606417464287215E-3</v>
      </c>
      <c r="F25" s="2">
        <v>8.5407711554499454E-3</v>
      </c>
      <c r="G25" s="5">
        <v>1.9202351849469203E-2</v>
      </c>
    </row>
    <row r="26" spans="1:7" x14ac:dyDescent="0.25">
      <c r="A26" s="4">
        <v>40939</v>
      </c>
      <c r="B26" s="2">
        <v>3.2892993209798757E-2</v>
      </c>
      <c r="C26" s="6">
        <v>3.4643993640749056E-2</v>
      </c>
      <c r="D26" s="2">
        <v>4.3215125941594039E-2</v>
      </c>
      <c r="E26" s="2">
        <v>4.1105326187584501E-2</v>
      </c>
      <c r="F26" s="2">
        <v>4.3574717122160433E-2</v>
      </c>
      <c r="G26" s="5">
        <v>4.6460650946427247E-3</v>
      </c>
    </row>
    <row r="27" spans="1:7" x14ac:dyDescent="0.25">
      <c r="A27" s="4">
        <v>40968</v>
      </c>
      <c r="B27" s="2">
        <v>-7.8569240496366606E-3</v>
      </c>
      <c r="C27" s="6">
        <v>7.6411170215436126E-3</v>
      </c>
      <c r="D27" s="2">
        <v>3.9496660680443371E-2</v>
      </c>
      <c r="E27" s="2">
        <v>0.10547917378794186</v>
      </c>
      <c r="F27" s="2">
        <v>4.0589449943234185E-2</v>
      </c>
      <c r="G27" s="5">
        <v>-7.7793453241108545E-3</v>
      </c>
    </row>
    <row r="28" spans="1:7" x14ac:dyDescent="0.25">
      <c r="A28" s="4">
        <v>40999</v>
      </c>
      <c r="B28" s="2">
        <v>3.0916628993669461E-2</v>
      </c>
      <c r="C28" s="6">
        <v>-1.0167435779182244E-2</v>
      </c>
      <c r="D28" s="2">
        <v>-1.3864838721234311E-2</v>
      </c>
      <c r="E28" s="2">
        <v>4.6087985819308404E-2</v>
      </c>
      <c r="F28" s="2">
        <v>3.1332376545017838E-2</v>
      </c>
      <c r="G28" s="5">
        <v>-1.9470364635201572E-2</v>
      </c>
    </row>
    <row r="29" spans="1:7" x14ac:dyDescent="0.25">
      <c r="A29" s="4">
        <v>41029</v>
      </c>
      <c r="B29" s="2">
        <v>4.0579405022280624E-3</v>
      </c>
      <c r="C29" s="6">
        <v>9.7716498114640924E-3</v>
      </c>
      <c r="D29" s="2">
        <v>-6.8966770005812972E-2</v>
      </c>
      <c r="E29" s="2">
        <v>-5.5743244434881697E-2</v>
      </c>
      <c r="F29" s="2">
        <v>-7.4974972842871664E-3</v>
      </c>
      <c r="G29" s="5">
        <v>2.881190753888415E-2</v>
      </c>
    </row>
    <row r="30" spans="1:7" x14ac:dyDescent="0.25">
      <c r="A30" s="4">
        <v>41060</v>
      </c>
      <c r="B30" s="2">
        <v>-1.7714857460638714E-3</v>
      </c>
      <c r="C30" s="6">
        <v>-1.9514631368812475E-2</v>
      </c>
      <c r="D30" s="2">
        <v>-8.1290132369072454E-2</v>
      </c>
      <c r="E30" s="2">
        <v>-0.10269350333241936</v>
      </c>
      <c r="F30" s="2">
        <v>-6.2650671359386623E-2</v>
      </c>
      <c r="G30" s="5">
        <v>3.2157374454802712E-2</v>
      </c>
    </row>
    <row r="31" spans="1:7" x14ac:dyDescent="0.25">
      <c r="A31" s="4">
        <v>41090</v>
      </c>
      <c r="B31" s="2">
        <v>1.6013619382218885E-2</v>
      </c>
      <c r="C31" s="6">
        <v>1.7791186511935276E-2</v>
      </c>
      <c r="D31" s="2">
        <v>6.8798550218505353E-2</v>
      </c>
      <c r="E31" s="2">
        <v>5.6030506386025601E-2</v>
      </c>
      <c r="F31" s="2">
        <v>3.955492127937249E-2</v>
      </c>
      <c r="G31" s="5">
        <v>-1.594079239559719E-3</v>
      </c>
    </row>
    <row r="32" spans="1:7" x14ac:dyDescent="0.25">
      <c r="A32" s="4">
        <v>41121</v>
      </c>
      <c r="B32" s="2">
        <v>2.9428313237951548E-2</v>
      </c>
      <c r="C32" s="6">
        <v>2.1299328730785157E-2</v>
      </c>
      <c r="D32" s="2">
        <v>2.6934897029213326E-2</v>
      </c>
      <c r="E32" s="2">
        <v>-3.4557332483939801E-2</v>
      </c>
      <c r="F32" s="2">
        <v>1.259763904387139E-2</v>
      </c>
      <c r="G32" s="5">
        <v>1.527037403464218E-2</v>
      </c>
    </row>
    <row r="33" spans="1:7" x14ac:dyDescent="0.25">
      <c r="A33" s="4">
        <v>41152</v>
      </c>
      <c r="B33" s="2">
        <v>-6.481563848847737E-3</v>
      </c>
      <c r="C33" s="6">
        <v>1.1245602725548027E-2</v>
      </c>
      <c r="D33" s="2">
        <v>4.9442753211908677E-2</v>
      </c>
      <c r="E33" s="2">
        <v>1.7534962536493687E-2</v>
      </c>
      <c r="F33" s="2">
        <v>1.9763361656468401E-2</v>
      </c>
      <c r="G33" s="5">
        <v>-5.5232246323456084E-3</v>
      </c>
    </row>
    <row r="34" spans="1:7" x14ac:dyDescent="0.25">
      <c r="A34" s="4">
        <v>41182</v>
      </c>
      <c r="B34" s="2">
        <v>2.2242552697112759E-2</v>
      </c>
      <c r="C34" s="6">
        <v>1.0321386225677884E-2</v>
      </c>
      <c r="D34" s="2">
        <v>5.5516632455310877E-3</v>
      </c>
      <c r="E34" s="2">
        <v>1.1772098969740722E-2</v>
      </c>
      <c r="F34" s="2">
        <v>2.4236090375236493E-2</v>
      </c>
      <c r="G34" s="5">
        <v>-2.0475207631417017E-4</v>
      </c>
    </row>
    <row r="35" spans="1:7" x14ac:dyDescent="0.25">
      <c r="A35" s="4">
        <v>41213</v>
      </c>
      <c r="B35" s="2">
        <v>8.3652768601691647E-3</v>
      </c>
      <c r="C35" s="6">
        <v>-8.408881461787563E-3</v>
      </c>
      <c r="D35" s="2">
        <v>2.0120117672944044E-2</v>
      </c>
      <c r="E35" s="2">
        <v>6.509262968353963E-3</v>
      </c>
      <c r="F35" s="2">
        <v>-1.9789403541407811E-2</v>
      </c>
      <c r="G35" s="5">
        <v>-7.1165917888572662E-3</v>
      </c>
    </row>
    <row r="36" spans="1:7" x14ac:dyDescent="0.25">
      <c r="A36" s="4">
        <v>41243</v>
      </c>
      <c r="B36" s="2">
        <v>8.6129534556794608E-3</v>
      </c>
      <c r="C36" s="6">
        <v>6.0979275227825876E-3</v>
      </c>
      <c r="D36" s="2">
        <v>2.860235497116204E-2</v>
      </c>
      <c r="E36" s="2">
        <v>5.792156964734798E-2</v>
      </c>
      <c r="F36" s="2">
        <v>2.8467029231814961E-3</v>
      </c>
      <c r="G36" s="5">
        <v>1.5340728067639033E-2</v>
      </c>
    </row>
    <row r="37" spans="1:7" x14ac:dyDescent="0.25">
      <c r="A37" s="4">
        <v>41274</v>
      </c>
      <c r="B37" s="2">
        <v>7.4451978962290048E-3</v>
      </c>
      <c r="C37" s="6">
        <v>-4.2946412423912859E-3</v>
      </c>
      <c r="D37" s="2">
        <v>2.3562760897000226E-2</v>
      </c>
      <c r="E37" s="2">
        <v>0.10204891959420909</v>
      </c>
      <c r="F37" s="2">
        <v>7.0683105254981645E-3</v>
      </c>
      <c r="G37" s="5">
        <v>-7.909977527030123E-3</v>
      </c>
    </row>
    <row r="38" spans="1:7" x14ac:dyDescent="0.25">
      <c r="A38" s="4">
        <v>41305</v>
      </c>
      <c r="B38" s="2">
        <v>2.1029081366150826E-2</v>
      </c>
      <c r="C38" s="6">
        <v>3.5709991455226352E-3</v>
      </c>
      <c r="D38" s="2">
        <v>2.5436942559172733E-2</v>
      </c>
      <c r="E38" s="2">
        <v>7.1592108171612753E-2</v>
      </c>
      <c r="F38" s="2">
        <v>5.0428063581991069E-2</v>
      </c>
      <c r="G38" s="5">
        <v>-2.4855201766830811E-2</v>
      </c>
    </row>
    <row r="39" spans="1:7" x14ac:dyDescent="0.25">
      <c r="A39" s="4">
        <v>41333</v>
      </c>
      <c r="B39" s="2">
        <v>4.1145192887513699E-2</v>
      </c>
      <c r="C39" s="6">
        <v>-2.6465357170850855E-3</v>
      </c>
      <c r="D39" s="2">
        <v>-2.5686464568735187E-2</v>
      </c>
      <c r="E39" s="2">
        <v>3.8532407556348819E-2</v>
      </c>
      <c r="F39" s="2">
        <v>1.1060603026480141E-2</v>
      </c>
      <c r="G39" s="5">
        <v>1.4803898960014768E-2</v>
      </c>
    </row>
    <row r="40" spans="1:7" x14ac:dyDescent="0.25">
      <c r="A40" s="4">
        <v>41364</v>
      </c>
      <c r="B40" s="2">
        <v>3.1349917192528234E-2</v>
      </c>
      <c r="C40" s="6">
        <v>7.6511936480590176E-3</v>
      </c>
      <c r="D40" s="2">
        <v>-3.6186896014885608E-3</v>
      </c>
      <c r="E40" s="2">
        <v>8.024432273390715E-2</v>
      </c>
      <c r="F40" s="2">
        <v>3.5987799403174259E-2</v>
      </c>
      <c r="G40" s="5">
        <v>5.0843480783121751E-3</v>
      </c>
    </row>
    <row r="41" spans="1:7" x14ac:dyDescent="0.25">
      <c r="A41" s="4">
        <v>41394</v>
      </c>
      <c r="B41" s="2">
        <v>2.0614559799706965E-2</v>
      </c>
      <c r="C41" s="6">
        <v>7.4082716540638119E-3</v>
      </c>
      <c r="D41" s="2">
        <v>3.352870786045839E-2</v>
      </c>
      <c r="E41" s="2">
        <v>0.11801072502736926</v>
      </c>
      <c r="F41" s="2">
        <v>1.8085763992887974E-2</v>
      </c>
      <c r="G41" s="5">
        <v>1.7313669876714496E-2</v>
      </c>
    </row>
    <row r="42" spans="1:7" x14ac:dyDescent="0.25">
      <c r="A42" s="4">
        <v>41425</v>
      </c>
      <c r="B42" s="2">
        <v>1.7178216023612313E-2</v>
      </c>
      <c r="C42" s="6">
        <v>-2.9172748526024788E-2</v>
      </c>
      <c r="D42" s="2">
        <v>2.1253687315634172E-2</v>
      </c>
      <c r="E42" s="2">
        <v>-6.2283298480034109E-3</v>
      </c>
      <c r="F42" s="2">
        <v>2.0762783477406357E-2</v>
      </c>
      <c r="G42" s="5">
        <v>-3.2906909511419669E-2</v>
      </c>
    </row>
    <row r="43" spans="1:7" x14ac:dyDescent="0.25">
      <c r="A43" s="4">
        <v>41455</v>
      </c>
      <c r="B43" s="2">
        <v>1.2599269819233377E-2</v>
      </c>
      <c r="C43" s="6">
        <v>-3.8198605461069735E-2</v>
      </c>
      <c r="D43" s="2">
        <v>-6.0314697939082243E-2</v>
      </c>
      <c r="E43" s="2">
        <v>-5.7420481287481532E-3</v>
      </c>
      <c r="F43" s="2">
        <v>-1.4999325459607317E-2</v>
      </c>
      <c r="G43" s="5">
        <v>-2.9660256937230491E-2</v>
      </c>
    </row>
    <row r="44" spans="1:7" x14ac:dyDescent="0.25">
      <c r="A44" s="4">
        <v>41486</v>
      </c>
      <c r="B44" s="2">
        <v>1.1319019570414198E-2</v>
      </c>
      <c r="C44" s="6">
        <v>1.8110817864334505E-2</v>
      </c>
      <c r="D44" s="2">
        <v>6.3613554190248917E-2</v>
      </c>
      <c r="E44" s="2">
        <v>-5.843416790355493E-4</v>
      </c>
      <c r="F44" s="2">
        <v>4.9462111213487092E-2</v>
      </c>
      <c r="G44" s="5">
        <v>-8.8128883437661835E-3</v>
      </c>
    </row>
    <row r="45" spans="1:7" x14ac:dyDescent="0.25">
      <c r="A45" s="4">
        <v>41517</v>
      </c>
      <c r="B45" s="2">
        <v>2.5786011135640507E-2</v>
      </c>
      <c r="C45" s="6">
        <v>-5.1345200511624164E-3</v>
      </c>
      <c r="D45" s="2">
        <v>-1.6899373227606956E-2</v>
      </c>
      <c r="E45" s="2">
        <v>-1.9799781609570168E-2</v>
      </c>
      <c r="F45" s="2">
        <v>-3.1298013323604608E-2</v>
      </c>
      <c r="G45" s="5">
        <v>-1.0130619920120548E-2</v>
      </c>
    </row>
    <row r="46" spans="1:7" x14ac:dyDescent="0.25">
      <c r="A46" s="4">
        <v>41547</v>
      </c>
      <c r="B46" s="2">
        <v>3.3484763881949965E-2</v>
      </c>
      <c r="C46" s="6">
        <v>9.8386277337271649E-3</v>
      </c>
      <c r="D46" s="2">
        <v>6.3122618387062471E-2</v>
      </c>
      <c r="E46" s="2">
        <v>8.5551133234264096E-2</v>
      </c>
      <c r="F46" s="2">
        <v>2.9749474883188257E-2</v>
      </c>
      <c r="G46" s="5">
        <v>1.3641153855966147E-2</v>
      </c>
    </row>
    <row r="47" spans="1:7" x14ac:dyDescent="0.25">
      <c r="A47" s="4">
        <v>41578</v>
      </c>
      <c r="B47" s="2">
        <v>2.2138851822802605E-2</v>
      </c>
      <c r="C47" s="6">
        <v>1.4652609827530649E-2</v>
      </c>
      <c r="D47" s="2">
        <v>6.0418574909700401E-2</v>
      </c>
      <c r="E47" s="2">
        <v>-8.7692594879452777E-3</v>
      </c>
      <c r="F47" s="2">
        <v>4.4595759864410819E-2</v>
      </c>
      <c r="G47" s="5">
        <v>9.9068366272227482E-3</v>
      </c>
    </row>
    <row r="48" spans="1:7" x14ac:dyDescent="0.25">
      <c r="A48" s="4">
        <v>41608</v>
      </c>
      <c r="B48" s="2">
        <v>3.8039674635517912E-2</v>
      </c>
      <c r="C48" s="6">
        <v>-1.30959344239622E-2</v>
      </c>
      <c r="D48" s="2">
        <v>6.0920158411969082E-3</v>
      </c>
      <c r="E48" s="2">
        <v>9.3228625690457687E-2</v>
      </c>
      <c r="F48" s="2">
        <v>2.804946087194142E-2</v>
      </c>
      <c r="G48" s="5">
        <v>-1.5535946045944611E-2</v>
      </c>
    </row>
    <row r="49" spans="1:7" x14ac:dyDescent="0.25">
      <c r="A49" s="4">
        <v>41639</v>
      </c>
      <c r="B49" s="2">
        <v>6.9990071706122498E-3</v>
      </c>
      <c r="C49" s="6">
        <v>-6.4709485916682715E-3</v>
      </c>
      <c r="D49" s="2">
        <v>7.2441230593785245E-3</v>
      </c>
      <c r="E49" s="2">
        <v>4.1221708524424056E-2</v>
      </c>
      <c r="F49" s="2">
        <v>2.3562833299184276E-2</v>
      </c>
      <c r="G49" s="5">
        <v>-1.6544472031546627E-2</v>
      </c>
    </row>
    <row r="50" spans="1:7" x14ac:dyDescent="0.25">
      <c r="A50" s="4">
        <v>41670</v>
      </c>
      <c r="B50" s="2">
        <v>1.6649963077321531E-2</v>
      </c>
      <c r="C50" s="6">
        <v>1.1095235893026795E-2</v>
      </c>
      <c r="D50" s="2">
        <v>-3.05693148922483E-2</v>
      </c>
      <c r="E50" s="2">
        <v>-8.4443571506747972E-2</v>
      </c>
      <c r="F50" s="2">
        <v>-3.5582895107013776E-2</v>
      </c>
      <c r="G50" s="5">
        <v>2.6667775513881303E-2</v>
      </c>
    </row>
    <row r="51" spans="1:7" x14ac:dyDescent="0.25">
      <c r="A51" s="4">
        <v>41698</v>
      </c>
      <c r="B51" s="2">
        <v>-6.2146930182726936E-3</v>
      </c>
      <c r="C51" s="6">
        <v>2.6771035251596229E-2</v>
      </c>
      <c r="D51" s="2">
        <v>4.4881153034545908E-2</v>
      </c>
      <c r="E51" s="2">
        <v>-4.3359343688362129E-3</v>
      </c>
      <c r="F51" s="2">
        <v>4.3117037568930677E-2</v>
      </c>
      <c r="G51" s="5">
        <v>7.8091097923422741E-3</v>
      </c>
    </row>
    <row r="52" spans="1:7" x14ac:dyDescent="0.25">
      <c r="A52" s="4">
        <v>41729</v>
      </c>
      <c r="B52" s="2">
        <v>4.304222738366361E-3</v>
      </c>
      <c r="C52" s="6">
        <v>-3.2978759175509033E-3</v>
      </c>
      <c r="D52" s="2">
        <v>3.9279442911441496E-3</v>
      </c>
      <c r="E52" s="2">
        <v>6.3581811032233475E-3</v>
      </c>
      <c r="F52" s="2">
        <v>6.9321573583585854E-3</v>
      </c>
      <c r="G52" s="5">
        <v>-2.3940476053784547E-3</v>
      </c>
    </row>
    <row r="53" spans="1:7" x14ac:dyDescent="0.25">
      <c r="A53" s="4">
        <v>41759</v>
      </c>
      <c r="B53" s="2">
        <v>7.7410173897384102E-3</v>
      </c>
      <c r="C53" s="6">
        <v>1.0959993823531253E-2</v>
      </c>
      <c r="D53" s="2">
        <v>1.1636513157894726E-2</v>
      </c>
      <c r="E53" s="2">
        <v>-3.5320372079602383E-2</v>
      </c>
      <c r="F53" s="2">
        <v>6.2007968638175372E-3</v>
      </c>
      <c r="G53" s="5">
        <v>7.7595219597350312E-3</v>
      </c>
    </row>
    <row r="54" spans="1:7" x14ac:dyDescent="0.25">
      <c r="A54" s="4">
        <v>41790</v>
      </c>
      <c r="B54" s="2">
        <v>2.0258698636270136E-2</v>
      </c>
      <c r="C54" s="6">
        <v>9.4387614283309579E-3</v>
      </c>
      <c r="D54" s="2">
        <v>1.4447894096717423E-2</v>
      </c>
      <c r="E54" s="2">
        <v>2.2952152417401093E-2</v>
      </c>
      <c r="F54" s="2">
        <v>2.1030282120013743E-2</v>
      </c>
      <c r="G54" s="5">
        <v>2.1098717021357495E-2</v>
      </c>
    </row>
    <row r="55" spans="1:7" x14ac:dyDescent="0.25">
      <c r="A55" s="4">
        <v>41820</v>
      </c>
      <c r="B55" s="2">
        <v>4.2622850947291867E-2</v>
      </c>
      <c r="C55" s="6">
        <v>8.5096965189156003E-3</v>
      </c>
      <c r="D55" s="2">
        <v>-5.0422240029588013E-3</v>
      </c>
      <c r="E55" s="2">
        <v>3.7540861311460637E-2</v>
      </c>
      <c r="F55" s="2">
        <v>1.9058313448431865E-2</v>
      </c>
      <c r="G55" s="5">
        <v>-3.1803200453373029E-3</v>
      </c>
    </row>
    <row r="56" spans="1:7" x14ac:dyDescent="0.25">
      <c r="A56" s="4">
        <v>41851</v>
      </c>
      <c r="B56" s="2">
        <v>1.1271826496041439E-2</v>
      </c>
      <c r="C56" s="6">
        <v>-1.3010608474203756E-2</v>
      </c>
      <c r="D56" s="2">
        <v>-3.4919956384903098E-2</v>
      </c>
      <c r="E56" s="2">
        <v>3.0316209925019037E-2</v>
      </c>
      <c r="F56" s="2">
        <v>-1.5079863077291922E-2</v>
      </c>
      <c r="G56" s="5">
        <v>-1.0959047572739514E-3</v>
      </c>
    </row>
    <row r="57" spans="1:7" x14ac:dyDescent="0.25">
      <c r="A57" s="4">
        <v>41882</v>
      </c>
      <c r="B57" s="2">
        <v>-5.7960902933363381E-3</v>
      </c>
      <c r="C57" s="6">
        <v>1.6155219952484534E-2</v>
      </c>
      <c r="D57" s="2">
        <v>1.8334076924805213E-2</v>
      </c>
      <c r="E57" s="2">
        <v>-1.1991476740979881E-2</v>
      </c>
      <c r="F57" s="2">
        <v>3.7655321727690289E-2</v>
      </c>
      <c r="G57" s="5">
        <v>2.0865628720990497E-2</v>
      </c>
    </row>
    <row r="58" spans="1:7" x14ac:dyDescent="0.25">
      <c r="A58" s="4">
        <v>41912</v>
      </c>
      <c r="B58" s="2">
        <v>4.7311026502165959E-3</v>
      </c>
      <c r="C58" s="6">
        <v>-2.8852269404893084E-2</v>
      </c>
      <c r="D58" s="2">
        <v>1.6799942003952469E-2</v>
      </c>
      <c r="E58" s="2">
        <v>5.4630776186138798E-2</v>
      </c>
      <c r="F58" s="2">
        <v>-1.5513859147336702E-2</v>
      </c>
      <c r="G58" s="5">
        <v>-1.2092936250749711E-2</v>
      </c>
    </row>
    <row r="59" spans="1:7" x14ac:dyDescent="0.25">
      <c r="A59" s="4">
        <v>41943</v>
      </c>
      <c r="B59" s="2">
        <v>5.2295791557953976E-2</v>
      </c>
      <c r="C59" s="6">
        <v>1.0741688686681062E-2</v>
      </c>
      <c r="D59" s="2">
        <v>-3.4907763032675745E-2</v>
      </c>
      <c r="E59" s="2">
        <v>1.4929755812314741E-2</v>
      </c>
      <c r="F59" s="2">
        <v>2.3201456175308902E-2</v>
      </c>
      <c r="G59" s="5">
        <v>1.9592227710917131E-2</v>
      </c>
    </row>
    <row r="60" spans="1:7" x14ac:dyDescent="0.25">
      <c r="A60" s="4">
        <v>41973</v>
      </c>
      <c r="B60" s="2">
        <v>4.8672372551629955E-2</v>
      </c>
      <c r="C60" s="6">
        <v>7.0597920623020937E-3</v>
      </c>
      <c r="D60" s="2">
        <v>4.420040342785183E-2</v>
      </c>
      <c r="E60" s="2">
        <v>6.3822405633200338E-2</v>
      </c>
      <c r="F60" s="2">
        <v>2.4533584400782932E-2</v>
      </c>
      <c r="G60" s="5">
        <v>1.2029415352571085E-2</v>
      </c>
    </row>
    <row r="61" spans="1:7" x14ac:dyDescent="0.25">
      <c r="A61" s="4">
        <v>42004</v>
      </c>
      <c r="B61" s="2">
        <v>5.2862656065207493E-2</v>
      </c>
      <c r="C61" s="6">
        <v>-7.6281666418313316E-3</v>
      </c>
      <c r="D61" s="2">
        <v>-3.2144647839233695E-2</v>
      </c>
      <c r="E61" s="2">
        <v>6.9354369266816276E-4</v>
      </c>
      <c r="F61" s="2">
        <v>-4.1885120625277401E-3</v>
      </c>
      <c r="G61" s="5">
        <v>3.249113060498856E-3</v>
      </c>
    </row>
    <row r="62" spans="1:7" x14ac:dyDescent="0.25">
      <c r="A62" s="4">
        <v>42035</v>
      </c>
      <c r="B62" s="2">
        <v>2.6639442137789328E-2</v>
      </c>
      <c r="C62" s="6">
        <v>2.9179214671451282E-2</v>
      </c>
      <c r="D62" s="2">
        <v>6.5156383583934885E-2</v>
      </c>
      <c r="E62" s="2">
        <v>1.2883963728663546E-2</v>
      </c>
      <c r="F62" s="2">
        <v>-3.1040847054252307E-2</v>
      </c>
      <c r="G62" s="5">
        <v>5.1467766520218818E-2</v>
      </c>
    </row>
    <row r="63" spans="1:7" x14ac:dyDescent="0.25">
      <c r="A63" s="4">
        <v>42063</v>
      </c>
      <c r="B63" s="2">
        <v>1.764664074160566E-2</v>
      </c>
      <c r="C63" s="6">
        <v>-7.7021688959792584E-3</v>
      </c>
      <c r="D63" s="2">
        <v>7.3866755782588958E-2</v>
      </c>
      <c r="E63" s="2">
        <v>6.4153557374320477E-2</v>
      </c>
      <c r="F63" s="2">
        <v>5.4892505726845744E-2</v>
      </c>
      <c r="G63" s="5">
        <v>-2.9620483294136194E-2</v>
      </c>
    </row>
    <row r="64" spans="1:7" x14ac:dyDescent="0.25">
      <c r="A64" s="4">
        <v>42094</v>
      </c>
      <c r="B64" s="2">
        <v>4.4071301429337496E-2</v>
      </c>
      <c r="C64" s="6">
        <v>-7.2211736114892065E-3</v>
      </c>
      <c r="D64" s="2">
        <v>2.7335370936371246E-2</v>
      </c>
      <c r="E64" s="2">
        <v>2.7788293703545238E-2</v>
      </c>
      <c r="F64" s="2">
        <v>-1.7396056070325554E-2</v>
      </c>
      <c r="G64" s="5">
        <v>5.494013002146093E-3</v>
      </c>
    </row>
    <row r="65" spans="1:7" x14ac:dyDescent="0.25">
      <c r="A65" s="4">
        <v>42124</v>
      </c>
      <c r="B65" s="2">
        <v>-3.8520033141462955E-2</v>
      </c>
      <c r="C65" s="6">
        <v>1.2804496020202478E-3</v>
      </c>
      <c r="D65" s="2">
        <v>-2.2121069514088345E-2</v>
      </c>
      <c r="E65" s="2">
        <v>1.6327067138007929E-2</v>
      </c>
      <c r="F65" s="2">
        <v>8.5207627098154871E-3</v>
      </c>
      <c r="G65" s="5">
        <v>-5.6038272427107721E-3</v>
      </c>
    </row>
    <row r="66" spans="1:7" x14ac:dyDescent="0.25">
      <c r="A66" s="4">
        <v>42155</v>
      </c>
      <c r="B66" s="2">
        <v>2.989265677775706E-2</v>
      </c>
      <c r="C66" s="6">
        <v>-6.8956161433417476E-3</v>
      </c>
      <c r="D66" s="2">
        <v>-1.2393551259960323E-2</v>
      </c>
      <c r="E66" s="2">
        <v>5.3440436453977419E-2</v>
      </c>
      <c r="F66" s="2">
        <v>1.0491438545008008E-2</v>
      </c>
      <c r="G66" s="5">
        <v>-6.2506262051703716E-3</v>
      </c>
    </row>
    <row r="67" spans="1:7" x14ac:dyDescent="0.25">
      <c r="A67" s="4">
        <v>42185</v>
      </c>
      <c r="B67" s="2">
        <v>-6.7497806296088671E-3</v>
      </c>
      <c r="C67" s="6">
        <v>-1.7272001111483654E-2</v>
      </c>
      <c r="D67" s="2">
        <v>-4.1021849567881533E-2</v>
      </c>
      <c r="E67" s="2">
        <v>-1.3792594051605326E-2</v>
      </c>
      <c r="F67" s="2">
        <v>-2.1011772856471631E-2</v>
      </c>
      <c r="G67" s="5">
        <v>-1.8100387903358377E-2</v>
      </c>
    </row>
    <row r="68" spans="1:7" x14ac:dyDescent="0.25">
      <c r="A68" s="4">
        <v>42216</v>
      </c>
      <c r="B68" s="2">
        <v>3.7734193671885595E-2</v>
      </c>
      <c r="C68" s="6">
        <v>-4.1185783516382666E-3</v>
      </c>
      <c r="D68" s="2">
        <v>5.1511257775311702E-2</v>
      </c>
      <c r="E68" s="2">
        <v>1.732483185955596E-2</v>
      </c>
      <c r="F68" s="2">
        <v>1.9742039930008587E-2</v>
      </c>
      <c r="G68" s="5">
        <v>1.0015960685552779E-2</v>
      </c>
    </row>
    <row r="69" spans="1:7" x14ac:dyDescent="0.25">
      <c r="A69" s="4">
        <v>42247</v>
      </c>
      <c r="B69" s="2">
        <v>-1.3867081054340868E-2</v>
      </c>
      <c r="C69" s="6">
        <v>-1.5797463650160701E-2</v>
      </c>
      <c r="D69" s="2">
        <v>-9.1943488609127683E-2</v>
      </c>
      <c r="E69" s="2">
        <v>-8.1840318405147244E-2</v>
      </c>
      <c r="F69" s="2">
        <v>-6.2580804623925804E-2</v>
      </c>
      <c r="G69" s="5">
        <v>7.8405633220018627E-3</v>
      </c>
    </row>
    <row r="70" spans="1:7" x14ac:dyDescent="0.25">
      <c r="A70" s="4">
        <v>42277</v>
      </c>
      <c r="B70" s="2">
        <v>-5.7518321574309157E-3</v>
      </c>
      <c r="C70" s="6">
        <v>-2.1265270247478856E-3</v>
      </c>
      <c r="D70" s="2">
        <v>-5.1675571853695992E-2</v>
      </c>
      <c r="E70" s="2">
        <v>-7.3383820799548402E-2</v>
      </c>
      <c r="F70" s="2">
        <v>-2.6442819620927142E-2</v>
      </c>
      <c r="G70" s="5">
        <v>1.5191038278443283E-2</v>
      </c>
    </row>
    <row r="71" spans="1:7" x14ac:dyDescent="0.25">
      <c r="A71" s="4">
        <v>42308</v>
      </c>
      <c r="B71" s="2">
        <v>3.9480373693775717E-2</v>
      </c>
      <c r="C71" s="6">
        <v>1.7723504191258281E-2</v>
      </c>
      <c r="D71" s="2">
        <v>0.10241657448228929</v>
      </c>
      <c r="E71" s="2">
        <v>9.7553405794816209E-2</v>
      </c>
      <c r="F71" s="2">
        <v>8.298307838940025E-2</v>
      </c>
      <c r="G71" s="5">
        <v>-7.9629881426783108E-3</v>
      </c>
    </row>
    <row r="72" spans="1:7" x14ac:dyDescent="0.25">
      <c r="A72" s="4">
        <v>42338</v>
      </c>
      <c r="B72" s="2">
        <v>1.4081494362219288E-2</v>
      </c>
      <c r="C72" s="6">
        <v>-1.821953112661363E-2</v>
      </c>
      <c r="D72" s="2">
        <v>2.5808678760645069E-2</v>
      </c>
      <c r="E72" s="2">
        <v>3.4942006270141657E-2</v>
      </c>
      <c r="F72" s="2">
        <v>5.0496306555850219E-4</v>
      </c>
      <c r="G72" s="5">
        <v>-4.7637791124715998E-3</v>
      </c>
    </row>
    <row r="73" spans="1:7" x14ac:dyDescent="0.25">
      <c r="A73" s="4">
        <v>42369</v>
      </c>
      <c r="B73" s="2">
        <v>1.0195494317327526E-2</v>
      </c>
      <c r="C73" s="6">
        <v>-1.0059652112924746E-2</v>
      </c>
      <c r="D73" s="2">
        <v>-6.8140141738795609E-2</v>
      </c>
      <c r="E73" s="2">
        <v>-3.4795274316232423E-2</v>
      </c>
      <c r="F73" s="2">
        <v>-1.7530198374358805E-2</v>
      </c>
      <c r="G73" s="5">
        <v>-5.785919223129629E-3</v>
      </c>
    </row>
    <row r="74" spans="1:7" x14ac:dyDescent="0.25">
      <c r="A74" s="4">
        <v>42400</v>
      </c>
      <c r="B74" s="2">
        <v>-5.5124196583690478E-2</v>
      </c>
      <c r="C74" s="6">
        <v>2.1532840150268635E-3</v>
      </c>
      <c r="D74" s="2">
        <v>-6.807303398295951E-2</v>
      </c>
      <c r="E74" s="2">
        <v>-7.9547718669057521E-2</v>
      </c>
      <c r="F74" s="2">
        <v>-5.0735344481736278E-2</v>
      </c>
      <c r="G74" s="5">
        <v>3.4345708917453151E-2</v>
      </c>
    </row>
    <row r="75" spans="1:7" x14ac:dyDescent="0.25">
      <c r="A75" s="4">
        <v>42429</v>
      </c>
      <c r="B75" s="2">
        <v>-1.7657370517928288E-3</v>
      </c>
      <c r="C75" s="6">
        <v>1.5458206302895646E-2</v>
      </c>
      <c r="D75" s="2">
        <v>-3.2623009500540263E-2</v>
      </c>
      <c r="E75" s="2">
        <v>-8.4542102988622844E-2</v>
      </c>
      <c r="F75" s="2">
        <v>-4.1283552550199932E-3</v>
      </c>
      <c r="G75" s="5">
        <v>1.8080894447134396E-2</v>
      </c>
    </row>
    <row r="76" spans="1:7" x14ac:dyDescent="0.25">
      <c r="A76" s="4">
        <v>42460</v>
      </c>
      <c r="B76" s="2">
        <v>4.4446431130807686E-3</v>
      </c>
      <c r="C76" s="6">
        <v>2.6912520486757567E-2</v>
      </c>
      <c r="D76" s="2">
        <v>2.0089960112025743E-2</v>
      </c>
      <c r="E76" s="2">
        <v>5.3539329724941312E-2</v>
      </c>
      <c r="F76" s="2">
        <v>6.5991108718941205E-2</v>
      </c>
      <c r="G76" s="5">
        <v>-6.8671380797309849E-3</v>
      </c>
    </row>
    <row r="77" spans="1:7" x14ac:dyDescent="0.25">
      <c r="A77" s="4">
        <v>42490</v>
      </c>
      <c r="B77" s="2">
        <v>-1.2968353250974713E-2</v>
      </c>
      <c r="C77" s="6">
        <v>1.8109201679540742E-2</v>
      </c>
      <c r="D77" s="2">
        <v>7.747268655176727E-3</v>
      </c>
      <c r="E77" s="2">
        <v>-5.5267349431342948E-3</v>
      </c>
      <c r="F77" s="2">
        <v>2.6993698233759604E-3</v>
      </c>
      <c r="G77" s="5">
        <v>6.6700968081005625E-3</v>
      </c>
    </row>
    <row r="78" spans="1:7" x14ac:dyDescent="0.25">
      <c r="A78" s="4">
        <v>42521</v>
      </c>
      <c r="B78" s="2">
        <v>3.1608095570303495E-2</v>
      </c>
      <c r="C78" s="6">
        <v>-6.004051481093565E-3</v>
      </c>
      <c r="D78" s="2">
        <v>1.1647144682832426E-2</v>
      </c>
      <c r="E78" s="2">
        <v>3.4137766896243739E-2</v>
      </c>
      <c r="F78" s="2">
        <v>1.5329492083474484E-2</v>
      </c>
      <c r="G78" s="5">
        <v>-2.0444481929742992E-3</v>
      </c>
    </row>
    <row r="79" spans="1:7" x14ac:dyDescent="0.25">
      <c r="A79" s="4">
        <v>42551</v>
      </c>
      <c r="B79" s="2">
        <v>-4.4846409165417234E-3</v>
      </c>
      <c r="C79" s="6">
        <v>3.1417685941563203E-2</v>
      </c>
      <c r="D79" s="2">
        <v>-6.4873934218601145E-2</v>
      </c>
      <c r="E79" s="2">
        <v>-9.465443843363866E-2</v>
      </c>
      <c r="F79" s="2">
        <v>9.0607355409740335E-4</v>
      </c>
      <c r="G79" s="5">
        <v>3.2730856150895798E-2</v>
      </c>
    </row>
    <row r="80" spans="1:7" x14ac:dyDescent="0.25">
      <c r="A80" s="4">
        <v>42582</v>
      </c>
      <c r="B80" s="2">
        <v>3.8503715150947519E-2</v>
      </c>
      <c r="C80" s="6">
        <v>9.2326351854430406E-3</v>
      </c>
      <c r="D80" s="2">
        <v>4.3990030508877051E-2</v>
      </c>
      <c r="E80" s="2">
        <v>6.3856089962446336E-2</v>
      </c>
      <c r="F80" s="2">
        <v>3.5609807228685945E-2</v>
      </c>
      <c r="G80" s="5">
        <v>2.8724485537098706E-3</v>
      </c>
    </row>
    <row r="81" spans="1:7" x14ac:dyDescent="0.25">
      <c r="A81" s="4">
        <v>42613</v>
      </c>
      <c r="B81" s="2">
        <v>-8.782605124593253E-3</v>
      </c>
      <c r="C81" s="6">
        <v>-1.1281596821746346E-2</v>
      </c>
      <c r="D81" s="2">
        <v>1.0823335874493403E-2</v>
      </c>
      <c r="E81" s="2">
        <v>1.9886877006768264E-2</v>
      </c>
      <c r="F81" s="2">
        <v>-1.2191755612808663E-3</v>
      </c>
      <c r="G81" s="5">
        <v>-9.9358283882675716E-3</v>
      </c>
    </row>
    <row r="82" spans="1:7" x14ac:dyDescent="0.25">
      <c r="A82" s="4">
        <v>42643</v>
      </c>
      <c r="B82" s="2">
        <v>-3.6585918994173253E-2</v>
      </c>
      <c r="C82" s="6">
        <v>2.0382810412178484E-3</v>
      </c>
      <c r="D82" s="2">
        <v>-6.9100567954405948E-3</v>
      </c>
      <c r="E82" s="2">
        <v>-1.9104839788444582E-2</v>
      </c>
      <c r="F82" s="2">
        <v>-1.2344825997834296E-3</v>
      </c>
      <c r="G82" s="5">
        <v>-1.1654281588542763E-3</v>
      </c>
    </row>
    <row r="83" spans="1:7" x14ac:dyDescent="0.25">
      <c r="A83" s="4">
        <v>42674</v>
      </c>
      <c r="B83" s="2">
        <v>8.3990696432461303E-3</v>
      </c>
      <c r="C83" s="6">
        <v>-2.0186569855929426E-2</v>
      </c>
      <c r="D83" s="2">
        <v>1.7656816243871318E-2</v>
      </c>
      <c r="E83" s="2">
        <v>5.9334797277494529E-2</v>
      </c>
      <c r="F83" s="2">
        <v>-1.9425625037472222E-2</v>
      </c>
      <c r="G83" s="5">
        <v>-1.8704914867387304E-2</v>
      </c>
    </row>
    <row r="84" spans="1:7" x14ac:dyDescent="0.25">
      <c r="A84" s="4">
        <v>42704</v>
      </c>
      <c r="B84" s="2">
        <v>1.8830813536522582E-2</v>
      </c>
      <c r="C84" s="6">
        <v>-2.6478102222337114E-2</v>
      </c>
      <c r="D84" s="2">
        <v>-1.1913918664593316E-3</v>
      </c>
      <c r="E84" s="2">
        <v>5.0851847014216113E-2</v>
      </c>
      <c r="F84" s="2">
        <v>3.4174446769983234E-2</v>
      </c>
      <c r="G84" s="5">
        <v>-3.8427320413788588E-2</v>
      </c>
    </row>
    <row r="85" spans="1:7" x14ac:dyDescent="0.25">
      <c r="A85" s="4">
        <v>42735</v>
      </c>
      <c r="B85" s="2">
        <v>2.6856419272680367E-2</v>
      </c>
      <c r="C85" s="6">
        <v>5.8931471480852026E-3</v>
      </c>
      <c r="D85" s="2">
        <v>7.8289820783127545E-2</v>
      </c>
      <c r="E85" s="2">
        <v>4.5491440087057002E-2</v>
      </c>
      <c r="F85" s="2">
        <v>1.8200754044233009E-2</v>
      </c>
      <c r="G85" s="5">
        <v>-4.0017210198791979E-3</v>
      </c>
    </row>
    <row r="86" spans="1:7" x14ac:dyDescent="0.25">
      <c r="A86" s="4">
        <v>42766</v>
      </c>
      <c r="B86" s="2">
        <v>-2.4942175475634439E-2</v>
      </c>
      <c r="C86" s="6">
        <v>9.3084590466962561E-3</v>
      </c>
      <c r="D86" s="2">
        <v>-1.8185575532134783E-2</v>
      </c>
      <c r="E86" s="2">
        <v>-3.747172575507017E-3</v>
      </c>
      <c r="F86" s="2">
        <v>1.7884341374735897E-2</v>
      </c>
      <c r="G86" s="5">
        <v>-3.0414458457572019E-3</v>
      </c>
    </row>
    <row r="87" spans="1:7" x14ac:dyDescent="0.25">
      <c r="A87" s="4">
        <v>42794</v>
      </c>
      <c r="B87" s="2">
        <v>3.2316018191336927E-2</v>
      </c>
      <c r="C87" s="6">
        <v>1.6430845501480738E-2</v>
      </c>
      <c r="D87" s="2">
        <v>2.7526712642539742E-2</v>
      </c>
      <c r="E87" s="2">
        <v>4.6935876197684899E-3</v>
      </c>
      <c r="F87" s="2">
        <v>3.7198260541408672E-2</v>
      </c>
      <c r="G87" s="5">
        <v>1.1329249261097655E-2</v>
      </c>
    </row>
    <row r="88" spans="1:7" x14ac:dyDescent="0.25">
      <c r="A88" s="4">
        <v>42825</v>
      </c>
      <c r="B88" s="2">
        <v>4.1032727877178418E-2</v>
      </c>
      <c r="C88" s="6">
        <v>-3.3434230650504306E-3</v>
      </c>
      <c r="D88" s="2">
        <v>5.4620874138829469E-2</v>
      </c>
      <c r="E88" s="2">
        <v>-4.0418354615610339E-3</v>
      </c>
      <c r="F88" s="2">
        <v>-3.8923017041515325E-4</v>
      </c>
      <c r="G88" s="5">
        <v>-2.8406419049544652E-3</v>
      </c>
    </row>
    <row r="89" spans="1:7" x14ac:dyDescent="0.25">
      <c r="A89" s="4">
        <v>42855</v>
      </c>
      <c r="B89" s="2">
        <v>1.5258872489992515E-2</v>
      </c>
      <c r="C89" s="6">
        <v>7.5260271109387038E-3</v>
      </c>
      <c r="D89" s="2">
        <v>1.6755547811581582E-2</v>
      </c>
      <c r="E89" s="2">
        <v>1.5206020544830931E-2</v>
      </c>
      <c r="F89" s="2">
        <v>9.0912169025529985E-3</v>
      </c>
      <c r="G89" s="5">
        <v>1.0298060380588213E-2</v>
      </c>
    </row>
    <row r="90" spans="1:7" x14ac:dyDescent="0.25">
      <c r="A90" s="4">
        <v>42886</v>
      </c>
      <c r="B90" s="2">
        <v>5.2771426496405023E-3</v>
      </c>
      <c r="C90" s="6">
        <v>7.798962842261164E-3</v>
      </c>
      <c r="D90" s="2">
        <v>-1.4046561542200085E-3</v>
      </c>
      <c r="E90" s="2">
        <v>2.3646856457656892E-2</v>
      </c>
      <c r="F90" s="2">
        <v>1.1576210049492646E-2</v>
      </c>
      <c r="G90" s="5">
        <v>7.0155299422057123E-3</v>
      </c>
    </row>
    <row r="91" spans="1:7" x14ac:dyDescent="0.25">
      <c r="A91" s="4">
        <v>42916</v>
      </c>
      <c r="B91" s="2">
        <v>-1.3089970409616799E-3</v>
      </c>
      <c r="C91" s="6">
        <v>-3.8293936788894004E-3</v>
      </c>
      <c r="D91" s="2">
        <v>-3.170829828475296E-2</v>
      </c>
      <c r="E91" s="2">
        <v>2.1416918370053425E-2</v>
      </c>
      <c r="F91" s="2">
        <v>4.81383199270241E-3</v>
      </c>
      <c r="G91" s="5">
        <v>-5.7597654204629067E-3</v>
      </c>
    </row>
    <row r="92" spans="1:7" x14ac:dyDescent="0.25">
      <c r="A92" s="4">
        <v>42947</v>
      </c>
      <c r="B92" s="2">
        <v>-3.4053213017327125E-2</v>
      </c>
      <c r="C92" s="6">
        <v>1.263175260963088E-2</v>
      </c>
      <c r="D92" s="2">
        <v>2.1732309086894422E-3</v>
      </c>
      <c r="E92" s="2">
        <v>-5.333674384569909E-3</v>
      </c>
      <c r="F92" s="2">
        <v>1.9348768883515513E-2</v>
      </c>
      <c r="G92" s="5">
        <v>4.0992240137861418E-3</v>
      </c>
    </row>
    <row r="93" spans="1:7" x14ac:dyDescent="0.25">
      <c r="A93" s="4">
        <v>42978</v>
      </c>
      <c r="B93" s="2">
        <v>-1.0126093257569262E-2</v>
      </c>
      <c r="C93" s="6">
        <v>1.2560983183807809E-2</v>
      </c>
      <c r="D93" s="2">
        <v>-8.0855579005961464E-3</v>
      </c>
      <c r="E93" s="2">
        <v>-1.338273844187708E-2</v>
      </c>
      <c r="F93" s="2">
        <v>5.4649232886690234E-4</v>
      </c>
      <c r="G93" s="5">
        <v>1.5765905198208804E-2</v>
      </c>
    </row>
    <row r="94" spans="1:7" x14ac:dyDescent="0.25">
      <c r="A94" s="4">
        <v>43008</v>
      </c>
      <c r="B94" s="2">
        <v>3.6856666562314122E-2</v>
      </c>
      <c r="C94" s="6">
        <v>-5.3194287397554541E-3</v>
      </c>
      <c r="D94" s="2">
        <v>5.0674125449002946E-2</v>
      </c>
      <c r="E94" s="2">
        <v>4.2849577931343925E-2</v>
      </c>
      <c r="F94" s="2">
        <v>1.9302894827342074E-2</v>
      </c>
      <c r="G94" s="5">
        <v>-1.3542111072737039E-2</v>
      </c>
    </row>
    <row r="95" spans="1:7" x14ac:dyDescent="0.25">
      <c r="A95" s="4">
        <v>43039</v>
      </c>
      <c r="B95" s="2">
        <v>3.8206538661131294E-2</v>
      </c>
      <c r="C95" s="6">
        <v>3.4711928629476427E-3</v>
      </c>
      <c r="D95" s="2">
        <v>2.2003699737123916E-2</v>
      </c>
      <c r="E95" s="2">
        <v>8.158402772988177E-2</v>
      </c>
      <c r="F95" s="2">
        <v>2.218817477454595E-2</v>
      </c>
      <c r="G95" s="5">
        <v>-1.3661084957876303E-3</v>
      </c>
    </row>
    <row r="96" spans="1:7" x14ac:dyDescent="0.25">
      <c r="A96" s="4">
        <v>43069</v>
      </c>
      <c r="B96" s="2">
        <v>2.7657673836066179E-2</v>
      </c>
      <c r="C96" s="6">
        <v>4.1671246171905308E-3</v>
      </c>
      <c r="D96" s="2">
        <v>-2.8312851290845001E-2</v>
      </c>
      <c r="E96" s="2">
        <v>3.2578678055967758E-2</v>
      </c>
      <c r="F96" s="2">
        <v>2.8082601368405406E-2</v>
      </c>
      <c r="G96" s="5">
        <v>-2.3527147303315081E-3</v>
      </c>
    </row>
    <row r="97" spans="1:7" x14ac:dyDescent="0.25">
      <c r="A97" s="4">
        <v>43100</v>
      </c>
      <c r="B97" s="2">
        <v>3.4265550469700986E-4</v>
      </c>
      <c r="C97" s="6">
        <v>9.8924144720817491E-3</v>
      </c>
      <c r="D97" s="2">
        <v>-1.8479353936911871E-2</v>
      </c>
      <c r="E97" s="2">
        <v>3.2164105492827203E-3</v>
      </c>
      <c r="F97" s="2">
        <v>9.8316198188535195E-3</v>
      </c>
      <c r="G97" s="5">
        <v>1.6330411774435204E-3</v>
      </c>
    </row>
    <row r="98" spans="1:7" x14ac:dyDescent="0.25">
      <c r="A98" s="4">
        <v>43131</v>
      </c>
      <c r="B98" s="2">
        <v>-2.4358987506316505E-2</v>
      </c>
      <c r="C98" s="6">
        <v>1.0661482480267732E-3</v>
      </c>
      <c r="D98" s="2">
        <v>3.0060274660669621E-2</v>
      </c>
      <c r="E98" s="2">
        <v>1.4718007915567315E-2</v>
      </c>
      <c r="F98" s="2">
        <v>5.6178724645703677E-2</v>
      </c>
      <c r="G98" s="5">
        <v>-2.5613111821965445E-2</v>
      </c>
    </row>
    <row r="99" spans="1:7" x14ac:dyDescent="0.25">
      <c r="A99" s="4">
        <v>43159</v>
      </c>
      <c r="B99" s="2">
        <v>-7.741022429187519E-3</v>
      </c>
      <c r="C99" s="6">
        <v>-2.4826818916872728E-2</v>
      </c>
      <c r="D99" s="2">
        <v>-4.7192107034901579E-2</v>
      </c>
      <c r="E99" s="2">
        <v>-4.4065420378695215E-2</v>
      </c>
      <c r="F99" s="2">
        <v>-3.8947379604151844E-2</v>
      </c>
      <c r="G99" s="5">
        <v>-1.0953691266875792E-2</v>
      </c>
    </row>
    <row r="100" spans="1:7" x14ac:dyDescent="0.25">
      <c r="A100" s="4">
        <v>43190</v>
      </c>
      <c r="B100" s="2">
        <v>-1.0942531467494396E-2</v>
      </c>
      <c r="C100" s="6">
        <v>3.3099771008978157E-3</v>
      </c>
      <c r="D100" s="2">
        <v>-2.2524251517900769E-2</v>
      </c>
      <c r="E100" s="2">
        <v>-2.0409595042311077E-2</v>
      </c>
      <c r="F100" s="2">
        <v>-2.6884513768364281E-2</v>
      </c>
      <c r="G100" s="5">
        <v>1.2359889428422114E-2</v>
      </c>
    </row>
    <row r="101" spans="1:7" x14ac:dyDescent="0.25">
      <c r="A101" s="4">
        <v>43220</v>
      </c>
      <c r="B101" s="2">
        <v>2.2560890336825911E-2</v>
      </c>
      <c r="C101" s="6">
        <v>-3.6543199498497983E-3</v>
      </c>
      <c r="D101" s="2">
        <v>5.2066041945560013E-2</v>
      </c>
      <c r="E101" s="2">
        <v>4.7292468229937407E-2</v>
      </c>
      <c r="F101" s="2">
        <v>2.718801001185326E-3</v>
      </c>
      <c r="G101" s="5">
        <v>-1.3233160640028876E-2</v>
      </c>
    </row>
    <row r="102" spans="1:7" x14ac:dyDescent="0.25">
      <c r="A102" s="4">
        <v>43251</v>
      </c>
      <c r="B102" s="2">
        <v>1.4693501740165676E-2</v>
      </c>
      <c r="C102" s="6">
        <v>6.2021674138457812E-3</v>
      </c>
      <c r="D102" s="2">
        <v>-3.6722540802823084E-2</v>
      </c>
      <c r="E102" s="2">
        <v>-1.1839349862946989E-2</v>
      </c>
      <c r="F102" s="2">
        <v>2.1608353316591378E-2</v>
      </c>
      <c r="G102" s="5">
        <v>9.4251313015828852E-3</v>
      </c>
    </row>
    <row r="103" spans="1:7" x14ac:dyDescent="0.25">
      <c r="A103" s="4">
        <v>43281</v>
      </c>
      <c r="B103" s="2">
        <v>-1.1114745629768155E-2</v>
      </c>
      <c r="C103" s="6">
        <v>-7.0488773115519468E-3</v>
      </c>
      <c r="D103" s="2">
        <v>-3.2436557908796563E-3</v>
      </c>
      <c r="E103" s="2">
        <v>6.4842168860139212E-3</v>
      </c>
      <c r="F103" s="2">
        <v>4.842400204046143E-3</v>
      </c>
      <c r="G103" s="5">
        <v>-1.8883084154491009E-3</v>
      </c>
    </row>
    <row r="104" spans="1:7" x14ac:dyDescent="0.25">
      <c r="A104" s="4">
        <v>43312</v>
      </c>
      <c r="B104" s="2">
        <v>1.7054474134417498E-2</v>
      </c>
      <c r="C104" s="6">
        <v>1.950048163768388E-4</v>
      </c>
      <c r="D104" s="2">
        <v>3.8252444339733738E-2</v>
      </c>
      <c r="E104" s="2">
        <v>1.123811246500377E-2</v>
      </c>
      <c r="F104" s="2">
        <v>3.6021586465418642E-2</v>
      </c>
      <c r="G104" s="5">
        <v>-8.6349201846135371E-3</v>
      </c>
    </row>
    <row r="105" spans="1:7" x14ac:dyDescent="0.25">
      <c r="A105" s="4">
        <v>43343</v>
      </c>
      <c r="B105" s="2">
        <v>2.6810011386227149E-2</v>
      </c>
      <c r="C105" s="6">
        <v>3.1433751112573283E-3</v>
      </c>
      <c r="D105" s="2">
        <v>-3.7608956485481362E-2</v>
      </c>
      <c r="E105" s="2">
        <v>1.4426309245471886E-2</v>
      </c>
      <c r="F105" s="2">
        <v>3.0263218631603996E-2</v>
      </c>
      <c r="G105" s="5">
        <v>1.1816804651603631E-2</v>
      </c>
    </row>
    <row r="106" spans="1:7" x14ac:dyDescent="0.25">
      <c r="A106" s="4">
        <v>43373</v>
      </c>
      <c r="B106" s="2">
        <v>-2.6451677091933135E-2</v>
      </c>
      <c r="C106" s="6">
        <v>-7.1784075909798887E-3</v>
      </c>
      <c r="D106" s="2">
        <v>1.8568186507117001E-3</v>
      </c>
      <c r="E106" s="2">
        <v>6.1684688894080575E-2</v>
      </c>
      <c r="F106" s="2">
        <v>4.2943009181394707E-3</v>
      </c>
      <c r="G106" s="5">
        <v>-1.8461233883540724E-2</v>
      </c>
    </row>
    <row r="107" spans="1:7" x14ac:dyDescent="0.25">
      <c r="A107" s="4">
        <v>43404</v>
      </c>
      <c r="B107" s="2">
        <v>-2.854825161489339E-2</v>
      </c>
      <c r="C107" s="6">
        <v>-2.045397419534669E-2</v>
      </c>
      <c r="D107" s="2">
        <v>-5.9334549305718881E-2</v>
      </c>
      <c r="E107" s="2">
        <v>-9.041112541131284E-2</v>
      </c>
      <c r="F107" s="2">
        <v>-6.9403358979814631E-2</v>
      </c>
      <c r="G107" s="5">
        <v>2.0872277509445501E-3</v>
      </c>
    </row>
    <row r="108" spans="1:7" x14ac:dyDescent="0.25">
      <c r="A108" s="4">
        <v>43434</v>
      </c>
      <c r="B108" s="2">
        <v>3.455993414980385E-2</v>
      </c>
      <c r="C108" s="6">
        <v>8.4732121269221732E-3</v>
      </c>
      <c r="D108" s="2">
        <v>-7.624682956425502E-3</v>
      </c>
      <c r="E108" s="2">
        <v>1.9849260703527036E-2</v>
      </c>
      <c r="F108" s="2">
        <v>1.7859381799140144E-2</v>
      </c>
      <c r="G108" s="5">
        <v>9.765635530092083E-3</v>
      </c>
    </row>
    <row r="109" spans="1:7" x14ac:dyDescent="0.25">
      <c r="A109" s="4">
        <v>43465</v>
      </c>
      <c r="B109" s="2">
        <v>-3.1129513524074868E-2</v>
      </c>
      <c r="C109" s="6">
        <v>-4.2200816262237288E-3</v>
      </c>
      <c r="D109" s="2">
        <v>-5.4113761491019916E-2</v>
      </c>
      <c r="E109" s="2">
        <v>-0.10283549850175416</v>
      </c>
      <c r="F109" s="2">
        <v>-9.1776955767217297E-2</v>
      </c>
      <c r="G109" s="5">
        <v>3.0652725250278009E-2</v>
      </c>
    </row>
    <row r="110" spans="1:7" x14ac:dyDescent="0.25">
      <c r="A110" s="4">
        <v>43496</v>
      </c>
      <c r="B110" s="2">
        <v>3.0480278439988556E-2</v>
      </c>
      <c r="C110" s="6">
        <v>3.7530258913548283E-2</v>
      </c>
      <c r="D110" s="2">
        <v>5.264508132817125E-2</v>
      </c>
      <c r="E110" s="2">
        <v>3.7993872179480727E-2</v>
      </c>
      <c r="F110" s="2">
        <v>7.8684404731036967E-2</v>
      </c>
      <c r="G110" s="5">
        <v>6.3357151984639844E-3</v>
      </c>
    </row>
    <row r="111" spans="1:7" x14ac:dyDescent="0.25">
      <c r="A111" s="4">
        <v>43524</v>
      </c>
      <c r="B111" s="2">
        <v>3.2525468351643542E-2</v>
      </c>
      <c r="C111" s="6">
        <v>4.1022674466039645E-3</v>
      </c>
      <c r="D111" s="2">
        <v>4.394147045511386E-2</v>
      </c>
      <c r="E111" s="2">
        <v>3.0174133909413099E-2</v>
      </c>
      <c r="F111" s="2">
        <v>2.9728930143115964E-2</v>
      </c>
      <c r="G111" s="5">
        <v>4.4614743113455442E-4</v>
      </c>
    </row>
    <row r="112" spans="1:7" x14ac:dyDescent="0.25">
      <c r="A112" s="4">
        <v>43555</v>
      </c>
      <c r="B112" s="2">
        <v>1.788684893969076E-2</v>
      </c>
      <c r="C112" s="6">
        <v>1.773061943671856E-2</v>
      </c>
      <c r="D112" s="2">
        <v>1.6205514422756185E-2</v>
      </c>
      <c r="E112" s="2">
        <v>-3.4793389962371063E-4</v>
      </c>
      <c r="F112" s="2">
        <v>1.7924287751078408E-2</v>
      </c>
      <c r="G112" s="5">
        <v>2.6163453836614607E-2</v>
      </c>
    </row>
    <row r="113" spans="1:7" x14ac:dyDescent="0.25">
      <c r="A113" s="4">
        <v>43585</v>
      </c>
      <c r="B113" s="2">
        <v>2.7187477340132115E-2</v>
      </c>
      <c r="C113" s="6">
        <v>3.4390139455146886E-3</v>
      </c>
      <c r="D113" s="2">
        <v>4.8605040412207458E-2</v>
      </c>
      <c r="E113" s="2">
        <v>4.9654963243684166E-2</v>
      </c>
      <c r="F113" s="2">
        <v>3.9313434942139368E-2</v>
      </c>
      <c r="G113" s="5">
        <v>-5.6829483135850505E-3</v>
      </c>
    </row>
    <row r="114" spans="1:7" x14ac:dyDescent="0.25">
      <c r="A114" s="4">
        <v>43616</v>
      </c>
      <c r="B114" s="2">
        <v>-2.5653129022225152E-2</v>
      </c>
      <c r="C114" s="6">
        <v>3.0338828804754281E-3</v>
      </c>
      <c r="D114" s="2">
        <v>-6.663309262452273E-2</v>
      </c>
      <c r="E114" s="2">
        <v>-7.4439411060403221E-2</v>
      </c>
      <c r="F114" s="2">
        <v>-6.5777726481161508E-2</v>
      </c>
      <c r="G114" s="5">
        <v>2.660364005574228E-2</v>
      </c>
    </row>
    <row r="115" spans="1:7" x14ac:dyDescent="0.25">
      <c r="A115" s="4">
        <v>43646</v>
      </c>
      <c r="B115" s="2">
        <v>2.4100783733600566E-2</v>
      </c>
      <c r="C115" s="6">
        <v>3.5115704972880739E-2</v>
      </c>
      <c r="D115" s="2">
        <v>5.8913008355611987E-2</v>
      </c>
      <c r="E115" s="2">
        <v>3.5155703007976838E-2</v>
      </c>
      <c r="F115" s="2">
        <v>6.8930183208215035E-2</v>
      </c>
      <c r="G115" s="5">
        <v>2.2896413501073447E-2</v>
      </c>
    </row>
    <row r="116" spans="1:7" x14ac:dyDescent="0.25">
      <c r="A116" s="4">
        <v>43677</v>
      </c>
      <c r="B116" s="2">
        <v>2.811309301558812E-2</v>
      </c>
      <c r="C116" s="6">
        <v>1.9345699541469335E-3</v>
      </c>
      <c r="D116" s="2">
        <v>-1.9690876272782389E-3</v>
      </c>
      <c r="E116" s="2">
        <v>1.1612214858914956E-2</v>
      </c>
      <c r="F116" s="2">
        <v>1.312819536603934E-2</v>
      </c>
      <c r="G116" s="5">
        <v>-2.8045910771743844E-3</v>
      </c>
    </row>
    <row r="117" spans="1:7" x14ac:dyDescent="0.25">
      <c r="A117" s="4">
        <v>43708</v>
      </c>
      <c r="B117" s="2">
        <v>2.2262933279586807E-2</v>
      </c>
      <c r="C117" s="6">
        <v>2.7242792665533009E-2</v>
      </c>
      <c r="D117" s="2">
        <v>-1.1563811529197885E-2</v>
      </c>
      <c r="E117" s="2">
        <v>-3.7237383435090921E-2</v>
      </c>
      <c r="F117" s="2">
        <v>-1.8091652742267789E-2</v>
      </c>
      <c r="G117" s="5">
        <v>5.3613682260513926E-2</v>
      </c>
    </row>
    <row r="118" spans="1:7" x14ac:dyDescent="0.25">
      <c r="A118" s="4">
        <v>43738</v>
      </c>
      <c r="B118" s="2">
        <v>1.1622058413823064E-2</v>
      </c>
      <c r="C118" s="6">
        <v>-3.7716262438185887E-3</v>
      </c>
      <c r="D118" s="2">
        <v>4.1639916422509776E-2</v>
      </c>
      <c r="E118" s="2">
        <v>5.8471768388134719E-2</v>
      </c>
      <c r="F118" s="2">
        <v>1.7181167690656883E-2</v>
      </c>
      <c r="G118" s="5">
        <v>-1.2179737207771673E-2</v>
      </c>
    </row>
    <row r="119" spans="1:7" x14ac:dyDescent="0.25">
      <c r="A119" s="4">
        <v>43769</v>
      </c>
      <c r="B119" s="2">
        <v>3.5885020561527682E-2</v>
      </c>
      <c r="C119" s="6">
        <v>1.0407083062161277E-2</v>
      </c>
      <c r="D119" s="2">
        <v>9.7942260012046783E-3</v>
      </c>
      <c r="E119" s="2">
        <v>5.3856769928734609E-2</v>
      </c>
      <c r="F119" s="2">
        <v>2.0431747482144953E-2</v>
      </c>
      <c r="G119" s="5">
        <v>-1.0269271464751652E-2</v>
      </c>
    </row>
    <row r="120" spans="1:7" x14ac:dyDescent="0.25">
      <c r="A120" s="4">
        <v>43799</v>
      </c>
      <c r="B120" s="2">
        <v>1.5585576789159842E-2</v>
      </c>
      <c r="C120" s="6">
        <v>-4.2504015620292322E-3</v>
      </c>
      <c r="D120" s="2">
        <v>2.7513518162473213E-2</v>
      </c>
      <c r="E120" s="2">
        <v>1.6096642923500722E-2</v>
      </c>
      <c r="F120" s="2">
        <v>3.4047064090915104E-2</v>
      </c>
      <c r="G120" s="5">
        <v>2.0524120906863928E-3</v>
      </c>
    </row>
    <row r="121" spans="1:7" x14ac:dyDescent="0.25">
      <c r="A121" s="4">
        <v>43830</v>
      </c>
      <c r="B121" s="2">
        <v>-1.5763562376522326E-2</v>
      </c>
      <c r="C121" s="6">
        <v>1.1129353014842018E-2</v>
      </c>
      <c r="D121" s="2">
        <v>1.1224274890781396E-2</v>
      </c>
      <c r="E121" s="2">
        <v>1.7277406643703613E-2</v>
      </c>
      <c r="F121" s="2">
        <v>2.8589803182446302E-2</v>
      </c>
      <c r="G121" s="5">
        <v>-8.0062083884784394E-3</v>
      </c>
    </row>
    <row r="122" spans="1:7" x14ac:dyDescent="0.25">
      <c r="A122" s="4">
        <v>43861</v>
      </c>
      <c r="B122" s="2">
        <v>3.9922961360387893E-2</v>
      </c>
      <c r="C122" s="6">
        <v>1.2845994293390237E-2</v>
      </c>
      <c r="D122" s="2">
        <v>-2.7833331108233376E-2</v>
      </c>
      <c r="E122" s="2">
        <v>-1.9019551196475578E-2</v>
      </c>
      <c r="F122" s="2">
        <v>-1.6280898111292685E-3</v>
      </c>
      <c r="G122" s="5">
        <v>3.0822148676889632E-2</v>
      </c>
    </row>
    <row r="123" spans="1:7" x14ac:dyDescent="0.25">
      <c r="A123" s="4">
        <v>43890</v>
      </c>
      <c r="B123" s="2">
        <v>-3.0087127593074612E-2</v>
      </c>
      <c r="C123" s="6">
        <v>-1.1153452176795543E-2</v>
      </c>
      <c r="D123" s="2">
        <v>-8.553356166452894E-2</v>
      </c>
      <c r="E123" s="2">
        <v>-8.8211020915557631E-2</v>
      </c>
      <c r="F123" s="2">
        <v>-8.4110469009648109E-2</v>
      </c>
      <c r="G123" s="5">
        <v>4.1532258677775179E-2</v>
      </c>
    </row>
    <row r="124" spans="1:7" x14ac:dyDescent="0.25">
      <c r="A124" s="4">
        <v>43921</v>
      </c>
      <c r="B124" s="2">
        <v>-1.7109401277632795E-2</v>
      </c>
      <c r="C124" s="6">
        <v>-3.8928736895338212E-2</v>
      </c>
      <c r="D124" s="2">
        <v>-0.16296489852800269</v>
      </c>
      <c r="E124" s="2">
        <v>-9.6939431402551568E-2</v>
      </c>
      <c r="F124" s="2">
        <v>-0.12511932083595659</v>
      </c>
      <c r="G124" s="5">
        <v>5.5398417980756995E-2</v>
      </c>
    </row>
    <row r="125" spans="1:7" x14ac:dyDescent="0.25">
      <c r="A125" s="4">
        <v>43951</v>
      </c>
      <c r="B125" s="2">
        <v>4.2693659506259189E-2</v>
      </c>
      <c r="C125" s="6">
        <v>3.2868160470447327E-2</v>
      </c>
      <c r="D125" s="2">
        <v>5.060461444615872E-2</v>
      </c>
      <c r="E125" s="2">
        <v>6.7468372082213179E-2</v>
      </c>
      <c r="F125" s="2">
        <v>0.12684410293315368</v>
      </c>
      <c r="G125" s="5">
        <v>7.5654540448475364E-3</v>
      </c>
    </row>
    <row r="126" spans="1:7" x14ac:dyDescent="0.25">
      <c r="A126" s="4">
        <v>43982</v>
      </c>
      <c r="B126" s="2">
        <v>-1.9182482101955892E-2</v>
      </c>
      <c r="C126" s="6">
        <v>2.6448664488877574E-2</v>
      </c>
      <c r="D126" s="2">
        <v>4.175987813916316E-2</v>
      </c>
      <c r="E126" s="2">
        <v>8.3403338347083342E-2</v>
      </c>
      <c r="F126" s="2">
        <v>4.5281775012618368E-2</v>
      </c>
      <c r="G126" s="5">
        <v>-1.2770743188588298E-4</v>
      </c>
    </row>
    <row r="127" spans="1:7" x14ac:dyDescent="0.25">
      <c r="A127" s="4">
        <v>44012</v>
      </c>
      <c r="B127" s="2">
        <v>1.7024310438693565E-2</v>
      </c>
      <c r="C127" s="6">
        <v>1.6998398511257434E-2</v>
      </c>
      <c r="D127" s="2">
        <v>6.0281293029965363E-2</v>
      </c>
      <c r="E127" s="2">
        <v>2.0098176996036384E-2</v>
      </c>
      <c r="F127" s="2">
        <v>1.838840328350267E-2</v>
      </c>
      <c r="G127" s="5">
        <v>1.128913084679472E-3</v>
      </c>
    </row>
    <row r="128" spans="1:7" x14ac:dyDescent="0.25">
      <c r="A128" s="4">
        <v>44043</v>
      </c>
      <c r="B128" s="2">
        <v>-1.9536388969702508E-2</v>
      </c>
      <c r="C128" s="6">
        <v>3.3068973749764266E-2</v>
      </c>
      <c r="D128" s="2">
        <v>-1.8475172151499502E-2</v>
      </c>
      <c r="E128" s="2">
        <v>-2.602060514091516E-2</v>
      </c>
      <c r="F128" s="2">
        <v>5.5101296975444213E-2</v>
      </c>
      <c r="G128" s="5">
        <v>1.2087149292961489E-2</v>
      </c>
    </row>
    <row r="129" spans="1:7" x14ac:dyDescent="0.25">
      <c r="A129" s="4">
        <v>44074</v>
      </c>
      <c r="B129" s="2">
        <v>-1.0024041180269026E-2</v>
      </c>
      <c r="C129" s="6">
        <v>8.6366974059051155E-3</v>
      </c>
      <c r="D129" s="2">
        <v>3.0932609188739652E-2</v>
      </c>
      <c r="E129" s="2">
        <v>6.625593005547499E-2</v>
      </c>
      <c r="F129" s="2">
        <v>7.0064687324219249E-2</v>
      </c>
      <c r="G129" s="5">
        <v>-1.5895262325368427E-2</v>
      </c>
    </row>
    <row r="130" spans="1:7" x14ac:dyDescent="0.25">
      <c r="A130" s="4">
        <v>44104</v>
      </c>
      <c r="B130" s="2">
        <v>5.0884031548491936E-2</v>
      </c>
      <c r="C130" s="6">
        <v>-1.5705872246265611E-2</v>
      </c>
      <c r="D130" s="2">
        <v>-2.4109933965060483E-2</v>
      </c>
      <c r="E130" s="2">
        <v>8.0311592749982997E-3</v>
      </c>
      <c r="F130" s="2">
        <v>-3.9227954095494386E-2</v>
      </c>
      <c r="G130" s="5">
        <v>5.3991515618975168E-3</v>
      </c>
    </row>
    <row r="131" spans="1:7" x14ac:dyDescent="0.25">
      <c r="A131" s="4">
        <v>44135</v>
      </c>
      <c r="B131" s="2">
        <v>1.6752873059271869E-3</v>
      </c>
      <c r="C131" s="6">
        <v>-1.7479068260072395E-2</v>
      </c>
      <c r="D131" s="2">
        <v>-7.3709689035292375E-2</v>
      </c>
      <c r="E131" s="2">
        <v>-8.845387118333211E-3</v>
      </c>
      <c r="F131" s="2">
        <v>-2.766577460600653E-2</v>
      </c>
      <c r="G131" s="5">
        <v>-1.6409118307852574E-2</v>
      </c>
    </row>
    <row r="132" spans="1:7" x14ac:dyDescent="0.25">
      <c r="A132" s="4">
        <v>44165</v>
      </c>
      <c r="B132" s="2">
        <v>1.9559645359295389E-2</v>
      </c>
      <c r="C132" s="6">
        <v>3.88676769967942E-2</v>
      </c>
      <c r="D132" s="2">
        <v>0.18062612187775712</v>
      </c>
      <c r="E132" s="2">
        <v>0.15054902195534048</v>
      </c>
      <c r="F132" s="2">
        <v>0.10754565805086302</v>
      </c>
      <c r="G132" s="5">
        <v>3.0488229509933094E-3</v>
      </c>
    </row>
    <row r="133" spans="1:7" x14ac:dyDescent="0.25">
      <c r="A133" s="4">
        <v>44196</v>
      </c>
      <c r="B133" s="2">
        <v>7.1043675736319582E-3</v>
      </c>
      <c r="C133" s="6">
        <v>1.8834134307480078E-2</v>
      </c>
      <c r="D133" s="2">
        <v>1.7208106421114693E-2</v>
      </c>
      <c r="E133" s="2">
        <v>3.951473812200533E-2</v>
      </c>
      <c r="F133" s="2">
        <v>3.7121406659432372E-2</v>
      </c>
      <c r="G133" s="5">
        <v>-7.2177302335141129E-3</v>
      </c>
    </row>
    <row r="134" spans="1:7" x14ac:dyDescent="0.25">
      <c r="A134" s="4">
        <v>44227</v>
      </c>
      <c r="B134" s="2">
        <v>-7.3624528198626077E-3</v>
      </c>
      <c r="C134" s="6">
        <v>-1.135100903945957E-2</v>
      </c>
      <c r="D134" s="2">
        <v>-2.0041433975860154E-2</v>
      </c>
      <c r="E134" s="2">
        <v>8.03521976413148E-3</v>
      </c>
      <c r="F134" s="2">
        <v>-1.1136640158463601E-2</v>
      </c>
      <c r="G134" s="5">
        <v>-1.4750207350487272E-2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5ADB-81D7-46C4-A5CC-10E804AF0C1D}">
  <dimension ref="A1:FN188"/>
  <sheetViews>
    <sheetView topLeftCell="M1" zoomScale="48" zoomScaleNormal="48" workbookViewId="0">
      <selection activeCell="U20" sqref="U20"/>
    </sheetView>
  </sheetViews>
  <sheetFormatPr baseColWidth="10" defaultColWidth="8.7109375" defaultRowHeight="15" x14ac:dyDescent="0.25"/>
  <cols>
    <col min="1" max="1" width="10.42578125" style="3" bestFit="1" customWidth="1"/>
    <col min="2" max="2" width="28.5703125" style="3" bestFit="1" customWidth="1"/>
    <col min="3" max="3" width="34.42578125" style="3" bestFit="1" customWidth="1"/>
    <col min="4" max="4" width="52.140625" style="3" bestFit="1" customWidth="1"/>
    <col min="5" max="5" width="43.42578125" style="3" bestFit="1" customWidth="1"/>
    <col min="6" max="6" width="60.5703125" style="3" bestFit="1" customWidth="1"/>
    <col min="7" max="7" width="42.42578125" style="3" bestFit="1" customWidth="1"/>
    <col min="8" max="8" width="46.42578125" style="3" bestFit="1" customWidth="1"/>
    <col min="9" max="9" width="10.42578125" style="3" bestFit="1" customWidth="1"/>
    <col min="10" max="16384" width="8.7109375" style="3"/>
  </cols>
  <sheetData>
    <row r="1" spans="1:170" x14ac:dyDescent="0.25">
      <c r="A1" s="3" t="e">
        <f ca="1">_xll.DSGRID("MSEAFE$,FRCAC40,DJES50I,S&amp;PCOMP,BMUS10Y,SP5MAIG,U:LQD,NAREQU$","RI","2005-01-31"," ","M","RowHeader=true;ColHeader=true;DispSeriesDescription=true;YearlyTSFormat=false;QuarterlyTSFormat=false")</f>
        <v>#NAME?</v>
      </c>
      <c r="B1" s="7" t="s">
        <v>11</v>
      </c>
      <c r="C1" s="7" t="s">
        <v>12</v>
      </c>
      <c r="D1" s="7" t="s">
        <v>13</v>
      </c>
      <c r="E1" s="7" t="s">
        <v>14</v>
      </c>
      <c r="F1" s="7" t="s">
        <v>15</v>
      </c>
      <c r="G1" s="7" t="s">
        <v>16</v>
      </c>
      <c r="H1" s="7" t="s">
        <v>17</v>
      </c>
      <c r="J1" s="7" t="s">
        <v>11</v>
      </c>
      <c r="K1" s="7" t="s">
        <v>12</v>
      </c>
      <c r="L1" s="7" t="s">
        <v>13</v>
      </c>
      <c r="M1" s="7" t="s">
        <v>14</v>
      </c>
      <c r="N1" s="7" t="s">
        <v>15</v>
      </c>
      <c r="O1" s="7" t="s">
        <v>16</v>
      </c>
      <c r="P1" s="7" t="s">
        <v>17</v>
      </c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</row>
    <row r="2" spans="1:170" x14ac:dyDescent="0.25">
      <c r="A2" s="4">
        <v>38716</v>
      </c>
      <c r="B2" s="3">
        <v>4521.4070000000002</v>
      </c>
      <c r="C2" s="3">
        <v>1887.94</v>
      </c>
      <c r="D2" s="3">
        <v>336.654</v>
      </c>
      <c r="E2" s="7">
        <v>124.5</v>
      </c>
      <c r="F2" s="7">
        <v>7188.85</v>
      </c>
      <c r="G2" s="3">
        <v>303.16000000000003</v>
      </c>
      <c r="H2" s="3">
        <v>349.03</v>
      </c>
      <c r="I2" s="4"/>
      <c r="J2" s="2">
        <v>4.6600000000000003E-2</v>
      </c>
      <c r="K2" s="2">
        <v>2.9999999999999997E-4</v>
      </c>
      <c r="L2" s="2">
        <v>1.2E-2</v>
      </c>
      <c r="M2" s="2">
        <v>8.6E-3</v>
      </c>
      <c r="N2" s="2">
        <v>-2E-3</v>
      </c>
      <c r="O2" s="2">
        <v>4.3900000000000002E-2</v>
      </c>
      <c r="P2" s="2">
        <v>0.05</v>
      </c>
    </row>
    <row r="3" spans="1:170" x14ac:dyDescent="0.25">
      <c r="A3" s="4">
        <v>38748</v>
      </c>
      <c r="B3" s="3">
        <v>4799.3329999999996</v>
      </c>
      <c r="C3" s="3">
        <v>1937.93</v>
      </c>
      <c r="D3" s="3">
        <v>334.399</v>
      </c>
      <c r="E3" s="7">
        <v>123.96</v>
      </c>
      <c r="F3" s="7">
        <v>7714</v>
      </c>
      <c r="G3" s="3">
        <v>334.56</v>
      </c>
      <c r="H3" s="3">
        <v>373.07</v>
      </c>
      <c r="I3" s="4"/>
      <c r="J3" s="8">
        <f>B3/B2-1</f>
        <v>6.1468918856453225E-2</v>
      </c>
      <c r="K3" s="8">
        <f>C3/C2-1</f>
        <v>2.6478595718084197E-2</v>
      </c>
      <c r="L3" s="8">
        <f>D3/D2-1</f>
        <v>-6.6982718161673338E-3</v>
      </c>
      <c r="M3" s="8">
        <f>E3/E2-1</f>
        <v>-4.3373493975904509E-3</v>
      </c>
      <c r="N3" s="8">
        <f>F3/F2-1</f>
        <v>7.3050627012665403E-2</v>
      </c>
      <c r="O3" s="8">
        <f>G3/G2-1</f>
        <v>0.10357566961340536</v>
      </c>
      <c r="P3" s="8">
        <f>H3/H2-1</f>
        <v>6.8876600865255266E-2</v>
      </c>
      <c r="T3" s="3">
        <v>1</v>
      </c>
      <c r="U3" s="3">
        <v>2</v>
      </c>
      <c r="V3" s="3">
        <v>3</v>
      </c>
      <c r="W3" s="3">
        <v>4</v>
      </c>
      <c r="X3" s="3">
        <v>5</v>
      </c>
      <c r="Y3" s="3">
        <v>6</v>
      </c>
      <c r="Z3" s="3">
        <v>7</v>
      </c>
    </row>
    <row r="4" spans="1:170" x14ac:dyDescent="0.25">
      <c r="A4" s="4">
        <v>38776</v>
      </c>
      <c r="B4" s="3">
        <v>4789.5029999999997</v>
      </c>
      <c r="C4" s="3">
        <v>1943.19</v>
      </c>
      <c r="D4" s="3">
        <v>333.94900000000001</v>
      </c>
      <c r="E4" s="7">
        <v>124.81</v>
      </c>
      <c r="F4" s="7">
        <v>7850.73</v>
      </c>
      <c r="G4" s="3">
        <v>328.95</v>
      </c>
      <c r="H4" s="3">
        <v>355.83</v>
      </c>
      <c r="I4" s="4"/>
      <c r="J4" s="8">
        <f>B4/B3-1</f>
        <v>-2.0482012813030082E-3</v>
      </c>
      <c r="K4" s="8">
        <f>C4/C3-1</f>
        <v>2.7142363243253254E-3</v>
      </c>
      <c r="L4" s="8">
        <f>D4/D3-1</f>
        <v>-1.3456978041201939E-3</v>
      </c>
      <c r="M4" s="8">
        <f>E4/E3-1</f>
        <v>6.8570506615037718E-3</v>
      </c>
      <c r="N4" s="8">
        <f>F4/F3-1</f>
        <v>1.7724915737619806E-2</v>
      </c>
      <c r="O4" s="8">
        <f>G4/G3-1</f>
        <v>-1.67682926829269E-2</v>
      </c>
      <c r="P4" s="8">
        <f>H4/H3-1</f>
        <v>-4.6211166805157244E-2</v>
      </c>
      <c r="S4" s="3" t="s">
        <v>40</v>
      </c>
      <c r="T4" s="7" t="s">
        <v>11</v>
      </c>
      <c r="U4" s="7" t="s">
        <v>12</v>
      </c>
      <c r="V4" s="7" t="s">
        <v>13</v>
      </c>
      <c r="W4" s="7" t="s">
        <v>14</v>
      </c>
      <c r="X4" s="7" t="s">
        <v>15</v>
      </c>
      <c r="Y4" s="7" t="s">
        <v>16</v>
      </c>
      <c r="Z4" s="7" t="s">
        <v>17</v>
      </c>
    </row>
    <row r="5" spans="1:170" x14ac:dyDescent="0.25">
      <c r="A5" s="4">
        <v>38807</v>
      </c>
      <c r="B5" s="3">
        <v>4949.7060000000001</v>
      </c>
      <c r="C5" s="3">
        <v>1967.38</v>
      </c>
      <c r="D5" s="3">
        <v>327.39699999999999</v>
      </c>
      <c r="E5" s="7">
        <v>122.71</v>
      </c>
      <c r="F5" s="7">
        <v>8248.59</v>
      </c>
      <c r="G5" s="3">
        <v>340.35</v>
      </c>
      <c r="H5" s="3">
        <v>367.21</v>
      </c>
      <c r="I5" s="4"/>
      <c r="J5" s="8">
        <f>B5/B4-1</f>
        <v>3.344877328607998E-2</v>
      </c>
      <c r="K5" s="8">
        <f>C5/C4-1</f>
        <v>1.2448602555591659E-2</v>
      </c>
      <c r="L5" s="8">
        <f>D5/D4-1</f>
        <v>-1.9619762299033727E-2</v>
      </c>
      <c r="M5" s="8">
        <f>E5/E4-1</f>
        <v>-1.6825574873808202E-2</v>
      </c>
      <c r="N5" s="8">
        <f>F5/F4-1</f>
        <v>5.0678089808209092E-2</v>
      </c>
      <c r="O5" s="8">
        <f>G5/G4-1</f>
        <v>3.4655722754218132E-2</v>
      </c>
      <c r="P5" s="8">
        <f>H5/H4-1</f>
        <v>3.1981564230109782E-2</v>
      </c>
      <c r="R5" s="3">
        <v>1</v>
      </c>
      <c r="S5" s="3" t="s">
        <v>32</v>
      </c>
      <c r="T5" s="3">
        <f>_xlfn.COVARIANCE.S(INDEX($J$2:$P$2,$R5):INDEX($J$50:$P$50,$R5),INDEX($J$2:$P$2,T$3):INDEX($J$50:$P$50,T$3))*252</f>
        <v>0.95689051002116388</v>
      </c>
      <c r="U5" s="3">
        <f>_xlfn.COVARIANCE.S(INDEX($J$2:$P$2,$R5):INDEX($J$50:$P$50,$R5),INDEX($J$2:$P$2,U$3):INDEX($J$50:$P$50,U$3))*252</f>
        <v>0.71183644857870332</v>
      </c>
      <c r="V5" s="3">
        <f>_xlfn.COVARIANCE.S(INDEX($J$2:$P$2,$R5):INDEX($J$50:$P$50,$R5),INDEX($J$2:$P$2,V$3):INDEX($J$50:$P$50,V$3))*252</f>
        <v>-4.0535243586743347E-2</v>
      </c>
      <c r="W5" s="3">
        <f>_xlfn.COVARIANCE.S(INDEX($J$2:$P$2,$R5):INDEX($J$50:$P$50,$R5),INDEX($J$2:$P$2,W$3):INDEX($J$50:$P$50,W$3))*252</f>
        <v>0.23477830633814051</v>
      </c>
      <c r="X5" s="3">
        <f>_xlfn.COVARIANCE.S(INDEX($J$2:$P$2,$R5):INDEX($J$50:$P$50,$R5),INDEX($J$2:$P$2,X$3):INDEX($J$50:$P$50,X$3))*252</f>
        <v>1.148217569308561</v>
      </c>
      <c r="Y5" s="3">
        <f>_xlfn.COVARIANCE.S(INDEX($J$2:$P$2,$R5):INDEX($J$50:$P$50,$R5),INDEX($J$2:$P$2,Y$3):INDEX($J$50:$P$50,Y$3))*252</f>
        <v>0.22600830649201761</v>
      </c>
      <c r="Z5" s="3">
        <f>_xlfn.COVARIANCE.S(INDEX($J$2:$P$2,$R5):INDEX($J$50:$P$50,$R5),INDEX($J$2:$P$2,Z$3):INDEX($J$50:$P$50,Z$3))*252</f>
        <v>0.60530226063338155</v>
      </c>
    </row>
    <row r="6" spans="1:170" x14ac:dyDescent="0.25">
      <c r="A6" s="4">
        <v>38835</v>
      </c>
      <c r="B6" s="3">
        <v>5189.7619999999997</v>
      </c>
      <c r="C6" s="3">
        <v>1993.79</v>
      </c>
      <c r="D6" s="3">
        <v>323.14699999999999</v>
      </c>
      <c r="E6" s="7">
        <v>122.46</v>
      </c>
      <c r="F6" s="7">
        <v>7942.04</v>
      </c>
      <c r="G6" s="3">
        <v>381.04</v>
      </c>
      <c r="H6" s="3">
        <v>398.83</v>
      </c>
      <c r="I6" s="4"/>
      <c r="J6" s="8">
        <f>B6/B5-1</f>
        <v>4.8499042165332629E-2</v>
      </c>
      <c r="K6" s="8">
        <f>C6/C5-1</f>
        <v>1.3423944535371879E-2</v>
      </c>
      <c r="L6" s="8">
        <f>D6/D5-1</f>
        <v>-1.2981181867885216E-2</v>
      </c>
      <c r="M6" s="8">
        <f>E6/E5-1</f>
        <v>-2.0373237714937931E-3</v>
      </c>
      <c r="N6" s="8">
        <f>F6/F5-1</f>
        <v>-3.7163927410624131E-2</v>
      </c>
      <c r="O6" s="8">
        <f>G6/G5-1</f>
        <v>0.119553400910827</v>
      </c>
      <c r="P6" s="8">
        <f>H6/H5-1</f>
        <v>8.6108766101141043E-2</v>
      </c>
      <c r="R6" s="3">
        <v>2</v>
      </c>
      <c r="S6" s="3" t="s">
        <v>39</v>
      </c>
      <c r="T6" s="3">
        <f>_xlfn.COVARIANCE.S(INDEX($J$2:$P$2,$R6):INDEX($J$50:$P$50,$R6),INDEX($J$2:$P$2,T$3):INDEX($J$50:$P$50,T$3))*252</f>
        <v>0.71183644857870332</v>
      </c>
      <c r="U6" s="3">
        <f>_xlfn.COVARIANCE.S(INDEX($J$2:$P$2,$R6):INDEX($J$50:$P$50,$R6),INDEX($J$2:$P$2,U$3):INDEX($J$50:$P$50,U$3))*252</f>
        <v>0.63372824971031461</v>
      </c>
      <c r="V6" s="3">
        <f>_xlfn.COVARIANCE.S(INDEX($J$2:$P$2,$R6):INDEX($J$50:$P$50,$R6),INDEX($J$2:$P$2,V$3):INDEX($J$50:$P$50,V$3))*252</f>
        <v>-3.9152520277619701E-2</v>
      </c>
      <c r="W6" s="3">
        <f>_xlfn.COVARIANCE.S(INDEX($J$2:$P$2,$R6):INDEX($J$50:$P$50,$R6),INDEX($J$2:$P$2,W$3):INDEX($J$50:$P$50,W$3))*252</f>
        <v>0.15866206770101571</v>
      </c>
      <c r="X6" s="3">
        <f>_xlfn.COVARIANCE.S(INDEX($J$2:$P$2,$R6):INDEX($J$50:$P$50,$R6),INDEX($J$2:$P$2,X$3):INDEX($J$50:$P$50,X$3))*252</f>
        <v>1.0366354660430919</v>
      </c>
      <c r="Y6" s="3">
        <f>_xlfn.COVARIANCE.S(INDEX($J$2:$P$2,$R6):INDEX($J$50:$P$50,$R6),INDEX($J$2:$P$2,Y$3):INDEX($J$50:$P$50,Y$3))*252</f>
        <v>8.1503943424849304E-2</v>
      </c>
      <c r="Z6" s="3">
        <f>_xlfn.COVARIANCE.S(INDEX($J$2:$P$2,$R6):INDEX($J$50:$P$50,$R6),INDEX($J$2:$P$2,Z$3):INDEX($J$50:$P$50,Z$3))*252</f>
        <v>0.38398167501687847</v>
      </c>
    </row>
    <row r="7" spans="1:170" x14ac:dyDescent="0.25">
      <c r="A7" s="4">
        <v>38868</v>
      </c>
      <c r="B7" s="3">
        <v>4994.4629999999997</v>
      </c>
      <c r="C7" s="3">
        <v>1936.41</v>
      </c>
      <c r="D7" s="3">
        <v>322.91399999999999</v>
      </c>
      <c r="E7" s="7">
        <v>122.23</v>
      </c>
      <c r="F7" s="7">
        <v>7715.96</v>
      </c>
      <c r="G7" s="3">
        <v>375.8</v>
      </c>
      <c r="H7" s="3">
        <v>408.72</v>
      </c>
      <c r="I7" s="4"/>
      <c r="J7" s="8">
        <f>B7/B6-1</f>
        <v>-3.7631590812834959E-2</v>
      </c>
      <c r="K7" s="8">
        <f>C7/C6-1</f>
        <v>-2.8779359912528335E-2</v>
      </c>
      <c r="L7" s="8">
        <f>D7/D6-1</f>
        <v>-7.210340804649773E-4</v>
      </c>
      <c r="M7" s="8">
        <f>E7/E6-1</f>
        <v>-1.8781642985463698E-3</v>
      </c>
      <c r="N7" s="8">
        <f>F7/F6-1</f>
        <v>-2.8466237893538637E-2</v>
      </c>
      <c r="O7" s="8">
        <f>G7/G6-1</f>
        <v>-1.3751837077472184E-2</v>
      </c>
      <c r="P7" s="8">
        <f>H7/H6-1</f>
        <v>2.4797532783391585E-2</v>
      </c>
      <c r="R7" s="3">
        <v>3</v>
      </c>
      <c r="S7" s="3" t="s">
        <v>30</v>
      </c>
      <c r="T7" s="3">
        <f>_xlfn.COVARIANCE.S(INDEX($J$2:$P$2,$R7):INDEX($J$50:$P$50,$R7),INDEX($J$2:$P$2,T$3):INDEX($J$50:$P$50,T$3))*252</f>
        <v>-4.0535243586743347E-2</v>
      </c>
      <c r="U7" s="3">
        <f>_xlfn.COVARIANCE.S(INDEX($J$2:$P$2,$R7):INDEX($J$50:$P$50,$R7),INDEX($J$2:$P$2,U$3):INDEX($J$50:$P$50,U$3))*252</f>
        <v>-3.9152520277619701E-2</v>
      </c>
      <c r="V7" s="3">
        <f>_xlfn.COVARIANCE.S(INDEX($J$2:$P$2,$R7):INDEX($J$50:$P$50,$R7),INDEX($J$2:$P$2,V$3):INDEX($J$50:$P$50,V$3))*252</f>
        <v>0.15722534588767542</v>
      </c>
      <c r="W7" s="3">
        <f>_xlfn.COVARIANCE.S(INDEX($J$2:$P$2,$R7):INDEX($J$50:$P$50,$R7),INDEX($J$2:$P$2,W$3):INDEX($J$50:$P$50,W$3))*252</f>
        <v>8.9996135570464167E-2</v>
      </c>
      <c r="X7" s="3">
        <f>_xlfn.COVARIANCE.S(INDEX($J$2:$P$2,$R7):INDEX($J$50:$P$50,$R7),INDEX($J$2:$P$2,X$3):INDEX($J$50:$P$50,X$3))*252</f>
        <v>-7.2863004699121742E-2</v>
      </c>
      <c r="Y7" s="3">
        <f>_xlfn.COVARIANCE.S(INDEX($J$2:$P$2,$R7):INDEX($J$50:$P$50,$R7),INDEX($J$2:$P$2,Y$3):INDEX($J$50:$P$50,Y$3))*252</f>
        <v>0.11848873688441912</v>
      </c>
      <c r="Z7" s="3">
        <f>_xlfn.COVARIANCE.S(INDEX($J$2:$P$2,$R7):INDEX($J$50:$P$50,$R7),INDEX($J$2:$P$2,Z$3):INDEX($J$50:$P$50,Z$3))*252</f>
        <v>-5.6484587051392678E-2</v>
      </c>
    </row>
    <row r="8" spans="1:170" x14ac:dyDescent="0.25">
      <c r="A8" s="4">
        <v>38898</v>
      </c>
      <c r="B8" s="3">
        <v>4996.2939999999999</v>
      </c>
      <c r="C8" s="3">
        <v>1939.03</v>
      </c>
      <c r="D8" s="3">
        <v>323.71499999999997</v>
      </c>
      <c r="E8" s="7">
        <v>122.12</v>
      </c>
      <c r="F8" s="7">
        <v>8117.39</v>
      </c>
      <c r="G8" s="3">
        <v>358.13</v>
      </c>
      <c r="H8" s="3">
        <v>405.2</v>
      </c>
      <c r="I8" s="4"/>
      <c r="J8" s="8">
        <f>B8/B7-1</f>
        <v>3.6660597946158724E-4</v>
      </c>
      <c r="K8" s="8">
        <f>C8/C7-1</f>
        <v>1.3530192469568547E-3</v>
      </c>
      <c r="L8" s="8">
        <f>D8/D7-1</f>
        <v>2.4805366134637019E-3</v>
      </c>
      <c r="M8" s="8">
        <f>E8/E7-1</f>
        <v>-8.9994273091709154E-4</v>
      </c>
      <c r="N8" s="8">
        <f>F8/F7-1</f>
        <v>5.2025930668380793E-2</v>
      </c>
      <c r="O8" s="8">
        <f>G8/G7-1</f>
        <v>-4.701969132517303E-2</v>
      </c>
      <c r="P8" s="8">
        <f>H8/H7-1</f>
        <v>-8.6122528870621329E-3</v>
      </c>
      <c r="R8" s="3">
        <v>4</v>
      </c>
      <c r="S8" s="3" t="s">
        <v>29</v>
      </c>
      <c r="T8" s="3">
        <f>_xlfn.COVARIANCE.S(INDEX($J$2:$P$2,$R8):INDEX($J$50:$P$50,$R8),INDEX($J$2:$P$2,T$3):INDEX($J$50:$P$50,T$3))*252</f>
        <v>0.23477830633814051</v>
      </c>
      <c r="U8" s="3">
        <f>_xlfn.COVARIANCE.S(INDEX($J$2:$P$2,$R8):INDEX($J$50:$P$50,$R8),INDEX($J$2:$P$2,U$3):INDEX($J$50:$P$50,U$3))*252</f>
        <v>0.15866206770101571</v>
      </c>
      <c r="V8" s="3">
        <f>_xlfn.COVARIANCE.S(INDEX($J$2:$P$2,$R8):INDEX($J$50:$P$50,$R8),INDEX($J$2:$P$2,V$3):INDEX($J$50:$P$50,V$3))*252</f>
        <v>8.9996135570464167E-2</v>
      </c>
      <c r="W8" s="3">
        <f>_xlfn.COVARIANCE.S(INDEX($J$2:$P$2,$R8):INDEX($J$50:$P$50,$R8),INDEX($J$2:$P$2,W$3):INDEX($J$50:$P$50,W$3))*252</f>
        <v>0.23439506531554954</v>
      </c>
      <c r="X8" s="3">
        <f>_xlfn.COVARIANCE.S(INDEX($J$2:$P$2,$R8):INDEX($J$50:$P$50,$R8),INDEX($J$2:$P$2,X$3):INDEX($J$50:$P$50,X$3))*252</f>
        <v>0.29898172088886843</v>
      </c>
      <c r="Y8" s="3">
        <f>_xlfn.COVARIANCE.S(INDEX($J$2:$P$2,$R8):INDEX($J$50:$P$50,$R8),INDEX($J$2:$P$2,Y$3):INDEX($J$50:$P$50,Y$3))*252</f>
        <v>8.5569803072327005E-2</v>
      </c>
      <c r="Z8" s="3">
        <f>_xlfn.COVARIANCE.S(INDEX($J$2:$P$2,$R8):INDEX($J$50:$P$50,$R8),INDEX($J$2:$P$2,Z$3):INDEX($J$50:$P$50,Z$3))*252</f>
        <v>7.8633013072656868E-2</v>
      </c>
    </row>
    <row r="9" spans="1:170" x14ac:dyDescent="0.25">
      <c r="A9" s="4">
        <v>38929</v>
      </c>
      <c r="B9" s="3">
        <v>5046.3249999999998</v>
      </c>
      <c r="C9" s="3">
        <v>1950.99</v>
      </c>
      <c r="D9" s="3">
        <v>328.733</v>
      </c>
      <c r="E9" s="7">
        <v>123.9</v>
      </c>
      <c r="F9" s="7">
        <v>8391.19</v>
      </c>
      <c r="G9" s="3">
        <v>369.96</v>
      </c>
      <c r="H9" s="3">
        <v>419.32</v>
      </c>
      <c r="I9" s="4"/>
      <c r="J9" s="8">
        <f>B9/B8-1</f>
        <v>1.0013622096697983E-2</v>
      </c>
      <c r="K9" s="8">
        <f>C9/C8-1</f>
        <v>6.1680324698432099E-3</v>
      </c>
      <c r="L9" s="8">
        <f>D9/D8-1</f>
        <v>1.5501289714718203E-2</v>
      </c>
      <c r="M9" s="8">
        <f>E9/E8-1</f>
        <v>1.4575827055355317E-2</v>
      </c>
      <c r="N9" s="8">
        <f>F9/F8-1</f>
        <v>3.3730053625611101E-2</v>
      </c>
      <c r="O9" s="8">
        <f>G9/G8-1</f>
        <v>3.3032697623767815E-2</v>
      </c>
      <c r="P9" s="8">
        <f>H9/H8-1</f>
        <v>3.4846989141164908E-2</v>
      </c>
      <c r="R9" s="3">
        <v>5</v>
      </c>
      <c r="S9" s="3" t="s">
        <v>28</v>
      </c>
      <c r="T9" s="3">
        <f>_xlfn.COVARIANCE.S(INDEX($J$2:$P$2,$R9):INDEX($J$50:$P$50,$R9),INDEX($J$2:$P$2,T$3):INDEX($J$50:$P$50,T$3))*252</f>
        <v>1.148217569308561</v>
      </c>
      <c r="U9" s="3">
        <f>_xlfn.COVARIANCE.S(INDEX($J$2:$P$2,$R9):INDEX($J$50:$P$50,$R9),INDEX($J$2:$P$2,U$3):INDEX($J$50:$P$50,U$3))*252</f>
        <v>1.0366354660430919</v>
      </c>
      <c r="V9" s="3">
        <f>_xlfn.COVARIANCE.S(INDEX($J$2:$P$2,$R9):INDEX($J$50:$P$50,$R9),INDEX($J$2:$P$2,V$3):INDEX($J$50:$P$50,V$3))*252</f>
        <v>-7.2863004699121742E-2</v>
      </c>
      <c r="W9" s="3">
        <f>_xlfn.COVARIANCE.S(INDEX($J$2:$P$2,$R9):INDEX($J$50:$P$50,$R9),INDEX($J$2:$P$2,W$3):INDEX($J$50:$P$50,W$3))*252</f>
        <v>0.29898172088886843</v>
      </c>
      <c r="X9" s="3">
        <f>_xlfn.COVARIANCE.S(INDEX($J$2:$P$2,$R9):INDEX($J$50:$P$50,$R9),INDEX($J$2:$P$2,X$3):INDEX($J$50:$P$50,X$3))*252</f>
        <v>2.5305740820856362</v>
      </c>
      <c r="Y9" s="3">
        <f>_xlfn.COVARIANCE.S(INDEX($J$2:$P$2,$R9):INDEX($J$50:$P$50,$R9),INDEX($J$2:$P$2,Y$3):INDEX($J$50:$P$50,Y$3))*252</f>
        <v>0.10796437785667717</v>
      </c>
      <c r="Z9" s="3">
        <f>_xlfn.COVARIANCE.S(INDEX($J$2:$P$2,$R9):INDEX($J$50:$P$50,$R9),INDEX($J$2:$P$2,Z$3):INDEX($J$50:$P$50,Z$3))*252</f>
        <v>0.52271999317978279</v>
      </c>
    </row>
    <row r="10" spans="1:170" x14ac:dyDescent="0.25">
      <c r="A10" s="4">
        <v>38960</v>
      </c>
      <c r="B10" s="3">
        <v>5186.4539999999997</v>
      </c>
      <c r="C10" s="3">
        <v>1997.42</v>
      </c>
      <c r="D10" s="3">
        <v>336.291</v>
      </c>
      <c r="E10" s="7">
        <v>126.66</v>
      </c>
      <c r="F10" s="7">
        <v>8708.7900000000009</v>
      </c>
      <c r="G10" s="3">
        <v>364.32</v>
      </c>
      <c r="H10" s="3">
        <v>408.91</v>
      </c>
      <c r="I10" s="4"/>
      <c r="J10" s="8">
        <f>B10/B9-1</f>
        <v>2.7768524619401269E-2</v>
      </c>
      <c r="K10" s="8">
        <f>C10/C9-1</f>
        <v>2.3798174260247329E-2</v>
      </c>
      <c r="L10" s="8">
        <f>D10/D9-1</f>
        <v>2.2991302972320993E-2</v>
      </c>
      <c r="M10" s="8">
        <f>E10/E9-1</f>
        <v>2.2276029055690039E-2</v>
      </c>
      <c r="N10" s="8">
        <f>F10/F9-1</f>
        <v>3.7849220432382147E-2</v>
      </c>
      <c r="O10" s="8">
        <f>G10/G9-1</f>
        <v>-1.5244891339604272E-2</v>
      </c>
      <c r="P10" s="8">
        <f>H10/H9-1</f>
        <v>-2.482590861394629E-2</v>
      </c>
      <c r="R10" s="3">
        <v>6</v>
      </c>
      <c r="S10" s="3" t="s">
        <v>27</v>
      </c>
      <c r="T10" s="3">
        <f>_xlfn.COVARIANCE.S(INDEX($J$2:$P$2,$R10):INDEX($J$50:$P$50,$R10),INDEX($J$2:$P$2,T$3):INDEX($J$50:$P$50,T$3))*252</f>
        <v>0.22600830649201761</v>
      </c>
      <c r="U10" s="3">
        <f>_xlfn.COVARIANCE.S(INDEX($J$2:$P$2,$R10):INDEX($J$50:$P$50,$R10),INDEX($J$2:$P$2,U$3):INDEX($J$50:$P$50,U$3))*252</f>
        <v>8.1503943424849304E-2</v>
      </c>
      <c r="V10" s="3">
        <f>_xlfn.COVARIANCE.S(INDEX($J$2:$P$2,$R10):INDEX($J$50:$P$50,$R10),INDEX($J$2:$P$2,V$3):INDEX($J$50:$P$50,V$3))*252</f>
        <v>0.11848873688441912</v>
      </c>
      <c r="W10" s="3">
        <f>_xlfn.COVARIANCE.S(INDEX($J$2:$P$2,$R10):INDEX($J$50:$P$50,$R10),INDEX($J$2:$P$2,W$3):INDEX($J$50:$P$50,W$3))*252</f>
        <v>8.5569803072327005E-2</v>
      </c>
      <c r="X10" s="3">
        <f>_xlfn.COVARIANCE.S(INDEX($J$2:$P$2,$R10):INDEX($J$50:$P$50,$R10),INDEX($J$2:$P$2,X$3):INDEX($J$50:$P$50,X$3))*252</f>
        <v>0.10796437785667717</v>
      </c>
      <c r="Y10" s="3">
        <f>_xlfn.COVARIANCE.S(INDEX($J$2:$P$2,$R10):INDEX($J$50:$P$50,$R10),INDEX($J$2:$P$2,Y$3):INDEX($J$50:$P$50,Y$3))*252</f>
        <v>0.9857879147427433</v>
      </c>
      <c r="Z10" s="3">
        <f>_xlfn.COVARIANCE.S(INDEX($J$2:$P$2,$R10):INDEX($J$50:$P$50,$R10),INDEX($J$2:$P$2,Z$3):INDEX($J$50:$P$50,Z$3))*252</f>
        <v>0.53145583820205367</v>
      </c>
    </row>
    <row r="11" spans="1:170" x14ac:dyDescent="0.25">
      <c r="A11" s="4">
        <v>38989</v>
      </c>
      <c r="B11" s="3">
        <v>5195.4790000000003</v>
      </c>
      <c r="C11" s="3">
        <v>2048.89</v>
      </c>
      <c r="D11" s="3">
        <v>340.16300000000001</v>
      </c>
      <c r="E11" s="7">
        <v>127.77</v>
      </c>
      <c r="F11" s="7">
        <v>8869.74</v>
      </c>
      <c r="G11" s="3">
        <v>348.46</v>
      </c>
      <c r="H11" s="3">
        <v>387.7</v>
      </c>
      <c r="I11" s="4"/>
      <c r="J11" s="8">
        <f>B11/B10-1</f>
        <v>1.7401099093909966E-3</v>
      </c>
      <c r="K11" s="8">
        <f>C11/C10-1</f>
        <v>2.5768241030929895E-2</v>
      </c>
      <c r="L11" s="8">
        <f>D11/D10-1</f>
        <v>1.151383771792891E-2</v>
      </c>
      <c r="M11" s="8">
        <f>E11/E10-1</f>
        <v>8.7636191378492878E-3</v>
      </c>
      <c r="N11" s="8">
        <f>F11/F10-1</f>
        <v>1.8481327486367105E-2</v>
      </c>
      <c r="O11" s="8">
        <f>G11/G10-1</f>
        <v>-4.3533157663592448E-2</v>
      </c>
      <c r="P11" s="8">
        <f>H11/H10-1</f>
        <v>-5.1869604558460347E-2</v>
      </c>
      <c r="R11" s="3">
        <v>7</v>
      </c>
      <c r="S11" s="3" t="s">
        <v>26</v>
      </c>
      <c r="T11" s="3">
        <f>_xlfn.COVARIANCE.S(INDEX($J$2:$P$2,$R11):INDEX($J$50:$P$50,$R11),INDEX($J$2:$P$2,T$3):INDEX($J$50:$P$50,T$3))*252</f>
        <v>0.60530226063338155</v>
      </c>
      <c r="U11" s="3">
        <f>_xlfn.COVARIANCE.S(INDEX($J$2:$P$2,$R11):INDEX($J$50:$P$50,$R11),INDEX($J$2:$P$2,U$3):INDEX($J$50:$P$50,U$3))*252</f>
        <v>0.38398167501687847</v>
      </c>
      <c r="V11" s="3">
        <f>_xlfn.COVARIANCE.S(INDEX($J$2:$P$2,$R11):INDEX($J$50:$P$50,$R11),INDEX($J$2:$P$2,V$3):INDEX($J$50:$P$50,V$3))*252</f>
        <v>-5.6484587051392678E-2</v>
      </c>
      <c r="W11" s="3">
        <f>_xlfn.COVARIANCE.S(INDEX($J$2:$P$2,$R11):INDEX($J$50:$P$50,$R11),INDEX($J$2:$P$2,W$3):INDEX($J$50:$P$50,W$3))*252</f>
        <v>7.8633013072656868E-2</v>
      </c>
      <c r="X11" s="3">
        <f>_xlfn.COVARIANCE.S(INDEX($J$2:$P$2,$R11):INDEX($J$50:$P$50,$R11),INDEX($J$2:$P$2,X$3):INDEX($J$50:$P$50,X$3))*252</f>
        <v>0.52271999317978279</v>
      </c>
      <c r="Y11" s="3">
        <f>_xlfn.COVARIANCE.S(INDEX($J$2:$P$2,$R11):INDEX($J$50:$P$50,$R11),INDEX($J$2:$P$2,Y$3):INDEX($J$50:$P$50,Y$3))*252</f>
        <v>0.53145583820205367</v>
      </c>
      <c r="Z11" s="3">
        <f>_xlfn.COVARIANCE.S(INDEX($J$2:$P$2,$R11):INDEX($J$50:$P$50,$R11),INDEX($J$2:$P$2,Z$3):INDEX($J$50:$P$50,Z$3))*252</f>
        <v>0.98344328528600222</v>
      </c>
    </row>
    <row r="12" spans="1:170" x14ac:dyDescent="0.25">
      <c r="A12" s="4">
        <v>39021</v>
      </c>
      <c r="B12" s="3">
        <v>5398.0150000000003</v>
      </c>
      <c r="C12" s="3">
        <v>2115.65</v>
      </c>
      <c r="D12" s="3">
        <v>342.09800000000001</v>
      </c>
      <c r="E12" s="7">
        <v>129.11000000000001</v>
      </c>
      <c r="F12" s="7">
        <v>9425.35</v>
      </c>
      <c r="G12" s="3">
        <v>351.48</v>
      </c>
      <c r="H12" s="3">
        <v>400.6</v>
      </c>
      <c r="I12" s="4"/>
      <c r="J12" s="8">
        <f>B12/B11-1</f>
        <v>3.8983123596496139E-2</v>
      </c>
      <c r="K12" s="8">
        <f>C12/C11-1</f>
        <v>3.2583496429774206E-2</v>
      </c>
      <c r="L12" s="8">
        <f>D12/D11-1</f>
        <v>5.6884493610416254E-3</v>
      </c>
      <c r="M12" s="8">
        <f>E12/E11-1</f>
        <v>1.0487594897080843E-2</v>
      </c>
      <c r="N12" s="8">
        <f>F12/F11-1</f>
        <v>6.2641069524022264E-2</v>
      </c>
      <c r="O12" s="8">
        <f>G12/G11-1</f>
        <v>8.6667049302646681E-3</v>
      </c>
      <c r="P12" s="8">
        <f>H12/H11-1</f>
        <v>3.3273149342275099E-2</v>
      </c>
    </row>
    <row r="13" spans="1:170" x14ac:dyDescent="0.25">
      <c r="A13" s="4">
        <v>39051</v>
      </c>
      <c r="B13" s="3">
        <v>5560.8329999999996</v>
      </c>
      <c r="C13" s="3">
        <v>2155.89</v>
      </c>
      <c r="D13" s="3">
        <v>346.983</v>
      </c>
      <c r="E13" s="7">
        <v>130.93</v>
      </c>
      <c r="F13" s="7">
        <v>9863.5</v>
      </c>
      <c r="G13" s="3">
        <v>376</v>
      </c>
      <c r="H13" s="3">
        <v>419.8</v>
      </c>
      <c r="I13" s="4"/>
      <c r="J13" s="8">
        <f>B13/B12-1</f>
        <v>3.0162569018426177E-2</v>
      </c>
      <c r="K13" s="8">
        <f>C13/C12-1</f>
        <v>1.9020159289107275E-2</v>
      </c>
      <c r="L13" s="8">
        <f>D13/D12-1</f>
        <v>1.4279533934720368E-2</v>
      </c>
      <c r="M13" s="8">
        <f>E13/E12-1</f>
        <v>1.4096506854619939E-2</v>
      </c>
      <c r="N13" s="8">
        <f>F13/F12-1</f>
        <v>4.6486337377391829E-2</v>
      </c>
      <c r="O13" s="8">
        <f>G13/G12-1</f>
        <v>6.9762148628655929E-2</v>
      </c>
      <c r="P13" s="8">
        <f>H13/H12-1</f>
        <v>4.7928107838242529E-2</v>
      </c>
    </row>
    <row r="14" spans="1:170" x14ac:dyDescent="0.25">
      <c r="A14" s="4">
        <v>39080</v>
      </c>
      <c r="B14" s="3">
        <v>5735.7430000000004</v>
      </c>
      <c r="C14" s="3">
        <v>2186.13</v>
      </c>
      <c r="D14" s="3">
        <v>341.60399999999998</v>
      </c>
      <c r="E14" s="7">
        <v>129.76</v>
      </c>
      <c r="F14" s="7">
        <v>9709.31</v>
      </c>
      <c r="G14" s="3">
        <v>368.86</v>
      </c>
      <c r="H14" s="3">
        <v>399.3</v>
      </c>
      <c r="I14" s="4"/>
      <c r="J14" s="8">
        <f>B14/B13-1</f>
        <v>3.1453920662605883E-2</v>
      </c>
      <c r="K14" s="8">
        <f>C14/C13-1</f>
        <v>1.4026689673406478E-2</v>
      </c>
      <c r="L14" s="8">
        <f>D14/D13-1</f>
        <v>-1.5502200395984822E-2</v>
      </c>
      <c r="M14" s="8">
        <f>E14/E13-1</f>
        <v>-8.9360727106088111E-3</v>
      </c>
      <c r="N14" s="8">
        <f>F14/F13-1</f>
        <v>-1.5632382014497903E-2</v>
      </c>
      <c r="O14" s="8">
        <f>G14/G13-1</f>
        <v>-1.8989361702127616E-2</v>
      </c>
      <c r="P14" s="8">
        <f>H14/H13-1</f>
        <v>-4.8832777513101444E-2</v>
      </c>
      <c r="V14" s="3" t="s">
        <v>38</v>
      </c>
      <c r="AE14" s="3" t="s">
        <v>37</v>
      </c>
      <c r="AL14" s="3" t="s">
        <v>36</v>
      </c>
    </row>
    <row r="15" spans="1:170" x14ac:dyDescent="0.25">
      <c r="A15" s="4">
        <v>39113</v>
      </c>
      <c r="B15" s="3">
        <v>5774.9949999999999</v>
      </c>
      <c r="C15" s="3">
        <v>2219.19</v>
      </c>
      <c r="D15" s="3">
        <v>339.90899999999999</v>
      </c>
      <c r="E15" s="7">
        <v>129.88</v>
      </c>
      <c r="F15" s="7">
        <v>10526.96</v>
      </c>
      <c r="G15" s="3">
        <v>378.4</v>
      </c>
      <c r="H15" s="3">
        <v>393.38</v>
      </c>
      <c r="I15" s="4"/>
      <c r="J15" s="8">
        <f>B15/B14-1</f>
        <v>6.8434028512085465E-3</v>
      </c>
      <c r="K15" s="8">
        <f>C15/C14-1</f>
        <v>1.5122613934212437E-2</v>
      </c>
      <c r="L15" s="8">
        <f>D15/D14-1</f>
        <v>-4.9618856922050147E-3</v>
      </c>
      <c r="M15" s="8">
        <f>E15/E14-1</f>
        <v>9.2478421701613911E-4</v>
      </c>
      <c r="N15" s="8">
        <f>F15/F14-1</f>
        <v>8.4212987328656785E-2</v>
      </c>
      <c r="O15" s="8">
        <f>G15/G14-1</f>
        <v>2.5863471235699098E-2</v>
      </c>
      <c r="P15" s="8">
        <f>H15/H14-1</f>
        <v>-1.4825945404457808E-2</v>
      </c>
      <c r="R15" s="3" t="s">
        <v>35</v>
      </c>
      <c r="S15" s="3" t="s">
        <v>34</v>
      </c>
      <c r="T15" s="3" t="s">
        <v>33</v>
      </c>
      <c r="U15" s="3" t="s">
        <v>32</v>
      </c>
      <c r="V15" s="3" t="s">
        <v>31</v>
      </c>
      <c r="W15" s="3" t="s">
        <v>30</v>
      </c>
      <c r="X15" s="3" t="s">
        <v>29</v>
      </c>
      <c r="Y15" s="3" t="s">
        <v>28</v>
      </c>
      <c r="Z15" s="3" t="s">
        <v>27</v>
      </c>
      <c r="AA15" s="3" t="s">
        <v>26</v>
      </c>
      <c r="AC15" s="3" t="s">
        <v>32</v>
      </c>
      <c r="AD15" s="3" t="s">
        <v>31</v>
      </c>
      <c r="AE15" s="3" t="s">
        <v>30</v>
      </c>
      <c r="AF15" s="3" t="s">
        <v>29</v>
      </c>
      <c r="AG15" s="3" t="s">
        <v>28</v>
      </c>
      <c r="AH15" s="3" t="s">
        <v>27</v>
      </c>
      <c r="AI15" s="3" t="s">
        <v>26</v>
      </c>
      <c r="AK15" s="3" t="s">
        <v>32</v>
      </c>
      <c r="AL15" s="3" t="s">
        <v>31</v>
      </c>
      <c r="AM15" s="3" t="s">
        <v>30</v>
      </c>
      <c r="AN15" s="3" t="s">
        <v>29</v>
      </c>
      <c r="AO15" s="3" t="s">
        <v>28</v>
      </c>
      <c r="AP15" s="3" t="s">
        <v>27</v>
      </c>
      <c r="AQ15" s="3" t="s">
        <v>26</v>
      </c>
    </row>
    <row r="16" spans="1:170" x14ac:dyDescent="0.25">
      <c r="A16" s="4">
        <v>39141</v>
      </c>
      <c r="B16" s="3">
        <v>5822.4340000000002</v>
      </c>
      <c r="C16" s="3">
        <v>2175.7800000000002</v>
      </c>
      <c r="D16" s="3">
        <v>347.80900000000003</v>
      </c>
      <c r="E16" s="7">
        <v>132.44999999999999</v>
      </c>
      <c r="F16" s="7">
        <v>10291.24</v>
      </c>
      <c r="G16" s="3">
        <v>388.31</v>
      </c>
      <c r="H16" s="3">
        <v>410.38</v>
      </c>
      <c r="I16" s="4"/>
      <c r="J16" s="8">
        <f>B16/B15-1</f>
        <v>8.2145525667123298E-3</v>
      </c>
      <c r="K16" s="8">
        <f>C16/C15-1</f>
        <v>-1.9561191245454301E-2</v>
      </c>
      <c r="L16" s="8">
        <f>D16/D15-1</f>
        <v>2.3241514640683247E-2</v>
      </c>
      <c r="M16" s="8">
        <f>E16/E15-1</f>
        <v>1.9787496150292627E-2</v>
      </c>
      <c r="N16" s="8">
        <f>F16/F15-1</f>
        <v>-2.2392029607787967E-2</v>
      </c>
      <c r="O16" s="8">
        <f>G16/G15-1</f>
        <v>2.6189217758985306E-2</v>
      </c>
      <c r="P16" s="8">
        <f>H16/H15-1</f>
        <v>4.3215211754537686E-2</v>
      </c>
      <c r="R16" s="3" t="s">
        <v>25</v>
      </c>
      <c r="S16" s="3">
        <f>SQRT(T16)</f>
        <v>0.62114846012631131</v>
      </c>
      <c r="T16" s="3">
        <f t="array" ref="T16">MMULT(U16:AA16,MMULT($T$5:$Z$11,TRANSPOSE(U16:AA16)))</f>
        <v>0.38582540951728778</v>
      </c>
      <c r="U16" s="3">
        <f>1/$T$22</f>
        <v>0.14285714285714285</v>
      </c>
      <c r="V16" s="3">
        <f>1/$T$22</f>
        <v>0.14285714285714285</v>
      </c>
      <c r="W16" s="3">
        <f>1/$T$22</f>
        <v>0.14285714285714285</v>
      </c>
      <c r="X16" s="3">
        <f>1/$T$22</f>
        <v>0.14285714285714285</v>
      </c>
      <c r="Y16" s="3">
        <f>1/$T$22</f>
        <v>0.14285714285714285</v>
      </c>
      <c r="Z16" s="3">
        <f>1/$T$22</f>
        <v>0.14285714285714285</v>
      </c>
      <c r="AA16" s="3">
        <f>1/$T$22</f>
        <v>0.14285714285714285</v>
      </c>
      <c r="AC16" s="3">
        <f t="array" ref="AC16:AI16">MMULT(U16:AA16,$T$5:$Z$11)</f>
        <v>0.54892830825503203</v>
      </c>
      <c r="AD16" s="3">
        <v>0.42388504717103337</v>
      </c>
      <c r="AE16" s="3">
        <v>2.2382123246811603E-2</v>
      </c>
      <c r="AF16" s="3">
        <v>0.16871658742271745</v>
      </c>
      <c r="AG16" s="3">
        <v>0.79603288638049918</v>
      </c>
      <c r="AH16" s="3">
        <v>0.30525413152501246</v>
      </c>
      <c r="AI16" s="3">
        <v>0.43557878261990896</v>
      </c>
      <c r="AK16" s="3">
        <f>AC16*U16/$T16</f>
        <v>0.20324822527585537</v>
      </c>
      <c r="AL16" s="3">
        <f>AD16*V16/$T16</f>
        <v>0.15694924503412144</v>
      </c>
      <c r="AM16" s="3">
        <f>AE16*W16/$T16</f>
        <v>8.2872877193762799E-3</v>
      </c>
      <c r="AN16" s="3">
        <f>AF16*X16/$T16</f>
        <v>6.2469627549858964E-2</v>
      </c>
      <c r="AO16" s="3">
        <f>AG16*Y16/$T16</f>
        <v>0.29474208013131725</v>
      </c>
      <c r="AP16" s="3">
        <f>AH16*Z16/$T16</f>
        <v>0.1130245235262242</v>
      </c>
      <c r="AQ16" s="3">
        <f>AI16*AA16/$T16</f>
        <v>0.16127901076324666</v>
      </c>
    </row>
    <row r="17" spans="1:43" x14ac:dyDescent="0.25">
      <c r="A17" s="4">
        <v>39171</v>
      </c>
      <c r="B17" s="3">
        <v>5973.6049999999996</v>
      </c>
      <c r="C17" s="3">
        <v>2200.12</v>
      </c>
      <c r="D17" s="3">
        <v>346.52100000000002</v>
      </c>
      <c r="E17" s="7">
        <v>131.58000000000001</v>
      </c>
      <c r="F17" s="7">
        <v>10045.6</v>
      </c>
      <c r="G17" s="3">
        <v>384.18</v>
      </c>
      <c r="H17" s="3">
        <v>415.55</v>
      </c>
      <c r="I17" s="4"/>
      <c r="J17" s="8">
        <f>B17/B16-1</f>
        <v>2.596354033381898E-2</v>
      </c>
      <c r="K17" s="8">
        <f>C17/C16-1</f>
        <v>1.1186792782358346E-2</v>
      </c>
      <c r="L17" s="8">
        <f>D17/D16-1</f>
        <v>-3.7031819188118043E-3</v>
      </c>
      <c r="M17" s="8">
        <f>E17/E16-1</f>
        <v>-6.5685164212908598E-3</v>
      </c>
      <c r="N17" s="8">
        <f>F17/F16-1</f>
        <v>-2.3868843793362071E-2</v>
      </c>
      <c r="O17" s="8">
        <f>G17/G16-1</f>
        <v>-1.0635832195925898E-2</v>
      </c>
      <c r="P17" s="8">
        <f>H17/H16-1</f>
        <v>1.2598079828451736E-2</v>
      </c>
      <c r="R17" s="3" t="s">
        <v>23</v>
      </c>
    </row>
    <row r="18" spans="1:43" x14ac:dyDescent="0.25">
      <c r="A18" s="4">
        <v>39202</v>
      </c>
      <c r="B18" s="3">
        <v>6244.5079999999998</v>
      </c>
      <c r="C18" s="3">
        <v>2297.5700000000002</v>
      </c>
      <c r="D18" s="3">
        <v>348.33499999999998</v>
      </c>
      <c r="E18" s="7">
        <v>132.76</v>
      </c>
      <c r="F18" s="7">
        <v>10043.61</v>
      </c>
      <c r="G18" s="3">
        <v>394.17</v>
      </c>
      <c r="H18" s="3">
        <v>424.43</v>
      </c>
      <c r="I18" s="4"/>
      <c r="J18" s="8">
        <f>B18/B17-1</f>
        <v>4.5350002218091046E-2</v>
      </c>
      <c r="K18" s="8">
        <f>C18/C17-1</f>
        <v>4.4293038561533216E-2</v>
      </c>
      <c r="L18" s="8">
        <f>D18/D17-1</f>
        <v>5.234891969029265E-3</v>
      </c>
      <c r="M18" s="8">
        <f>E18/E17-1</f>
        <v>8.9679282565737761E-3</v>
      </c>
      <c r="N18" s="8">
        <f>F18/F17-1</f>
        <v>-1.9809667914305606E-4</v>
      </c>
      <c r="O18" s="8">
        <f>G18/G17-1</f>
        <v>2.6003435889426774E-2</v>
      </c>
      <c r="P18" s="8">
        <f>H18/H17-1</f>
        <v>2.1369269642642186E-2</v>
      </c>
    </row>
    <row r="19" spans="1:43" x14ac:dyDescent="0.25">
      <c r="A19" s="4">
        <v>39233</v>
      </c>
      <c r="B19" s="3">
        <v>6362.2139999999999</v>
      </c>
      <c r="C19" s="3">
        <v>2377.75</v>
      </c>
      <c r="D19" s="3">
        <v>342.17700000000002</v>
      </c>
      <c r="E19" s="7">
        <v>131.12</v>
      </c>
      <c r="F19" s="7">
        <v>10048.86</v>
      </c>
      <c r="G19" s="3">
        <v>382.44</v>
      </c>
      <c r="H19" s="3">
        <v>424.14</v>
      </c>
      <c r="I19" s="4"/>
      <c r="J19" s="8">
        <f>B19/B18-1</f>
        <v>1.8849523453248862E-2</v>
      </c>
      <c r="K19" s="8">
        <f>C19/C18-1</f>
        <v>3.489773978594779E-2</v>
      </c>
      <c r="L19" s="8">
        <f>D19/D18-1</f>
        <v>-1.7678384313950524E-2</v>
      </c>
      <c r="M19" s="8">
        <f>E19/E18-1</f>
        <v>-1.2353118409159314E-2</v>
      </c>
      <c r="N19" s="8">
        <f>F19/F18-1</f>
        <v>5.2272041626477694E-4</v>
      </c>
      <c r="O19" s="8">
        <f>G19/G18-1</f>
        <v>-2.975873354136549E-2</v>
      </c>
      <c r="P19" s="8">
        <f>H19/H18-1</f>
        <v>-6.8326932591955547E-4</v>
      </c>
      <c r="R19" s="3" t="s">
        <v>24</v>
      </c>
    </row>
    <row r="20" spans="1:43" x14ac:dyDescent="0.25">
      <c r="A20" s="4">
        <v>39262</v>
      </c>
      <c r="B20" s="3">
        <v>6372.0290000000005</v>
      </c>
      <c r="C20" s="3">
        <v>2338.25</v>
      </c>
      <c r="D20" s="3">
        <v>339.76499999999999</v>
      </c>
      <c r="E20" s="7">
        <v>130.06</v>
      </c>
      <c r="F20" s="7">
        <v>9137.56</v>
      </c>
      <c r="G20" s="3">
        <v>374.79</v>
      </c>
      <c r="H20" s="3">
        <v>425.26</v>
      </c>
      <c r="I20" s="4"/>
      <c r="J20" s="8">
        <f>B20/B19-1</f>
        <v>1.5427019587836988E-3</v>
      </c>
      <c r="K20" s="8">
        <f>C20/C19-1</f>
        <v>-1.6612343602144919E-2</v>
      </c>
      <c r="L20" s="8">
        <f>D20/D19-1</f>
        <v>-7.0489834208612434E-3</v>
      </c>
      <c r="M20" s="8">
        <f>E20/E19-1</f>
        <v>-8.0841976815131389E-3</v>
      </c>
      <c r="N20" s="8">
        <f>F20/F19-1</f>
        <v>-9.0686903788091522E-2</v>
      </c>
      <c r="O20" s="8">
        <f>G20/G19-1</f>
        <v>-2.0003137747097499E-2</v>
      </c>
      <c r="P20" s="8">
        <f>H20/H19-1</f>
        <v>2.6406375253453795E-3</v>
      </c>
      <c r="R20" s="3" t="s">
        <v>23</v>
      </c>
      <c r="S20" s="3">
        <f>SQRT(T20)</f>
        <v>0.42720295401999875</v>
      </c>
      <c r="T20" s="3">
        <f t="array" ref="T20">MMULT(U20:AA20,MMULT($T$5:$Z$11,TRANSPOSE(U20:AA20)))</f>
        <v>0.18250236392341315</v>
      </c>
      <c r="U20" s="9">
        <v>7.9099035376031884E-2</v>
      </c>
      <c r="V20" s="9">
        <v>0.10630802922642278</v>
      </c>
      <c r="W20" s="9">
        <v>0.37274315166009919</v>
      </c>
      <c r="X20" s="9">
        <v>0.17926963244471844</v>
      </c>
      <c r="Y20" s="9">
        <v>5.9240324222308634E-2</v>
      </c>
      <c r="Z20" s="9">
        <v>0.10503227281341725</v>
      </c>
      <c r="AA20" s="9">
        <v>9.8307557537690896E-2</v>
      </c>
      <c r="AC20" s="3">
        <f t="array" ref="AC20:AI20">MMULT(U20:AA20,$T$5:$Z$11)</f>
        <v>0.32960716652255928</v>
      </c>
      <c r="AD20" s="3">
        <v>0.24524490061589943</v>
      </c>
      <c r="AE20" s="3">
        <v>6.994557067980478E-2</v>
      </c>
      <c r="AF20" s="3">
        <v>0.14543273414447397</v>
      </c>
      <c r="AG20" s="3">
        <v>0.4401038316419566</v>
      </c>
      <c r="AH20" s="3">
        <v>0.24822901033674141</v>
      </c>
      <c r="AI20" s="3">
        <v>0.26520745222402176</v>
      </c>
      <c r="AK20" s="3">
        <f>AC20*U20/$T20</f>
        <v>0.14285628067756131</v>
      </c>
      <c r="AL20" s="3">
        <f>AD20*V20/$T20</f>
        <v>0.14285569513634933</v>
      </c>
      <c r="AM20" s="3">
        <f>AE20*W20/$T20</f>
        <v>0.14285695757231739</v>
      </c>
      <c r="AN20" s="3">
        <f>AF20*X20/$T20</f>
        <v>0.14285663064863774</v>
      </c>
      <c r="AO20" s="3">
        <f>AG20*Y20/$T20</f>
        <v>0.14285784094769793</v>
      </c>
      <c r="AP20" s="3">
        <f>AH20*Z20/$T20</f>
        <v>0.1428587365851014</v>
      </c>
      <c r="AQ20" s="3">
        <f>AI20*AA20/$T20</f>
        <v>0.14285785843233495</v>
      </c>
    </row>
    <row r="21" spans="1:43" x14ac:dyDescent="0.25">
      <c r="A21" s="4">
        <v>39294</v>
      </c>
      <c r="B21" s="3">
        <v>6278.8680000000004</v>
      </c>
      <c r="C21" s="3">
        <v>2265.75</v>
      </c>
      <c r="D21" s="3">
        <v>348.07</v>
      </c>
      <c r="E21" s="7">
        <v>128.99</v>
      </c>
      <c r="F21" s="7">
        <v>8424.6299999999992</v>
      </c>
      <c r="G21" s="3">
        <v>385.52</v>
      </c>
      <c r="H21" s="3">
        <v>441.22</v>
      </c>
      <c r="I21" s="4"/>
      <c r="J21" s="8">
        <f>B21/B20-1</f>
        <v>-1.4620303831008985E-2</v>
      </c>
      <c r="K21" s="8">
        <f>C21/C20-1</f>
        <v>-3.1006094301293752E-2</v>
      </c>
      <c r="L21" s="8">
        <f>D21/D20-1</f>
        <v>2.4443365267170059E-2</v>
      </c>
      <c r="M21" s="8">
        <f>E21/E20-1</f>
        <v>-8.2269721666922146E-3</v>
      </c>
      <c r="N21" s="8">
        <f>F21/F20-1</f>
        <v>-7.8021922701465241E-2</v>
      </c>
      <c r="O21" s="8">
        <f>G21/G20-1</f>
        <v>2.8629365778169102E-2</v>
      </c>
      <c r="P21" s="8">
        <f>H21/H20-1</f>
        <v>3.7529981658279699E-2</v>
      </c>
    </row>
    <row r="22" spans="1:43" x14ac:dyDescent="0.25">
      <c r="A22" s="4">
        <v>39325</v>
      </c>
      <c r="B22" s="3">
        <v>6182.2479999999996</v>
      </c>
      <c r="C22" s="3">
        <v>2299.71</v>
      </c>
      <c r="D22" s="3">
        <v>355.22300000000001</v>
      </c>
      <c r="E22" s="7">
        <v>132.07</v>
      </c>
      <c r="F22" s="7">
        <v>8978.24</v>
      </c>
      <c r="G22" s="3">
        <v>388.44</v>
      </c>
      <c r="H22" s="3">
        <v>430.42</v>
      </c>
      <c r="I22" s="4"/>
      <c r="J22" s="8">
        <f>B22/B21-1</f>
        <v>-1.5388124101350931E-2</v>
      </c>
      <c r="K22" s="8">
        <f>C22/C21-1</f>
        <v>1.498841443230714E-2</v>
      </c>
      <c r="L22" s="8">
        <f>D22/D21-1</f>
        <v>2.0550463987129008E-2</v>
      </c>
      <c r="M22" s="8">
        <f>E22/E21-1</f>
        <v>2.3877819986045212E-2</v>
      </c>
      <c r="N22" s="8">
        <f>F22/F21-1</f>
        <v>6.5713271680774232E-2</v>
      </c>
      <c r="O22" s="8">
        <f>G22/G21-1</f>
        <v>7.5741855156672422E-3</v>
      </c>
      <c r="P22" s="8">
        <f>H22/H21-1</f>
        <v>-2.4477584878291991E-2</v>
      </c>
      <c r="R22" s="3" t="s">
        <v>22</v>
      </c>
      <c r="T22" s="3">
        <v>7</v>
      </c>
    </row>
    <row r="23" spans="1:43" x14ac:dyDescent="0.25">
      <c r="A23" s="4">
        <v>39353</v>
      </c>
      <c r="B23" s="3">
        <v>6514.1779999999999</v>
      </c>
      <c r="C23" s="3">
        <v>2385.7199999999998</v>
      </c>
      <c r="D23" s="3">
        <v>355.44400000000002</v>
      </c>
      <c r="E23" s="7">
        <v>133.04</v>
      </c>
      <c r="F23" s="7">
        <v>9373.7999999999993</v>
      </c>
      <c r="G23" s="3">
        <v>428.6</v>
      </c>
      <c r="H23" s="3">
        <v>468.44</v>
      </c>
      <c r="I23" s="4"/>
      <c r="J23" s="8">
        <f>B23/B22-1</f>
        <v>5.3690825731999237E-2</v>
      </c>
      <c r="K23" s="8">
        <f>C23/C22-1</f>
        <v>3.7400367872470808E-2</v>
      </c>
      <c r="L23" s="8">
        <f>D23/D22-1</f>
        <v>6.2214439943364397E-4</v>
      </c>
      <c r="M23" s="8">
        <f>E23/E22-1</f>
        <v>7.3445899901567469E-3</v>
      </c>
      <c r="N23" s="8">
        <f>F23/F22-1</f>
        <v>4.4057632676337333E-2</v>
      </c>
      <c r="O23" s="8">
        <f>G23/G22-1</f>
        <v>0.10338791061682628</v>
      </c>
      <c r="P23" s="8">
        <f>H23/H22-1</f>
        <v>8.8332326564750652E-2</v>
      </c>
      <c r="R23" s="3" t="s">
        <v>21</v>
      </c>
      <c r="T23" s="6">
        <f>SUM(AK23:AQ23)</f>
        <v>6.0147874113569699E-6</v>
      </c>
      <c r="AJ23" s="3" t="s">
        <v>20</v>
      </c>
      <c r="AK23" s="3">
        <f>ABS(AK20-1/$T$22)</f>
        <v>8.6217958153445018E-7</v>
      </c>
      <c r="AL23" s="3">
        <f>ABS(AL20-1/$T$22)</f>
        <v>1.4477207935237324E-6</v>
      </c>
      <c r="AM23" s="3">
        <f>ABS(AM20-1/$T$22)</f>
        <v>1.8528482545465685E-7</v>
      </c>
      <c r="AN23" s="3">
        <f>ABS(AN20-1/$T$22)</f>
        <v>5.1220850511013438E-7</v>
      </c>
      <c r="AO23" s="3">
        <f>ABS(AO20-1/$T$22)</f>
        <v>6.9809055508462947E-7</v>
      </c>
      <c r="AP23" s="3">
        <f>ABS(AP20-1/$T$22)</f>
        <v>1.5937279585487296E-6</v>
      </c>
      <c r="AQ23" s="3">
        <f>ABS(AQ20-1/$T$22)</f>
        <v>7.1557519210063703E-7</v>
      </c>
    </row>
    <row r="24" spans="1:43" x14ac:dyDescent="0.25">
      <c r="A24" s="4">
        <v>39386</v>
      </c>
      <c r="B24" s="3">
        <v>6770.8549999999996</v>
      </c>
      <c r="C24" s="3">
        <v>2423.67</v>
      </c>
      <c r="D24" s="3">
        <v>359.83</v>
      </c>
      <c r="E24" s="7">
        <v>134.33000000000001</v>
      </c>
      <c r="F24" s="7">
        <v>9478.84</v>
      </c>
      <c r="G24" s="3">
        <v>456.14</v>
      </c>
      <c r="H24" s="3">
        <v>481.24</v>
      </c>
      <c r="I24" s="4"/>
      <c r="J24" s="8">
        <f>B24/B23-1</f>
        <v>3.9402822581759311E-2</v>
      </c>
      <c r="K24" s="8">
        <f>C24/C23-1</f>
        <v>1.5907147527790544E-2</v>
      </c>
      <c r="L24" s="8">
        <f>D24/D23-1</f>
        <v>1.2339496517032034E-2</v>
      </c>
      <c r="M24" s="8">
        <f>E24/E23-1</f>
        <v>9.696331930246771E-3</v>
      </c>
      <c r="N24" s="8">
        <f>F24/F23-1</f>
        <v>1.1205700996394397E-2</v>
      </c>
      <c r="O24" s="8">
        <f>G24/G23-1</f>
        <v>6.42557162855808E-2</v>
      </c>
      <c r="P24" s="8">
        <f>H24/H23-1</f>
        <v>2.732473742635122E-2</v>
      </c>
      <c r="R24" s="3" t="s">
        <v>19</v>
      </c>
      <c r="T24" s="2">
        <f>SUM(U20:AA20)</f>
        <v>1.0000000032806891</v>
      </c>
    </row>
    <row r="25" spans="1:43" x14ac:dyDescent="0.25">
      <c r="A25" s="4">
        <v>39416</v>
      </c>
      <c r="B25" s="3">
        <v>6549.9570000000003</v>
      </c>
      <c r="C25" s="3">
        <v>2322.34</v>
      </c>
      <c r="D25" s="3">
        <v>375.35</v>
      </c>
      <c r="E25" s="7">
        <v>135.69</v>
      </c>
      <c r="F25" s="7">
        <v>8619.15</v>
      </c>
      <c r="G25" s="3">
        <v>450.06</v>
      </c>
      <c r="H25" s="3">
        <v>466.51</v>
      </c>
      <c r="I25" s="4"/>
      <c r="J25" s="8">
        <f>B25/B24-1</f>
        <v>-3.2624830985156117E-2</v>
      </c>
      <c r="K25" s="8">
        <f>C25/C24-1</f>
        <v>-4.1808497031361469E-2</v>
      </c>
      <c r="L25" s="8">
        <f>D25/D24-1</f>
        <v>4.3131478753856145E-2</v>
      </c>
      <c r="M25" s="8">
        <f>E25/E24-1</f>
        <v>1.0124320702746825E-2</v>
      </c>
      <c r="N25" s="8">
        <f>F25/F24-1</f>
        <v>-9.0695696941819892E-2</v>
      </c>
      <c r="O25" s="8">
        <f>G25/G24-1</f>
        <v>-1.332924102249311E-2</v>
      </c>
      <c r="P25" s="8">
        <f>H25/H24-1</f>
        <v>-3.0608428227080098E-2</v>
      </c>
    </row>
    <row r="26" spans="1:43" x14ac:dyDescent="0.25">
      <c r="A26" s="4">
        <v>39447</v>
      </c>
      <c r="B26" s="3">
        <v>6402.91</v>
      </c>
      <c r="C26" s="3">
        <v>2306.23</v>
      </c>
      <c r="D26" s="3">
        <v>374.55399999999997</v>
      </c>
      <c r="E26" s="3">
        <v>134.6</v>
      </c>
      <c r="F26" s="7">
        <v>8185.75</v>
      </c>
      <c r="G26" s="3">
        <v>479.22</v>
      </c>
      <c r="H26" s="3">
        <v>481.83</v>
      </c>
      <c r="I26" s="4"/>
      <c r="J26" s="8">
        <f>B26/B25-1</f>
        <v>-2.2450071046268061E-2</v>
      </c>
      <c r="K26" s="8">
        <f>C26/C25-1</f>
        <v>-6.9369687470396402E-3</v>
      </c>
      <c r="L26" s="8">
        <f>D26/D25-1</f>
        <v>-2.1206873584656005E-3</v>
      </c>
      <c r="M26" s="8">
        <f>E26/E25-1</f>
        <v>-8.033016434519924E-3</v>
      </c>
      <c r="N26" s="8">
        <f>F26/F25-1</f>
        <v>-5.0283380611777173E-2</v>
      </c>
      <c r="O26" s="8">
        <f>G26/G25-1</f>
        <v>6.4791361151846472E-2</v>
      </c>
      <c r="P26" s="8">
        <f>H26/H25-1</f>
        <v>3.2839596150136208E-2</v>
      </c>
    </row>
    <row r="27" spans="1:43" x14ac:dyDescent="0.25">
      <c r="A27" s="4">
        <v>39478</v>
      </c>
      <c r="B27" s="3">
        <v>5812.0469999999996</v>
      </c>
      <c r="C27" s="3">
        <v>2167.9</v>
      </c>
      <c r="D27" s="3">
        <v>387.85899999999998</v>
      </c>
      <c r="E27" s="3">
        <v>138.05000000000001</v>
      </c>
      <c r="F27" s="7">
        <v>8101.79</v>
      </c>
      <c r="G27" s="3">
        <v>528.02</v>
      </c>
      <c r="H27" s="3">
        <v>501.6</v>
      </c>
      <c r="I27" s="4"/>
      <c r="J27" s="8">
        <f>B27/B26-1</f>
        <v>-9.2280385012439736E-2</v>
      </c>
      <c r="K27" s="8">
        <f>C27/C26-1</f>
        <v>-5.998100796538075E-2</v>
      </c>
      <c r="L27" s="8">
        <f>D27/D26-1</f>
        <v>3.552224779337565E-2</v>
      </c>
      <c r="M27" s="8">
        <f>E27/E26-1</f>
        <v>2.5631500742942182E-2</v>
      </c>
      <c r="N27" s="8">
        <f>F27/F26-1</f>
        <v>-1.0256848792108197E-2</v>
      </c>
      <c r="O27" s="8">
        <f>G27/G26-1</f>
        <v>0.10183214390050499</v>
      </c>
      <c r="P27" s="8">
        <f>H27/H26-1</f>
        <v>4.1031069049249913E-2</v>
      </c>
    </row>
    <row r="28" spans="1:43" x14ac:dyDescent="0.25">
      <c r="A28" s="4">
        <v>39507</v>
      </c>
      <c r="B28" s="3">
        <v>5897.1170000000002</v>
      </c>
      <c r="C28" s="3">
        <v>2097.48</v>
      </c>
      <c r="D28" s="3">
        <v>392.16300000000001</v>
      </c>
      <c r="E28" s="3">
        <v>137.07</v>
      </c>
      <c r="F28" s="7">
        <v>7813.51</v>
      </c>
      <c r="G28" s="3">
        <v>555.76</v>
      </c>
      <c r="H28" s="3">
        <v>561.91999999999996</v>
      </c>
      <c r="I28" s="4"/>
      <c r="J28" s="8">
        <f>B28/B27-1</f>
        <v>1.4636839653912048E-2</v>
      </c>
      <c r="K28" s="8">
        <f>C28/C27-1</f>
        <v>-3.2483048111075274E-2</v>
      </c>
      <c r="L28" s="8">
        <f>D28/D27-1</f>
        <v>1.1096816111009433E-2</v>
      </c>
      <c r="M28" s="8">
        <f>E28/E27-1</f>
        <v>-7.0988772183993021E-3</v>
      </c>
      <c r="N28" s="8">
        <f>F28/F27-1</f>
        <v>-3.5582260216569406E-2</v>
      </c>
      <c r="O28" s="8">
        <f>G28/G27-1</f>
        <v>5.2535888792091257E-2</v>
      </c>
      <c r="P28" s="8">
        <f>H28/H27-1</f>
        <v>0.12025518341307806</v>
      </c>
    </row>
    <row r="29" spans="1:43" x14ac:dyDescent="0.25">
      <c r="A29" s="4">
        <v>39538</v>
      </c>
      <c r="B29" s="3">
        <v>5837.9030000000002</v>
      </c>
      <c r="C29" s="3">
        <v>2088.42</v>
      </c>
      <c r="D29" s="3">
        <v>396.50299999999999</v>
      </c>
      <c r="E29" s="3">
        <v>136.25</v>
      </c>
      <c r="F29" s="7">
        <v>8300.4</v>
      </c>
      <c r="G29" s="3">
        <v>523.33000000000004</v>
      </c>
      <c r="H29" s="3">
        <v>536.1</v>
      </c>
      <c r="I29" s="4"/>
      <c r="J29" s="8">
        <f>B29/B28-1</f>
        <v>-1.0041177748381092E-2</v>
      </c>
      <c r="K29" s="8">
        <f>C29/C28-1</f>
        <v>-4.319469077178284E-3</v>
      </c>
      <c r="L29" s="8">
        <f>D29/D28-1</f>
        <v>1.106682680416049E-2</v>
      </c>
      <c r="M29" s="8">
        <f>E29/E28-1</f>
        <v>-5.9823447873348368E-3</v>
      </c>
      <c r="N29" s="8">
        <f>F29/F28-1</f>
        <v>6.2313864063653801E-2</v>
      </c>
      <c r="O29" s="8">
        <f>G29/G28-1</f>
        <v>-5.8352526270332383E-2</v>
      </c>
      <c r="P29" s="8">
        <f>H29/H28-1</f>
        <v>-4.5949601366742532E-2</v>
      </c>
    </row>
    <row r="30" spans="1:43" x14ac:dyDescent="0.25">
      <c r="A30" s="4">
        <v>39568</v>
      </c>
      <c r="B30" s="3">
        <v>6162.2730000000001</v>
      </c>
      <c r="C30" s="3">
        <v>2190.13</v>
      </c>
      <c r="D30" s="3">
        <v>387.02100000000002</v>
      </c>
      <c r="E30" s="3">
        <v>137.94999999999999</v>
      </c>
      <c r="F30" s="7">
        <v>8786.74</v>
      </c>
      <c r="G30" s="3">
        <v>491.84</v>
      </c>
      <c r="H30" s="3">
        <v>550.01</v>
      </c>
      <c r="I30" s="4"/>
      <c r="J30" s="8">
        <f>B30/B29-1</f>
        <v>5.5562759436050824E-2</v>
      </c>
      <c r="K30" s="8">
        <f>C30/C29-1</f>
        <v>4.8701889466678194E-2</v>
      </c>
      <c r="L30" s="8">
        <f>D30/D29-1</f>
        <v>-2.3914068746011985E-2</v>
      </c>
      <c r="M30" s="8">
        <f>E30/E29-1</f>
        <v>1.2477064220183465E-2</v>
      </c>
      <c r="N30" s="8">
        <f>F30/F29-1</f>
        <v>5.8592356994843664E-2</v>
      </c>
      <c r="O30" s="8">
        <f>G30/G29-1</f>
        <v>-6.01723577857185E-2</v>
      </c>
      <c r="P30" s="8">
        <f>H30/H29-1</f>
        <v>2.594665174407762E-2</v>
      </c>
    </row>
    <row r="31" spans="1:43" x14ac:dyDescent="0.25">
      <c r="A31" s="4">
        <v>39598</v>
      </c>
      <c r="B31" s="3">
        <v>6233.9930000000004</v>
      </c>
      <c r="C31" s="3">
        <v>2218.5</v>
      </c>
      <c r="D31" s="3">
        <v>379.38799999999998</v>
      </c>
      <c r="E31" s="3">
        <v>134.9</v>
      </c>
      <c r="F31" s="7">
        <v>8854.4699999999993</v>
      </c>
      <c r="G31" s="3">
        <v>505.16</v>
      </c>
      <c r="H31" s="3">
        <v>562.17999999999995</v>
      </c>
      <c r="I31" s="4"/>
      <c r="J31" s="8">
        <f>B31/B30-1</f>
        <v>1.1638562588836887E-2</v>
      </c>
      <c r="K31" s="8">
        <f>C31/C30-1</f>
        <v>1.2953568966225681E-2</v>
      </c>
      <c r="L31" s="8">
        <f>D31/D30-1</f>
        <v>-1.972244400174672E-2</v>
      </c>
      <c r="M31" s="8">
        <f>E31/E30-1</f>
        <v>-2.2109459949256838E-2</v>
      </c>
      <c r="N31" s="8">
        <f>F31/F30-1</f>
        <v>7.7082057736999054E-3</v>
      </c>
      <c r="O31" s="8">
        <f>G31/G30-1</f>
        <v>2.7081977878985031E-2</v>
      </c>
      <c r="P31" s="8">
        <f>H31/H30-1</f>
        <v>2.2126870420537736E-2</v>
      </c>
    </row>
    <row r="32" spans="1:43" x14ac:dyDescent="0.25">
      <c r="A32" s="4">
        <v>39629</v>
      </c>
      <c r="B32" s="3">
        <v>5725.3990000000003</v>
      </c>
      <c r="C32" s="3">
        <v>2031.47</v>
      </c>
      <c r="D32" s="3">
        <v>382.71600000000001</v>
      </c>
      <c r="E32" s="3">
        <v>133.16</v>
      </c>
      <c r="F32" s="7">
        <v>7891.5</v>
      </c>
      <c r="G32" s="3">
        <v>526.88</v>
      </c>
      <c r="H32" s="3">
        <v>608.37</v>
      </c>
      <c r="I32" s="4"/>
      <c r="J32" s="8">
        <f>B32/B31-1</f>
        <v>-8.1583986379195506E-2</v>
      </c>
      <c r="K32" s="8">
        <f>C32/C31-1</f>
        <v>-8.4304710389903059E-2</v>
      </c>
      <c r="L32" s="8">
        <f>D32/D31-1</f>
        <v>8.7720223096146022E-3</v>
      </c>
      <c r="M32" s="8">
        <f>E32/E31-1</f>
        <v>-1.2898443291326944E-2</v>
      </c>
      <c r="N32" s="8">
        <f>F32/F31-1</f>
        <v>-0.10875523887934557</v>
      </c>
      <c r="O32" s="8">
        <f>G32/G31-1</f>
        <v>4.2996278406841393E-2</v>
      </c>
      <c r="P32" s="8">
        <f>H32/H31-1</f>
        <v>8.2162296773275578E-2</v>
      </c>
    </row>
    <row r="33" spans="1:16" x14ac:dyDescent="0.25">
      <c r="A33" s="4">
        <v>39660</v>
      </c>
      <c r="B33" s="3">
        <v>5542.1130000000003</v>
      </c>
      <c r="C33" s="3">
        <v>2014.39</v>
      </c>
      <c r="D33" s="3">
        <v>383.85700000000003</v>
      </c>
      <c r="E33" s="3">
        <v>133.68</v>
      </c>
      <c r="F33" s="7">
        <v>8165.42</v>
      </c>
      <c r="G33" s="3">
        <v>518.94000000000005</v>
      </c>
      <c r="H33" s="3">
        <v>553.69000000000005</v>
      </c>
      <c r="I33" s="4"/>
      <c r="J33" s="8">
        <f>B33/B32-1</f>
        <v>-3.2012790724279649E-2</v>
      </c>
      <c r="K33" s="8">
        <f>C33/C32-1</f>
        <v>-8.4077047655145565E-3</v>
      </c>
      <c r="L33" s="8">
        <f>D33/D32-1</f>
        <v>2.981322965332156E-3</v>
      </c>
      <c r="M33" s="8">
        <f>E33/E32-1</f>
        <v>3.9050765995796155E-3</v>
      </c>
      <c r="N33" s="8">
        <f>F33/F32-1</f>
        <v>3.4710764746879619E-2</v>
      </c>
      <c r="O33" s="8">
        <f>G33/G32-1</f>
        <v>-1.5069845126024828E-2</v>
      </c>
      <c r="P33" s="8">
        <f>H33/H32-1</f>
        <v>-8.9879514111478098E-2</v>
      </c>
    </row>
    <row r="34" spans="1:16" x14ac:dyDescent="0.25">
      <c r="A34" s="4">
        <v>39689</v>
      </c>
      <c r="B34" s="3">
        <v>5318.9809999999998</v>
      </c>
      <c r="C34" s="3">
        <v>2043.53</v>
      </c>
      <c r="D34" s="3">
        <v>390.76799999999997</v>
      </c>
      <c r="E34" s="3">
        <v>133.88</v>
      </c>
      <c r="F34" s="7">
        <v>8345.81</v>
      </c>
      <c r="G34" s="3">
        <v>470.41</v>
      </c>
      <c r="H34" s="3">
        <v>521.17999999999995</v>
      </c>
      <c r="I34" s="4"/>
      <c r="J34" s="8">
        <f>B34/B33-1</f>
        <v>-4.0261178362837491E-2</v>
      </c>
      <c r="K34" s="8">
        <f>C34/C33-1</f>
        <v>1.4465917721990129E-2</v>
      </c>
      <c r="L34" s="8">
        <f>D34/D33-1</f>
        <v>1.8004100485336849E-2</v>
      </c>
      <c r="M34" s="8">
        <f>E34/E33-1</f>
        <v>1.4961101137043187E-3</v>
      </c>
      <c r="N34" s="8">
        <f>F34/F33-1</f>
        <v>2.2091943831425542E-2</v>
      </c>
      <c r="O34" s="8">
        <f>G34/G33-1</f>
        <v>-9.3517555015994236E-2</v>
      </c>
      <c r="P34" s="8">
        <f>H34/H33-1</f>
        <v>-5.8715165525835888E-2</v>
      </c>
    </row>
    <row r="35" spans="1:16" x14ac:dyDescent="0.25">
      <c r="A35" s="4">
        <v>39721</v>
      </c>
      <c r="B35" s="3">
        <v>4551.7510000000002</v>
      </c>
      <c r="C35" s="3">
        <v>1861.44</v>
      </c>
      <c r="D35" s="3">
        <v>391.62599999999998</v>
      </c>
      <c r="E35" s="3">
        <v>119.51</v>
      </c>
      <c r="F35" s="7">
        <v>8329.68</v>
      </c>
      <c r="G35" s="3">
        <v>496.75</v>
      </c>
      <c r="H35" s="3">
        <v>458.13</v>
      </c>
      <c r="I35" s="4"/>
      <c r="J35" s="8">
        <f>B35/B34-1</f>
        <v>-0.14424379406506616</v>
      </c>
      <c r="K35" s="8">
        <f>C35/C34-1</f>
        <v>-8.9105616262056264E-2</v>
      </c>
      <c r="L35" s="8">
        <f>D35/D34-1</f>
        <v>2.1956762068542357E-3</v>
      </c>
      <c r="M35" s="8">
        <f>E35/E34-1</f>
        <v>-0.10733492680011947</v>
      </c>
      <c r="N35" s="8">
        <f>F35/F34-1</f>
        <v>-1.9327063520495624E-3</v>
      </c>
      <c r="O35" s="8">
        <f>G35/G34-1</f>
        <v>5.5993707616759814E-2</v>
      </c>
      <c r="P35" s="8">
        <f>H35/H34-1</f>
        <v>-0.12097547872136294</v>
      </c>
    </row>
    <row r="36" spans="1:16" x14ac:dyDescent="0.25">
      <c r="A36" s="4">
        <v>39752</v>
      </c>
      <c r="B36" s="3">
        <v>3633.5010000000002</v>
      </c>
      <c r="C36" s="3">
        <v>1548.81</v>
      </c>
      <c r="D36" s="3">
        <v>388.553</v>
      </c>
      <c r="E36" s="3">
        <v>117.18</v>
      </c>
      <c r="F36" s="7">
        <v>5691.82</v>
      </c>
      <c r="G36" s="3">
        <v>405.34</v>
      </c>
      <c r="H36" s="3">
        <v>352.58</v>
      </c>
      <c r="I36" s="4"/>
      <c r="J36" s="8">
        <f>B36/B35-1</f>
        <v>-0.20173555187882641</v>
      </c>
      <c r="K36" s="8">
        <f>C36/C35-1</f>
        <v>-0.16795061887570917</v>
      </c>
      <c r="L36" s="8">
        <f>D36/D35-1</f>
        <v>-7.846772175493899E-3</v>
      </c>
      <c r="M36" s="8">
        <f>E36/E35-1</f>
        <v>-1.9496276462220741E-2</v>
      </c>
      <c r="N36" s="8">
        <f>F36/F35-1</f>
        <v>-0.31668203340344414</v>
      </c>
      <c r="O36" s="8">
        <f>G36/G35-1</f>
        <v>-0.18401610468042284</v>
      </c>
      <c r="P36" s="8">
        <f>H36/H35-1</f>
        <v>-0.23039311985680921</v>
      </c>
    </row>
    <row r="37" spans="1:16" x14ac:dyDescent="0.25">
      <c r="A37" s="4">
        <v>39780</v>
      </c>
      <c r="B37" s="3">
        <v>3438.81</v>
      </c>
      <c r="C37" s="3">
        <v>1437.68</v>
      </c>
      <c r="D37" s="3">
        <v>426.85700000000003</v>
      </c>
      <c r="E37" s="3">
        <v>121.11</v>
      </c>
      <c r="F37" s="7">
        <v>4379.55</v>
      </c>
      <c r="G37" s="3">
        <v>461.16</v>
      </c>
      <c r="H37" s="3">
        <v>321.01</v>
      </c>
      <c r="I37" s="4"/>
      <c r="J37" s="8">
        <f>B37/B36-1</f>
        <v>-5.3582206252317022E-2</v>
      </c>
      <c r="K37" s="8">
        <f>C37/C36-1</f>
        <v>-7.1751861106268633E-2</v>
      </c>
      <c r="L37" s="8">
        <f>D37/D36-1</f>
        <v>9.8581145944053983E-2</v>
      </c>
      <c r="M37" s="8">
        <f>E37/E36-1</f>
        <v>3.3538146441372207E-2</v>
      </c>
      <c r="N37" s="8">
        <f>F37/F36-1</f>
        <v>-0.23055367176052644</v>
      </c>
      <c r="O37" s="8">
        <f>G37/G36-1</f>
        <v>0.13771155079686204</v>
      </c>
      <c r="P37" s="8">
        <f>H37/H36-1</f>
        <v>-8.9539962561688058E-2</v>
      </c>
    </row>
    <row r="38" spans="1:16" x14ac:dyDescent="0.25">
      <c r="A38" s="4">
        <v>39813</v>
      </c>
      <c r="B38" s="3">
        <v>3645.9360000000001</v>
      </c>
      <c r="C38" s="3">
        <v>1452.98</v>
      </c>
      <c r="D38" s="3">
        <v>453.96300000000002</v>
      </c>
      <c r="E38" s="3">
        <v>137.82</v>
      </c>
      <c r="F38" s="7">
        <v>5097.46</v>
      </c>
      <c r="G38" s="3">
        <v>497.95</v>
      </c>
      <c r="H38" s="3">
        <v>308.58999999999997</v>
      </c>
      <c r="I38" s="4"/>
      <c r="J38" s="8">
        <f>B38/B37-1</f>
        <v>6.0231882540762616E-2</v>
      </c>
      <c r="K38" s="8">
        <f>C38/C37-1</f>
        <v>1.0642145679149673E-2</v>
      </c>
      <c r="L38" s="8">
        <f>D38/D37-1</f>
        <v>6.3501359940214108E-2</v>
      </c>
      <c r="M38" s="8">
        <f>E38/E37-1</f>
        <v>0.13797374287837494</v>
      </c>
      <c r="N38" s="8">
        <f>F38/F37-1</f>
        <v>0.1639232341222272</v>
      </c>
      <c r="O38" s="8">
        <f>G38/G37-1</f>
        <v>7.9777083875444355E-2</v>
      </c>
      <c r="P38" s="8">
        <f>H38/H37-1</f>
        <v>-3.8690383477150259E-2</v>
      </c>
    </row>
    <row r="39" spans="1:16" x14ac:dyDescent="0.25">
      <c r="A39" s="4">
        <v>39843</v>
      </c>
      <c r="B39" s="3">
        <v>3288.7190000000001</v>
      </c>
      <c r="C39" s="3">
        <v>1330.51</v>
      </c>
      <c r="D39" s="3">
        <v>433.26</v>
      </c>
      <c r="E39" s="3">
        <v>135.34</v>
      </c>
      <c r="F39" s="7">
        <v>4215.2</v>
      </c>
      <c r="G39" s="3">
        <v>521.92999999999995</v>
      </c>
      <c r="H39" s="3">
        <v>297.43</v>
      </c>
      <c r="I39" s="4"/>
      <c r="J39" s="8">
        <f>B39/B38-1</f>
        <v>-9.7976760974410992E-2</v>
      </c>
      <c r="K39" s="8">
        <f>C39/C38-1</f>
        <v>-8.4288840864981007E-2</v>
      </c>
      <c r="L39" s="8">
        <f>D39/D38-1</f>
        <v>-4.5605038296072653E-2</v>
      </c>
      <c r="M39" s="8">
        <f>E39/E38-1</f>
        <v>-1.7994485560876461E-2</v>
      </c>
      <c r="N39" s="8">
        <f>F39/F38-1</f>
        <v>-0.1730783566717542</v>
      </c>
      <c r="O39" s="8">
        <f>G39/G38-1</f>
        <v>4.8157445526659126E-2</v>
      </c>
      <c r="P39" s="8">
        <f>H39/H38-1</f>
        <v>-3.6164490100132785E-2</v>
      </c>
    </row>
    <row r="40" spans="1:16" x14ac:dyDescent="0.25">
      <c r="A40" s="4">
        <v>39871</v>
      </c>
      <c r="B40" s="3">
        <v>2952.3760000000002</v>
      </c>
      <c r="C40" s="3">
        <v>1188.8399999999999</v>
      </c>
      <c r="D40" s="3">
        <v>427.98899999999998</v>
      </c>
      <c r="E40" s="3">
        <v>128.30000000000001</v>
      </c>
      <c r="F40" s="7">
        <v>3337.41</v>
      </c>
      <c r="G40" s="3">
        <v>529.98</v>
      </c>
      <c r="H40" s="3">
        <v>285.39</v>
      </c>
      <c r="I40" s="4"/>
      <c r="J40" s="8">
        <f>B40/B39-1</f>
        <v>-0.10227173559066616</v>
      </c>
      <c r="K40" s="8">
        <f>C40/C39-1</f>
        <v>-0.10647796709532442</v>
      </c>
      <c r="L40" s="8">
        <f>D40/D39-1</f>
        <v>-1.2165904999307586E-2</v>
      </c>
      <c r="M40" s="8">
        <f>E40/E39-1</f>
        <v>-5.2017142012708684E-2</v>
      </c>
      <c r="N40" s="8">
        <f>F40/F39-1</f>
        <v>-0.20824397418865059</v>
      </c>
      <c r="O40" s="8">
        <f>G40/G39-1</f>
        <v>1.542352422738702E-2</v>
      </c>
      <c r="P40" s="8">
        <f>H40/H39-1</f>
        <v>-4.048011296775722E-2</v>
      </c>
    </row>
    <row r="41" spans="1:16" x14ac:dyDescent="0.25">
      <c r="A41" s="4">
        <v>39903</v>
      </c>
      <c r="B41" s="3">
        <v>3140.9569999999999</v>
      </c>
      <c r="C41" s="3">
        <v>1292.98</v>
      </c>
      <c r="D41" s="3">
        <v>442.34300000000002</v>
      </c>
      <c r="E41" s="3">
        <v>128.91</v>
      </c>
      <c r="F41" s="7">
        <v>3472.97</v>
      </c>
      <c r="G41" s="3">
        <v>519.02</v>
      </c>
      <c r="H41" s="3">
        <v>297.43</v>
      </c>
      <c r="I41" s="4"/>
      <c r="J41" s="8">
        <f>B41/B40-1</f>
        <v>6.3874316821434629E-2</v>
      </c>
      <c r="K41" s="8">
        <f>C41/C40-1</f>
        <v>8.7597994683893621E-2</v>
      </c>
      <c r="L41" s="8">
        <f>D41/D40-1</f>
        <v>3.3538245141814471E-2</v>
      </c>
      <c r="M41" s="8">
        <f>E41/E40-1</f>
        <v>4.7544816835540793E-3</v>
      </c>
      <c r="N41" s="8">
        <f>F41/F40-1</f>
        <v>4.0618323790004851E-2</v>
      </c>
      <c r="O41" s="8">
        <f>G41/G40-1</f>
        <v>-2.0680025661345747E-2</v>
      </c>
      <c r="P41" s="8">
        <f>H41/H40-1</f>
        <v>4.2187883247486013E-2</v>
      </c>
    </row>
    <row r="42" spans="1:16" x14ac:dyDescent="0.25">
      <c r="A42" s="4">
        <v>39933</v>
      </c>
      <c r="B42" s="3">
        <v>3548.0770000000002</v>
      </c>
      <c r="C42" s="3">
        <v>1416.73</v>
      </c>
      <c r="D42" s="3">
        <v>427.16699999999997</v>
      </c>
      <c r="E42" s="3">
        <v>132.49</v>
      </c>
      <c r="F42" s="7">
        <v>4550.2700000000004</v>
      </c>
      <c r="G42" s="3">
        <v>500.13</v>
      </c>
      <c r="H42" s="3">
        <v>299.7</v>
      </c>
      <c r="I42" s="4"/>
      <c r="J42" s="8">
        <f>B42/B41-1</f>
        <v>0.12961654680404733</v>
      </c>
      <c r="K42" s="8">
        <f>C42/C41-1</f>
        <v>9.570913703228201E-2</v>
      </c>
      <c r="L42" s="8">
        <f>D42/D41-1</f>
        <v>-3.4308217830959387E-2</v>
      </c>
      <c r="M42" s="8">
        <f>E42/E41-1</f>
        <v>2.7771313319370217E-2</v>
      </c>
      <c r="N42" s="8">
        <f>F42/F41-1</f>
        <v>0.31019559627638604</v>
      </c>
      <c r="O42" s="8">
        <f>G42/G41-1</f>
        <v>-3.6395514623713932E-2</v>
      </c>
      <c r="P42" s="8">
        <f>H42/H41-1</f>
        <v>7.6320478768112654E-3</v>
      </c>
    </row>
    <row r="43" spans="1:16" x14ac:dyDescent="0.25">
      <c r="A43" s="4">
        <v>39962</v>
      </c>
      <c r="B43" s="3">
        <v>3974.3029999999999</v>
      </c>
      <c r="C43" s="3">
        <v>1495.97</v>
      </c>
      <c r="D43" s="3">
        <v>416.09300000000002</v>
      </c>
      <c r="E43" s="3">
        <v>135.56</v>
      </c>
      <c r="F43" s="7">
        <v>4648.41</v>
      </c>
      <c r="G43" s="3">
        <v>549.05999999999995</v>
      </c>
      <c r="H43" s="3">
        <v>341.83</v>
      </c>
      <c r="I43" s="4"/>
      <c r="J43" s="8">
        <f>B43/B42-1</f>
        <v>0.12012873452295425</v>
      </c>
      <c r="K43" s="8">
        <f>C43/C42-1</f>
        <v>5.5931617174761694E-2</v>
      </c>
      <c r="L43" s="8">
        <f>D43/D42-1</f>
        <v>-2.5924287222561571E-2</v>
      </c>
      <c r="M43" s="8">
        <f>E43/E42-1</f>
        <v>2.3171560117744683E-2</v>
      </c>
      <c r="N43" s="8">
        <f>F43/F42-1</f>
        <v>2.1567950912802836E-2</v>
      </c>
      <c r="O43" s="8">
        <f>G43/G42-1</f>
        <v>9.7834563013616371E-2</v>
      </c>
      <c r="P43" s="8">
        <f>H43/H42-1</f>
        <v>0.14057390724057384</v>
      </c>
    </row>
    <row r="44" spans="1:16" x14ac:dyDescent="0.25">
      <c r="A44" s="4">
        <v>39994</v>
      </c>
      <c r="B44" s="3">
        <v>3952.8609999999999</v>
      </c>
      <c r="C44" s="3">
        <v>1498.94</v>
      </c>
      <c r="D44" s="3">
        <v>415.37299999999999</v>
      </c>
      <c r="E44" s="3">
        <v>139.47999999999999</v>
      </c>
      <c r="F44" s="7">
        <v>4474.92</v>
      </c>
      <c r="G44" s="3">
        <v>519.52</v>
      </c>
      <c r="H44" s="3">
        <v>336.09</v>
      </c>
      <c r="I44" s="4"/>
      <c r="J44" s="8">
        <f>B44/B43-1</f>
        <v>-5.3951598557030467E-3</v>
      </c>
      <c r="K44" s="8">
        <f>C44/C43-1</f>
        <v>1.9853339304933826E-3</v>
      </c>
      <c r="L44" s="8">
        <f>D44/D43-1</f>
        <v>-1.7303823904752935E-3</v>
      </c>
      <c r="M44" s="8">
        <f>E44/E43-1</f>
        <v>2.8917084685747829E-2</v>
      </c>
      <c r="N44" s="8">
        <f>F44/F43-1</f>
        <v>-3.7322439285691233E-2</v>
      </c>
      <c r="O44" s="8">
        <f>G44/G43-1</f>
        <v>-5.3801041780497494E-2</v>
      </c>
      <c r="P44" s="8">
        <f>H44/H43-1</f>
        <v>-1.6791972617968054E-2</v>
      </c>
    </row>
    <row r="45" spans="1:16" x14ac:dyDescent="0.25">
      <c r="A45" s="4">
        <v>40025</v>
      </c>
      <c r="B45" s="3">
        <v>4314.2550000000001</v>
      </c>
      <c r="C45" s="3">
        <v>1612.31</v>
      </c>
      <c r="D45" s="3">
        <v>417.36599999999999</v>
      </c>
      <c r="E45" s="3">
        <v>145.94</v>
      </c>
      <c r="F45" s="7">
        <v>4943.57</v>
      </c>
      <c r="G45" s="3">
        <v>533.86</v>
      </c>
      <c r="H45" s="3">
        <v>347.26</v>
      </c>
      <c r="I45" s="4"/>
      <c r="J45" s="8">
        <f>B45/B44-1</f>
        <v>9.1425931749181233E-2</v>
      </c>
      <c r="K45" s="8">
        <f>C45/C44-1</f>
        <v>7.563344763632962E-2</v>
      </c>
      <c r="L45" s="8">
        <f>D45/D44-1</f>
        <v>4.7980971319754318E-3</v>
      </c>
      <c r="M45" s="8">
        <f>E45/E44-1</f>
        <v>4.6314883854316147E-2</v>
      </c>
      <c r="N45" s="8">
        <f>F45/F44-1</f>
        <v>0.10472812921795249</v>
      </c>
      <c r="O45" s="8">
        <f>G45/G44-1</f>
        <v>2.7602402217431488E-2</v>
      </c>
      <c r="P45" s="8">
        <f>H45/H44-1</f>
        <v>3.3235145347972228E-2</v>
      </c>
    </row>
    <row r="46" spans="1:16" x14ac:dyDescent="0.25">
      <c r="A46" s="4">
        <v>40056</v>
      </c>
      <c r="B46" s="3">
        <v>4549.4449999999997</v>
      </c>
      <c r="C46" s="3">
        <v>1670.52</v>
      </c>
      <c r="D46" s="3">
        <v>421.94499999999999</v>
      </c>
      <c r="E46" s="3">
        <v>147.86000000000001</v>
      </c>
      <c r="F46" s="7">
        <v>5605.49</v>
      </c>
      <c r="G46" s="3">
        <v>532.65</v>
      </c>
      <c r="H46" s="3">
        <v>347.8</v>
      </c>
      <c r="I46" s="4"/>
      <c r="J46" s="8">
        <f>B46/B45-1</f>
        <v>5.4514626511413811E-2</v>
      </c>
      <c r="K46" s="8">
        <f>C46/C45-1</f>
        <v>3.6103478859524474E-2</v>
      </c>
      <c r="L46" s="8">
        <f>D46/D45-1</f>
        <v>1.0971185961482277E-2</v>
      </c>
      <c r="M46" s="8">
        <f>E46/E45-1</f>
        <v>1.3156091544470394E-2</v>
      </c>
      <c r="N46" s="8">
        <f>F46/F45-1</f>
        <v>0.13389514055631868</v>
      </c>
      <c r="O46" s="8">
        <f>G46/G45-1</f>
        <v>-2.2665118195782652E-3</v>
      </c>
      <c r="P46" s="8">
        <f>H46/H45-1</f>
        <v>1.5550308126477397E-3</v>
      </c>
    </row>
    <row r="47" spans="1:16" x14ac:dyDescent="0.25">
      <c r="A47" s="4">
        <v>40086</v>
      </c>
      <c r="B47" s="3">
        <v>4724.4970000000003</v>
      </c>
      <c r="C47" s="3">
        <v>1732.86</v>
      </c>
      <c r="D47" s="3">
        <v>426.303</v>
      </c>
      <c r="E47" s="3">
        <v>150.46</v>
      </c>
      <c r="F47" s="7">
        <v>5963.97</v>
      </c>
      <c r="G47" s="3">
        <v>563.89</v>
      </c>
      <c r="H47" s="3">
        <v>348.37</v>
      </c>
      <c r="I47" s="4"/>
      <c r="J47" s="8">
        <f>B47/B46-1</f>
        <v>3.8477660461880614E-2</v>
      </c>
      <c r="K47" s="8">
        <f>C47/C46-1</f>
        <v>3.7317721428058226E-2</v>
      </c>
      <c r="L47" s="8">
        <f>D47/D46-1</f>
        <v>1.0328360331322894E-2</v>
      </c>
      <c r="M47" s="8">
        <f>E47/E46-1</f>
        <v>1.7584201271472866E-2</v>
      </c>
      <c r="N47" s="8">
        <f>F47/F46-1</f>
        <v>6.3951590315922457E-2</v>
      </c>
      <c r="O47" s="8">
        <f>G47/G46-1</f>
        <v>5.8650145498920558E-2</v>
      </c>
      <c r="P47" s="8">
        <f>H47/H46-1</f>
        <v>1.6388729154686033E-3</v>
      </c>
    </row>
    <row r="48" spans="1:16" x14ac:dyDescent="0.25">
      <c r="A48" s="4">
        <v>40116</v>
      </c>
      <c r="B48" s="3">
        <v>4665.6790000000001</v>
      </c>
      <c r="C48" s="3">
        <v>1700.67</v>
      </c>
      <c r="D48" s="3">
        <v>424.83100000000002</v>
      </c>
      <c r="E48" s="3">
        <v>149.72</v>
      </c>
      <c r="F48" s="7">
        <v>5695.33</v>
      </c>
      <c r="G48" s="3">
        <v>581.29999999999995</v>
      </c>
      <c r="H48" s="3">
        <v>362.95</v>
      </c>
      <c r="I48" s="4"/>
      <c r="J48" s="8">
        <f>B48/B47-1</f>
        <v>-1.2449579288546508E-2</v>
      </c>
      <c r="K48" s="8">
        <f>C48/C47-1</f>
        <v>-1.8576226584951949E-2</v>
      </c>
      <c r="L48" s="8">
        <f>D48/D47-1</f>
        <v>-3.4529430944656436E-3</v>
      </c>
      <c r="M48" s="8">
        <f>E48/E47-1</f>
        <v>-4.9182506978600049E-3</v>
      </c>
      <c r="N48" s="8">
        <f>F48/F47-1</f>
        <v>-4.5043821481328794E-2</v>
      </c>
      <c r="O48" s="8">
        <f>G48/G47-1</f>
        <v>3.0874816010214801E-2</v>
      </c>
      <c r="P48" s="8">
        <f>H48/H47-1</f>
        <v>4.1852053850790716E-2</v>
      </c>
    </row>
    <row r="49" spans="1:16" x14ac:dyDescent="0.25">
      <c r="A49" s="4">
        <v>40147</v>
      </c>
      <c r="B49" s="3">
        <v>4760.2449999999999</v>
      </c>
      <c r="C49" s="3">
        <v>1802.68</v>
      </c>
      <c r="D49" s="3">
        <v>432.56299999999999</v>
      </c>
      <c r="E49" s="3">
        <v>152.63999999999999</v>
      </c>
      <c r="F49" s="7">
        <v>6088.91</v>
      </c>
      <c r="G49" s="3">
        <v>659.79</v>
      </c>
      <c r="H49" s="3">
        <v>376.81</v>
      </c>
      <c r="I49" s="4"/>
      <c r="J49" s="8">
        <f>B49/B48-1</f>
        <v>2.0268432526112434E-2</v>
      </c>
      <c r="K49" s="8">
        <f>C49/C48-1</f>
        <v>5.9982242292743404E-2</v>
      </c>
      <c r="L49" s="8">
        <f>D49/D48-1</f>
        <v>1.8200178423890767E-2</v>
      </c>
      <c r="M49" s="8">
        <f>E49/E48-1</f>
        <v>1.950307240181659E-2</v>
      </c>
      <c r="N49" s="8">
        <f>F49/F48-1</f>
        <v>6.9105741019396483E-2</v>
      </c>
      <c r="O49" s="8">
        <f>G49/G48-1</f>
        <v>0.13502494409083088</v>
      </c>
      <c r="P49" s="8">
        <f>H49/H48-1</f>
        <v>3.8187078109932493E-2</v>
      </c>
    </row>
    <row r="50" spans="1:16" x14ac:dyDescent="0.25">
      <c r="A50" s="4">
        <v>40178</v>
      </c>
      <c r="B50" s="3">
        <v>4829.4229999999998</v>
      </c>
      <c r="C50" s="3">
        <v>1837.5</v>
      </c>
      <c r="D50" s="3">
        <v>411.46600000000001</v>
      </c>
      <c r="E50" s="3">
        <v>149.49</v>
      </c>
      <c r="F50" s="7">
        <v>6524.25</v>
      </c>
      <c r="G50" s="3">
        <v>611.78</v>
      </c>
      <c r="H50" s="3">
        <v>383.84</v>
      </c>
      <c r="I50" s="4"/>
      <c r="J50" s="8">
        <f>B50/B49-1</f>
        <v>1.4532445283803597E-2</v>
      </c>
      <c r="K50" s="8">
        <f>C50/C49-1</f>
        <v>1.9315685534870175E-2</v>
      </c>
      <c r="L50" s="8">
        <f>D50/D49-1</f>
        <v>-4.8772086378169099E-2</v>
      </c>
      <c r="M50" s="8">
        <f>E50/E49-1</f>
        <v>-2.0636792452830011E-2</v>
      </c>
      <c r="N50" s="8">
        <f>F50/F49-1</f>
        <v>7.1497197363731724E-2</v>
      </c>
      <c r="O50" s="8">
        <f>G50/G49-1</f>
        <v>-7.2765576925991615E-2</v>
      </c>
      <c r="P50" s="8">
        <f>H50/H49-1</f>
        <v>1.8656617393381314E-2</v>
      </c>
    </row>
    <row r="51" spans="1:16" x14ac:dyDescent="0.25">
      <c r="A51" s="4">
        <v>40207</v>
      </c>
      <c r="B51" s="3">
        <v>4616.9549999999999</v>
      </c>
      <c r="C51" s="3">
        <v>1771.4</v>
      </c>
      <c r="D51" s="3">
        <v>421.20299999999997</v>
      </c>
      <c r="E51" s="3">
        <v>151.36000000000001</v>
      </c>
      <c r="F51" s="7">
        <v>6184.3</v>
      </c>
      <c r="G51" s="3">
        <v>604.16</v>
      </c>
      <c r="H51" s="3">
        <v>356.13</v>
      </c>
      <c r="I51" s="4"/>
      <c r="J51" s="8">
        <f>B51/B50-1</f>
        <v>-4.3994489610870713E-2</v>
      </c>
      <c r="K51" s="8">
        <f>C51/C50-1</f>
        <v>-3.5972789115646164E-2</v>
      </c>
      <c r="L51" s="8">
        <f>D51/D50-1</f>
        <v>2.366416666261606E-2</v>
      </c>
      <c r="M51" s="8">
        <f>E51/E50-1</f>
        <v>1.2509197939661654E-2</v>
      </c>
      <c r="N51" s="8">
        <f>F51/F50-1</f>
        <v>-5.2105606008353456E-2</v>
      </c>
      <c r="O51" s="8">
        <f>G51/G50-1</f>
        <v>-1.2455457844323115E-2</v>
      </c>
      <c r="P51" s="8">
        <f>H51/H50-1</f>
        <v>-7.2191538140891964E-2</v>
      </c>
    </row>
    <row r="52" spans="1:16" x14ac:dyDescent="0.25">
      <c r="A52" s="4">
        <v>40235</v>
      </c>
      <c r="B52" s="3">
        <v>4585.7579999999998</v>
      </c>
      <c r="C52" s="3">
        <v>1826.27</v>
      </c>
      <c r="D52" s="3">
        <v>421.65</v>
      </c>
      <c r="E52" s="3">
        <v>152.13</v>
      </c>
      <c r="F52" s="7">
        <v>6514.45</v>
      </c>
      <c r="G52" s="3">
        <v>623.77</v>
      </c>
      <c r="H52" s="3">
        <v>370.81</v>
      </c>
      <c r="I52" s="4"/>
      <c r="J52" s="8">
        <f>B52/B51-1</f>
        <v>-6.7570509134267098E-3</v>
      </c>
      <c r="K52" s="8">
        <f>C52/C51-1</f>
        <v>3.0975499604832368E-2</v>
      </c>
      <c r="L52" s="8">
        <f>D52/D51-1</f>
        <v>1.0612460025214432E-3</v>
      </c>
      <c r="M52" s="8">
        <f>E52/E51-1</f>
        <v>5.0872093023255349E-3</v>
      </c>
      <c r="N52" s="8">
        <f>F52/F51-1</f>
        <v>5.3385185065407459E-2</v>
      </c>
      <c r="O52" s="8">
        <f>G52/G51-1</f>
        <v>3.2458289194915224E-2</v>
      </c>
      <c r="P52" s="8">
        <f>H52/H51-1</f>
        <v>4.1220902479431665E-2</v>
      </c>
    </row>
    <row r="53" spans="1:16" x14ac:dyDescent="0.25">
      <c r="A53" s="4">
        <v>40268</v>
      </c>
      <c r="B53" s="3">
        <v>4874.9189999999999</v>
      </c>
      <c r="C53" s="3">
        <v>1936.48</v>
      </c>
      <c r="D53" s="3">
        <v>415.44200000000001</v>
      </c>
      <c r="E53" s="3">
        <v>153.12</v>
      </c>
      <c r="F53" s="7">
        <v>7177.91</v>
      </c>
      <c r="G53" s="3">
        <v>620.67999999999995</v>
      </c>
      <c r="H53" s="3">
        <v>373.82</v>
      </c>
      <c r="I53" s="4"/>
      <c r="J53" s="8">
        <f>B53/B52-1</f>
        <v>6.3056314790270296E-2</v>
      </c>
      <c r="K53" s="8">
        <f>C53/C52-1</f>
        <v>6.034704616513431E-2</v>
      </c>
      <c r="L53" s="8">
        <f>D53/D52-1</f>
        <v>-1.4723111585438042E-2</v>
      </c>
      <c r="M53" s="8">
        <f>E53/E52-1</f>
        <v>6.5075921908894774E-3</v>
      </c>
      <c r="N53" s="8">
        <f>F53/F52-1</f>
        <v>0.1018443613812372</v>
      </c>
      <c r="O53" s="8">
        <f>G53/G52-1</f>
        <v>-4.9537489779887256E-3</v>
      </c>
      <c r="P53" s="8">
        <f>H53/H52-1</f>
        <v>8.1173646881151917E-3</v>
      </c>
    </row>
    <row r="54" spans="1:16" x14ac:dyDescent="0.25">
      <c r="A54" s="4">
        <v>40298</v>
      </c>
      <c r="B54" s="3">
        <v>4790.74</v>
      </c>
      <c r="C54" s="3">
        <v>1967.05</v>
      </c>
      <c r="D54" s="3">
        <v>422.673</v>
      </c>
      <c r="E54" s="3">
        <v>156.03</v>
      </c>
      <c r="F54" s="7">
        <v>7676.2</v>
      </c>
      <c r="G54" s="3">
        <v>657.63</v>
      </c>
      <c r="H54" s="3">
        <v>383.27</v>
      </c>
      <c r="I54" s="4"/>
      <c r="J54" s="8">
        <f>B54/B53-1</f>
        <v>-1.7267774090195198E-2</v>
      </c>
      <c r="K54" s="8">
        <f>C54/C53-1</f>
        <v>1.5786375278856513E-2</v>
      </c>
      <c r="L54" s="8">
        <f>D54/D53-1</f>
        <v>1.7405558417300071E-2</v>
      </c>
      <c r="M54" s="8">
        <f>E54/E53-1</f>
        <v>1.9004702194357348E-2</v>
      </c>
      <c r="N54" s="8">
        <f>F54/F53-1</f>
        <v>6.9419928642181272E-2</v>
      </c>
      <c r="O54" s="8">
        <f>G54/G53-1</f>
        <v>5.9531481600824998E-2</v>
      </c>
      <c r="P54" s="8">
        <f>H54/H53-1</f>
        <v>2.52795463057085E-2</v>
      </c>
    </row>
    <row r="55" spans="1:16" x14ac:dyDescent="0.25">
      <c r="A55" s="4">
        <v>40329</v>
      </c>
      <c r="B55" s="3">
        <v>4246.1670000000004</v>
      </c>
      <c r="C55" s="3">
        <v>1809.98</v>
      </c>
      <c r="D55" s="3">
        <v>436.726</v>
      </c>
      <c r="E55" s="3">
        <v>153.99</v>
      </c>
      <c r="F55" s="7">
        <v>7250.53</v>
      </c>
      <c r="G55" s="3">
        <v>675.83</v>
      </c>
      <c r="H55" s="3">
        <v>348.12</v>
      </c>
      <c r="I55" s="4"/>
      <c r="J55" s="8">
        <f>B55/B54-1</f>
        <v>-0.11367200056776183</v>
      </c>
      <c r="K55" s="8">
        <f>C55/C54-1</f>
        <v>-7.985053760707661E-2</v>
      </c>
      <c r="L55" s="8">
        <f>D55/D54-1</f>
        <v>3.3247924518481131E-2</v>
      </c>
      <c r="M55" s="8">
        <f>E55/E54-1</f>
        <v>-1.3074408767544621E-2</v>
      </c>
      <c r="N55" s="8">
        <f>F55/F54-1</f>
        <v>-5.5453219040671131E-2</v>
      </c>
      <c r="O55" s="8">
        <f>G55/G54-1</f>
        <v>2.7675136474917483E-2</v>
      </c>
      <c r="P55" s="8">
        <f>H55/H54-1</f>
        <v>-9.171080439376933E-2</v>
      </c>
    </row>
    <row r="56" spans="1:16" x14ac:dyDescent="0.25">
      <c r="A56" s="4">
        <v>40359</v>
      </c>
      <c r="B56" s="3">
        <v>4204.8590000000004</v>
      </c>
      <c r="C56" s="3">
        <v>1715.23</v>
      </c>
      <c r="D56" s="3">
        <v>451.03500000000003</v>
      </c>
      <c r="E56" s="3">
        <v>159.04</v>
      </c>
      <c r="F56" s="7">
        <v>6886.77</v>
      </c>
      <c r="G56" s="3">
        <v>693.1</v>
      </c>
      <c r="H56" s="3">
        <v>346.22</v>
      </c>
      <c r="I56" s="4"/>
      <c r="J56" s="8">
        <f>B56/B55-1</f>
        <v>-9.7283031967418943E-3</v>
      </c>
      <c r="K56" s="8">
        <f>C56/C55-1</f>
        <v>-5.234864473640588E-2</v>
      </c>
      <c r="L56" s="8">
        <f>D56/D55-1</f>
        <v>3.2764250353768842E-2</v>
      </c>
      <c r="M56" s="8">
        <f>E56/E55-1</f>
        <v>3.2794337294629328E-2</v>
      </c>
      <c r="N56" s="8">
        <f>F56/F55-1</f>
        <v>-5.0170125494274131E-2</v>
      </c>
      <c r="O56" s="8">
        <f>G56/G55-1</f>
        <v>2.5553763520411943E-2</v>
      </c>
      <c r="P56" s="8">
        <f>H56/H55-1</f>
        <v>-5.4578880845684852E-3</v>
      </c>
    </row>
    <row r="57" spans="1:16" x14ac:dyDescent="0.25">
      <c r="A57" s="4">
        <v>40389</v>
      </c>
      <c r="B57" s="3">
        <v>4604.0020000000004</v>
      </c>
      <c r="C57" s="3">
        <v>1835.4</v>
      </c>
      <c r="D57" s="3">
        <v>453.298</v>
      </c>
      <c r="E57" s="3">
        <v>162.4</v>
      </c>
      <c r="F57" s="7">
        <v>7542.56</v>
      </c>
      <c r="G57" s="3">
        <v>656.56</v>
      </c>
      <c r="H57" s="3">
        <v>374.58</v>
      </c>
      <c r="I57" s="4"/>
      <c r="J57" s="8">
        <f>B57/B56-1</f>
        <v>9.4924229326120102E-2</v>
      </c>
      <c r="K57" s="8">
        <f>C57/C56-1</f>
        <v>7.0060574966622546E-2</v>
      </c>
      <c r="L57" s="8">
        <f>D57/D56-1</f>
        <v>5.0173489862206377E-3</v>
      </c>
      <c r="M57" s="8">
        <f>E57/E56-1</f>
        <v>2.1126760563380476E-2</v>
      </c>
      <c r="N57" s="8">
        <f>F57/F56-1</f>
        <v>9.5224611828186534E-2</v>
      </c>
      <c r="O57" s="8">
        <f>G57/G56-1</f>
        <v>-5.2719665271966587E-2</v>
      </c>
      <c r="P57" s="8">
        <f>H57/H56-1</f>
        <v>8.1913234359655585E-2</v>
      </c>
    </row>
    <row r="58" spans="1:16" x14ac:dyDescent="0.25">
      <c r="A58" s="4">
        <v>40421</v>
      </c>
      <c r="B58" s="3">
        <v>4461.6880000000001</v>
      </c>
      <c r="C58" s="3">
        <v>1752.55</v>
      </c>
      <c r="D58" s="3">
        <v>472.60700000000003</v>
      </c>
      <c r="E58" s="3">
        <v>167.04</v>
      </c>
      <c r="F58" s="7">
        <v>7437.87</v>
      </c>
      <c r="G58" s="3">
        <v>693.48</v>
      </c>
      <c r="H58" s="3">
        <v>368.02</v>
      </c>
      <c r="I58" s="4"/>
      <c r="J58" s="8">
        <f>B58/B57-1</f>
        <v>-3.0910933574746502E-2</v>
      </c>
      <c r="K58" s="8">
        <f>C58/C57-1</f>
        <v>-4.5140023972976007E-2</v>
      </c>
      <c r="L58" s="8">
        <f>D58/D57-1</f>
        <v>4.259670239003932E-2</v>
      </c>
      <c r="M58" s="8">
        <f>E58/E57-1</f>
        <v>2.857142857142847E-2</v>
      </c>
      <c r="N58" s="8">
        <f>F58/F57-1</f>
        <v>-1.3879902844657566E-2</v>
      </c>
      <c r="O58" s="8">
        <f>G58/G57-1</f>
        <v>5.6232484464481702E-2</v>
      </c>
      <c r="P58" s="8">
        <f>H58/H57-1</f>
        <v>-1.7512947834908421E-2</v>
      </c>
    </row>
    <row r="59" spans="1:16" x14ac:dyDescent="0.25">
      <c r="A59" s="4">
        <v>40451</v>
      </c>
      <c r="B59" s="3">
        <v>4899.8959999999997</v>
      </c>
      <c r="C59" s="3">
        <v>1908.95</v>
      </c>
      <c r="D59" s="3">
        <v>472.20100000000002</v>
      </c>
      <c r="E59" s="3">
        <v>167.81</v>
      </c>
      <c r="F59" s="7">
        <v>7770.14</v>
      </c>
      <c r="G59" s="3">
        <v>726.46</v>
      </c>
      <c r="H59" s="3">
        <v>396.56</v>
      </c>
      <c r="I59" s="4"/>
      <c r="J59" s="8">
        <f>B59/B58-1</f>
        <v>9.8215742562007824E-2</v>
      </c>
      <c r="K59" s="8">
        <f>C59/C58-1</f>
        <v>8.924139111580276E-2</v>
      </c>
      <c r="L59" s="8">
        <f>D59/D58-1</f>
        <v>-8.5906471973540288E-4</v>
      </c>
      <c r="M59" s="8">
        <f>E59/E58-1</f>
        <v>4.6096743295018783E-3</v>
      </c>
      <c r="N59" s="8">
        <f>F59/F58-1</f>
        <v>4.4672735608447089E-2</v>
      </c>
      <c r="O59" s="8">
        <f>G59/G58-1</f>
        <v>4.7557247505335409E-2</v>
      </c>
      <c r="P59" s="8">
        <f>H59/H58-1</f>
        <v>7.755013314493775E-2</v>
      </c>
    </row>
    <row r="60" spans="1:16" x14ac:dyDescent="0.25">
      <c r="A60" s="4">
        <v>40480</v>
      </c>
      <c r="B60" s="3">
        <v>5077.17</v>
      </c>
      <c r="C60" s="3">
        <v>1981.59</v>
      </c>
      <c r="D60" s="3">
        <v>469.24799999999999</v>
      </c>
      <c r="E60" s="3">
        <v>167.37</v>
      </c>
      <c r="F60" s="7">
        <v>8135.44</v>
      </c>
      <c r="G60" s="3">
        <v>753.17</v>
      </c>
      <c r="H60" s="3">
        <v>414.84</v>
      </c>
      <c r="I60" s="4"/>
      <c r="J60" s="8">
        <f>B60/B59-1</f>
        <v>3.6179135230625326E-2</v>
      </c>
      <c r="K60" s="8">
        <f>C60/C59-1</f>
        <v>3.8052332434060476E-2</v>
      </c>
      <c r="L60" s="8">
        <f>D60/D59-1</f>
        <v>-6.2536928130182412E-3</v>
      </c>
      <c r="M60" s="8">
        <f>E60/E59-1</f>
        <v>-2.6220129908824941E-3</v>
      </c>
      <c r="N60" s="8">
        <f>F60/F59-1</f>
        <v>4.7013309927491642E-2</v>
      </c>
      <c r="O60" s="8">
        <f>G60/G59-1</f>
        <v>3.6767337499655772E-2</v>
      </c>
      <c r="P60" s="8">
        <f>H60/H59-1</f>
        <v>4.6096429291910379E-2</v>
      </c>
    </row>
    <row r="61" spans="1:16" x14ac:dyDescent="0.25">
      <c r="A61" s="4">
        <v>40512</v>
      </c>
      <c r="B61" s="3">
        <v>4834.0230000000001</v>
      </c>
      <c r="C61" s="3">
        <v>1981.84</v>
      </c>
      <c r="D61" s="3">
        <v>465.95600000000002</v>
      </c>
      <c r="E61" s="3">
        <v>164.66</v>
      </c>
      <c r="F61" s="7">
        <v>7976.14</v>
      </c>
      <c r="G61" s="3">
        <v>767.85</v>
      </c>
      <c r="H61" s="3">
        <v>412.23</v>
      </c>
      <c r="I61" s="4"/>
      <c r="J61" s="8">
        <f>B61/B60-1</f>
        <v>-4.7890261700908154E-2</v>
      </c>
      <c r="K61" s="8">
        <f>C61/C60-1</f>
        <v>1.2616131490372773E-4</v>
      </c>
      <c r="L61" s="8">
        <f>D61/D60-1</f>
        <v>-7.0154800872885836E-3</v>
      </c>
      <c r="M61" s="8">
        <f>E61/E60-1</f>
        <v>-1.6191671147756548E-2</v>
      </c>
      <c r="N61" s="8">
        <f>F61/F60-1</f>
        <v>-1.9580993775382693E-2</v>
      </c>
      <c r="O61" s="8">
        <f>G61/G60-1</f>
        <v>1.9490951577997073E-2</v>
      </c>
      <c r="P61" s="8">
        <f>H61/H60-1</f>
        <v>-6.2915822967890556E-3</v>
      </c>
    </row>
    <row r="62" spans="1:16" x14ac:dyDescent="0.25">
      <c r="A62" s="4">
        <v>40543</v>
      </c>
      <c r="B62" s="3">
        <v>5225.8869999999997</v>
      </c>
      <c r="C62" s="3">
        <v>2114.29</v>
      </c>
      <c r="D62" s="3">
        <v>447.05500000000001</v>
      </c>
      <c r="E62" s="3">
        <v>163.43</v>
      </c>
      <c r="F62" s="7">
        <v>8347.58</v>
      </c>
      <c r="G62" s="3">
        <v>787.51</v>
      </c>
      <c r="H62" s="3">
        <v>456.32</v>
      </c>
      <c r="I62" s="4"/>
      <c r="J62" s="8">
        <f>B62/B61-1</f>
        <v>8.1063743387236542E-2</v>
      </c>
      <c r="K62" s="8">
        <f>C62/C61-1</f>
        <v>6.6831833044039834E-2</v>
      </c>
      <c r="L62" s="8">
        <f>D62/D61-1</f>
        <v>-4.056391590622288E-2</v>
      </c>
      <c r="M62" s="8">
        <f>E62/E61-1</f>
        <v>-7.469938054172176E-3</v>
      </c>
      <c r="N62" s="8">
        <f>F62/F61-1</f>
        <v>4.6568891719553474E-2</v>
      </c>
      <c r="O62" s="8">
        <f>G62/G61-1</f>
        <v>2.5603959106596408E-2</v>
      </c>
      <c r="P62" s="8">
        <f>H62/H61-1</f>
        <v>0.1069548552992261</v>
      </c>
    </row>
    <row r="63" spans="1:16" x14ac:dyDescent="0.25">
      <c r="A63" s="4">
        <v>40574</v>
      </c>
      <c r="B63" s="3">
        <v>5349.8950000000004</v>
      </c>
      <c r="C63" s="3">
        <v>2164.4</v>
      </c>
      <c r="D63" s="3">
        <v>445.96899999999999</v>
      </c>
      <c r="E63" s="3">
        <v>163.49</v>
      </c>
      <c r="F63" s="7">
        <v>8691.91</v>
      </c>
      <c r="G63" s="3">
        <v>738.43</v>
      </c>
      <c r="H63" s="3">
        <v>471.91</v>
      </c>
      <c r="I63" s="4"/>
      <c r="J63" s="8">
        <f>B63/B62-1</f>
        <v>2.3729560168446184E-2</v>
      </c>
      <c r="K63" s="8">
        <f>C63/C62-1</f>
        <v>2.3700627633862936E-2</v>
      </c>
      <c r="L63" s="8">
        <f>D63/D62-1</f>
        <v>-2.42923130263617E-3</v>
      </c>
      <c r="M63" s="8">
        <f>E63/E62-1</f>
        <v>3.6712965795748786E-4</v>
      </c>
      <c r="N63" s="8">
        <f>F63/F62-1</f>
        <v>4.1249080571854391E-2</v>
      </c>
      <c r="O63" s="8">
        <f>G63/G62-1</f>
        <v>-6.2323018120404861E-2</v>
      </c>
      <c r="P63" s="8">
        <f>H63/H62-1</f>
        <v>3.4164621318373056E-2</v>
      </c>
    </row>
    <row r="64" spans="1:16" x14ac:dyDescent="0.25">
      <c r="A64" s="4">
        <v>40602</v>
      </c>
      <c r="B64" s="3">
        <v>5527.5259999999998</v>
      </c>
      <c r="C64" s="3">
        <v>2238.5500000000002</v>
      </c>
      <c r="D64" s="3">
        <v>445.73899999999998</v>
      </c>
      <c r="E64" s="3">
        <v>165.26</v>
      </c>
      <c r="F64" s="7">
        <v>9090.25</v>
      </c>
      <c r="G64" s="3">
        <v>780.24</v>
      </c>
      <c r="H64" s="3">
        <v>489.35</v>
      </c>
      <c r="I64" s="4"/>
      <c r="J64" s="8">
        <f>B64/B63-1</f>
        <v>3.3202707716693425E-2</v>
      </c>
      <c r="K64" s="8">
        <f>C64/C63-1</f>
        <v>3.425891702088335E-2</v>
      </c>
      <c r="L64" s="8">
        <f>D64/D63-1</f>
        <v>-5.1573091403223081E-4</v>
      </c>
      <c r="M64" s="8">
        <f>E64/E63-1</f>
        <v>1.0826350235488391E-2</v>
      </c>
      <c r="N64" s="8">
        <f>F64/F63-1</f>
        <v>4.5828822433734429E-2</v>
      </c>
      <c r="O64" s="8">
        <f>G64/G63-1</f>
        <v>5.6620126484568711E-2</v>
      </c>
      <c r="P64" s="8">
        <f>H64/H63-1</f>
        <v>3.6956199275285595E-2</v>
      </c>
    </row>
    <row r="65" spans="1:16" x14ac:dyDescent="0.25">
      <c r="A65" s="4">
        <v>40633</v>
      </c>
      <c r="B65" s="3">
        <v>5406.1459999999997</v>
      </c>
      <c r="C65" s="3">
        <v>2239.44</v>
      </c>
      <c r="D65" s="3">
        <v>445.65699999999998</v>
      </c>
      <c r="E65" s="3">
        <v>164.37</v>
      </c>
      <c r="F65" s="7">
        <v>8973.82</v>
      </c>
      <c r="G65" s="3">
        <v>796.06</v>
      </c>
      <c r="H65" s="3">
        <v>495.86</v>
      </c>
      <c r="I65" s="4"/>
      <c r="J65" s="8">
        <f>B65/B64-1</f>
        <v>-2.1959191146274093E-2</v>
      </c>
      <c r="K65" s="8">
        <f>C65/C64-1</f>
        <v>3.9757878984159056E-4</v>
      </c>
      <c r="L65" s="8">
        <f>D65/D64-1</f>
        <v>-1.8396415839760927E-4</v>
      </c>
      <c r="M65" s="8">
        <f>E65/E64-1</f>
        <v>-5.385453225220771E-3</v>
      </c>
      <c r="N65" s="8">
        <f>F65/F64-1</f>
        <v>-1.2808228596573268E-2</v>
      </c>
      <c r="O65" s="8">
        <f>G65/G64-1</f>
        <v>2.0275812570491158E-2</v>
      </c>
      <c r="P65" s="8">
        <f>H65/H64-1</f>
        <v>1.3303361602125197E-2</v>
      </c>
    </row>
    <row r="66" spans="1:16" x14ac:dyDescent="0.25">
      <c r="A66" s="4">
        <v>40662</v>
      </c>
      <c r="B66" s="3">
        <v>5734.6419999999998</v>
      </c>
      <c r="C66" s="3">
        <v>2305.7600000000002</v>
      </c>
      <c r="D66" s="3">
        <v>452.69</v>
      </c>
      <c r="E66" s="3">
        <v>168.48</v>
      </c>
      <c r="F66" s="7">
        <v>9432.7000000000007</v>
      </c>
      <c r="G66" s="3">
        <v>860.51</v>
      </c>
      <c r="H66" s="3">
        <v>508.43</v>
      </c>
      <c r="I66" s="4"/>
      <c r="J66" s="8">
        <f>B66/B65-1</f>
        <v>6.07634348017978E-2</v>
      </c>
      <c r="K66" s="8">
        <f>C66/C65-1</f>
        <v>2.9614546493766269E-2</v>
      </c>
      <c r="L66" s="8">
        <f>D66/D65-1</f>
        <v>1.5781194954864519E-2</v>
      </c>
      <c r="M66" s="8">
        <f>E66/E65-1</f>
        <v>2.5004562876437264E-2</v>
      </c>
      <c r="N66" s="8">
        <f>F66/F65-1</f>
        <v>5.1135413904000782E-2</v>
      </c>
      <c r="O66" s="8">
        <f>G66/G65-1</f>
        <v>8.0961234077833399E-2</v>
      </c>
      <c r="P66" s="8">
        <f>H66/H65-1</f>
        <v>2.5349897148388534E-2</v>
      </c>
    </row>
    <row r="67" spans="1:16" x14ac:dyDescent="0.25">
      <c r="A67" s="4">
        <v>40694</v>
      </c>
      <c r="B67" s="3">
        <v>5573.7110000000002</v>
      </c>
      <c r="C67" s="3">
        <v>2279.66</v>
      </c>
      <c r="D67" s="3">
        <v>464.476</v>
      </c>
      <c r="E67" s="3">
        <v>170.62</v>
      </c>
      <c r="F67" s="7">
        <v>9526.9500000000007</v>
      </c>
      <c r="G67" s="3">
        <v>848.98</v>
      </c>
      <c r="H67" s="3">
        <v>482.37</v>
      </c>
      <c r="I67" s="4"/>
      <c r="J67" s="8">
        <f>B67/B66-1</f>
        <v>-2.8062954932496109E-2</v>
      </c>
      <c r="K67" s="8">
        <f>C67/C66-1</f>
        <v>-1.1319478176393227E-2</v>
      </c>
      <c r="L67" s="8">
        <f>D67/D66-1</f>
        <v>2.6035476816364422E-2</v>
      </c>
      <c r="M67" s="8">
        <f>E67/E66-1</f>
        <v>1.2701804368471015E-2</v>
      </c>
      <c r="N67" s="8">
        <f>F67/F66-1</f>
        <v>9.9918369077782732E-3</v>
      </c>
      <c r="O67" s="8">
        <f>G67/G66-1</f>
        <v>-1.3399030807311862E-2</v>
      </c>
      <c r="P67" s="8">
        <f>H67/H66-1</f>
        <v>-5.125582676081275E-2</v>
      </c>
    </row>
    <row r="68" spans="1:16" x14ac:dyDescent="0.25">
      <c r="A68" s="4">
        <v>40724</v>
      </c>
      <c r="B68" s="3">
        <v>5505.29</v>
      </c>
      <c r="C68" s="3">
        <v>2241.66</v>
      </c>
      <c r="D68" s="3">
        <v>460.798</v>
      </c>
      <c r="E68" s="3">
        <v>169.25</v>
      </c>
      <c r="F68" s="7">
        <v>9234.3799999999992</v>
      </c>
      <c r="G68" s="3">
        <v>830.23</v>
      </c>
      <c r="H68" s="3">
        <v>461.89</v>
      </c>
      <c r="I68" s="4"/>
      <c r="J68" s="8">
        <f>B68/B67-1</f>
        <v>-1.2275663377595336E-2</v>
      </c>
      <c r="K68" s="8">
        <f>C68/C67-1</f>
        <v>-1.6669152417465805E-2</v>
      </c>
      <c r="L68" s="8">
        <f>D68/D67-1</f>
        <v>-7.9186007457866525E-3</v>
      </c>
      <c r="M68" s="8">
        <f>E68/E67-1</f>
        <v>-8.0295393271597737E-3</v>
      </c>
      <c r="N68" s="8">
        <f>F68/F67-1</f>
        <v>-3.070972346868639E-2</v>
      </c>
      <c r="O68" s="8">
        <f>G68/G67-1</f>
        <v>-2.2085325920516374E-2</v>
      </c>
      <c r="P68" s="8">
        <f>H68/H67-1</f>
        <v>-4.2457035056077341E-2</v>
      </c>
    </row>
    <row r="69" spans="1:16" x14ac:dyDescent="0.25">
      <c r="A69" s="4">
        <v>40753</v>
      </c>
      <c r="B69" s="3">
        <v>5418.7</v>
      </c>
      <c r="C69" s="3">
        <v>2196.08</v>
      </c>
      <c r="D69" s="3">
        <v>475.82100000000003</v>
      </c>
      <c r="E69" s="3">
        <v>173.37</v>
      </c>
      <c r="F69" s="7">
        <v>9331.56</v>
      </c>
      <c r="G69" s="3">
        <v>900.01</v>
      </c>
      <c r="H69" s="3">
        <v>478.95</v>
      </c>
      <c r="I69" s="4"/>
      <c r="J69" s="8">
        <f>B69/B68-1</f>
        <v>-1.572850839828599E-2</v>
      </c>
      <c r="K69" s="8">
        <f>C69/C68-1</f>
        <v>-2.0333145972181277E-2</v>
      </c>
      <c r="L69" s="8">
        <f>D69/D68-1</f>
        <v>3.2602138030113137E-2</v>
      </c>
      <c r="M69" s="8">
        <f>E69/E68-1</f>
        <v>2.4342688330871498E-2</v>
      </c>
      <c r="N69" s="8">
        <f>F69/F68-1</f>
        <v>1.0523716806109418E-2</v>
      </c>
      <c r="O69" s="8">
        <f>G69/G68-1</f>
        <v>8.4048998470303449E-2</v>
      </c>
      <c r="P69" s="8">
        <f>H69/H68-1</f>
        <v>3.6935201021888409E-2</v>
      </c>
    </row>
    <row r="70" spans="1:16" x14ac:dyDescent="0.25">
      <c r="A70" s="4">
        <v>40786</v>
      </c>
      <c r="B70" s="3">
        <v>4930.0590000000002</v>
      </c>
      <c r="C70" s="3">
        <v>2076.7800000000002</v>
      </c>
      <c r="D70" s="3">
        <v>502.67700000000002</v>
      </c>
      <c r="E70" s="3">
        <v>173.96</v>
      </c>
      <c r="F70" s="7">
        <v>8809.33</v>
      </c>
      <c r="G70" s="3">
        <v>1010.68</v>
      </c>
      <c r="H70" s="3">
        <v>480.01</v>
      </c>
      <c r="I70" s="4"/>
      <c r="J70" s="8">
        <f>B70/B69-1</f>
        <v>-9.0176795172273727E-2</v>
      </c>
      <c r="K70" s="8">
        <f>C70/C69-1</f>
        <v>-5.432406833995107E-2</v>
      </c>
      <c r="L70" s="8">
        <f>D70/D69-1</f>
        <v>5.644139287673311E-2</v>
      </c>
      <c r="M70" s="8">
        <f>E70/E69-1</f>
        <v>3.4031262617524316E-3</v>
      </c>
      <c r="N70" s="8">
        <f>F70/F69-1</f>
        <v>-5.5963847416723445E-2</v>
      </c>
      <c r="O70" s="8">
        <f>G70/G69-1</f>
        <v>0.12296530038555131</v>
      </c>
      <c r="P70" s="8">
        <f>H70/H69-1</f>
        <v>2.2131746528866181E-3</v>
      </c>
    </row>
    <row r="71" spans="1:16" x14ac:dyDescent="0.25">
      <c r="A71" s="4">
        <v>40816</v>
      </c>
      <c r="B71" s="3">
        <v>4461.8670000000002</v>
      </c>
      <c r="C71" s="3">
        <v>1930.79</v>
      </c>
      <c r="D71" s="3">
        <v>516.48199999999997</v>
      </c>
      <c r="E71" s="3">
        <v>174.57</v>
      </c>
      <c r="F71" s="7">
        <v>7842.64</v>
      </c>
      <c r="G71" s="3">
        <v>895.15</v>
      </c>
      <c r="H71" s="3">
        <v>409.02</v>
      </c>
      <c r="I71" s="4"/>
      <c r="J71" s="8">
        <f>B71/B70-1</f>
        <v>-9.4966814798768118E-2</v>
      </c>
      <c r="K71" s="8">
        <f>C71/C70-1</f>
        <v>-7.0296324117143039E-2</v>
      </c>
      <c r="L71" s="8">
        <f>D71/D70-1</f>
        <v>2.7462963294521137E-2</v>
      </c>
      <c r="M71" s="8">
        <f>E71/E70-1</f>
        <v>3.5065532306275404E-3</v>
      </c>
      <c r="N71" s="8">
        <f>F71/F70-1</f>
        <v>-0.10973479254381435</v>
      </c>
      <c r="O71" s="8">
        <f>G71/G70-1</f>
        <v>-0.11430917797918227</v>
      </c>
      <c r="P71" s="8">
        <f>H71/H70-1</f>
        <v>-0.14789275223432852</v>
      </c>
    </row>
    <row r="72" spans="1:16" x14ac:dyDescent="0.25">
      <c r="A72" s="4">
        <v>40847</v>
      </c>
      <c r="B72" s="3">
        <v>4892.3159999999998</v>
      </c>
      <c r="C72" s="3">
        <v>2141.81</v>
      </c>
      <c r="D72" s="3">
        <v>506.26499999999999</v>
      </c>
      <c r="E72" s="3">
        <v>178.94</v>
      </c>
      <c r="F72" s="7">
        <v>8962.35</v>
      </c>
      <c r="G72" s="3">
        <v>951.95</v>
      </c>
      <c r="H72" s="3">
        <v>437.81</v>
      </c>
      <c r="I72" s="4"/>
      <c r="J72" s="8">
        <f>B72/B71-1</f>
        <v>9.6472844215212961E-2</v>
      </c>
      <c r="K72" s="8">
        <f>C72/C71-1</f>
        <v>0.10929205144008414</v>
      </c>
      <c r="L72" s="8">
        <f>D72/D71-1</f>
        <v>-1.978190914688216E-2</v>
      </c>
      <c r="M72" s="8">
        <f>E72/E71-1</f>
        <v>2.5032938076416267E-2</v>
      </c>
      <c r="N72" s="8">
        <f>F72/F71-1</f>
        <v>0.14277207674966585</v>
      </c>
      <c r="O72" s="8">
        <f>G72/G71-1</f>
        <v>6.3453052561023293E-2</v>
      </c>
      <c r="P72" s="8">
        <f>H72/H71-1</f>
        <v>7.0387756099946186E-2</v>
      </c>
    </row>
    <row r="73" spans="1:16" x14ac:dyDescent="0.25">
      <c r="A73" s="4">
        <v>40877</v>
      </c>
      <c r="B73" s="3">
        <v>4656.26</v>
      </c>
      <c r="C73" s="3">
        <v>2137.08</v>
      </c>
      <c r="D73" s="3">
        <v>512.95799999999997</v>
      </c>
      <c r="E73" s="3">
        <v>173.29</v>
      </c>
      <c r="F73" s="7">
        <v>8625.48</v>
      </c>
      <c r="G73" s="3">
        <v>964.48</v>
      </c>
      <c r="H73" s="3">
        <v>431.24</v>
      </c>
      <c r="I73" s="4"/>
      <c r="J73" s="8">
        <f>B73/B72-1</f>
        <v>-4.8250358317001529E-2</v>
      </c>
      <c r="K73" s="8">
        <f>C73/C72-1</f>
        <v>-2.2084125109136377E-3</v>
      </c>
      <c r="L73" s="8">
        <f>D73/D72-1</f>
        <v>1.3220349026695555E-2</v>
      </c>
      <c r="M73" s="8">
        <f>E73/E72-1</f>
        <v>-3.1574829551805128E-2</v>
      </c>
      <c r="N73" s="8">
        <f>F73/F72-1</f>
        <v>-3.7587239953806861E-2</v>
      </c>
      <c r="O73" s="8">
        <f>G73/G72-1</f>
        <v>1.3162456011345025E-2</v>
      </c>
      <c r="P73" s="8">
        <f>H73/H72-1</f>
        <v>-1.5006509673145874E-2</v>
      </c>
    </row>
    <row r="74" spans="1:16" x14ac:dyDescent="0.25">
      <c r="A74" s="4">
        <v>40907</v>
      </c>
      <c r="B74" s="3">
        <v>4612.71</v>
      </c>
      <c r="C74" s="3">
        <v>2158.94</v>
      </c>
      <c r="D74" s="3">
        <v>522.80799999999999</v>
      </c>
      <c r="E74" s="3">
        <v>179.33</v>
      </c>
      <c r="F74" s="7">
        <v>9039.07</v>
      </c>
      <c r="G74" s="3">
        <v>863.37</v>
      </c>
      <c r="H74" s="3">
        <v>419.88</v>
      </c>
      <c r="I74" s="4"/>
      <c r="J74" s="8">
        <f>B74/B73-1</f>
        <v>-9.3530000472482611E-3</v>
      </c>
      <c r="K74" s="8">
        <f>C74/C73-1</f>
        <v>1.0228910475976516E-2</v>
      </c>
      <c r="L74" s="8">
        <f>D74/D73-1</f>
        <v>1.9202351849469279E-2</v>
      </c>
      <c r="M74" s="8">
        <f>E74/E73-1</f>
        <v>3.4854867563044678E-2</v>
      </c>
      <c r="N74" s="8">
        <f>F74/F73-1</f>
        <v>4.7949795257771211E-2</v>
      </c>
      <c r="O74" s="8">
        <f>G74/G73-1</f>
        <v>-0.10483369276708698</v>
      </c>
      <c r="P74" s="8">
        <f>H74/H73-1</f>
        <v>-2.6342639829329384E-2</v>
      </c>
    </row>
    <row r="75" spans="1:16" x14ac:dyDescent="0.25">
      <c r="A75" s="4">
        <v>40939</v>
      </c>
      <c r="B75" s="3">
        <v>4859.6319999999996</v>
      </c>
      <c r="C75" s="3">
        <v>2255.69</v>
      </c>
      <c r="D75" s="3">
        <v>526.95799999999997</v>
      </c>
      <c r="E75" s="3">
        <v>183.18</v>
      </c>
      <c r="F75" s="7">
        <v>9613.7999999999993</v>
      </c>
      <c r="G75" s="3">
        <v>957.36</v>
      </c>
      <c r="H75" s="3">
        <v>439.48</v>
      </c>
      <c r="I75" s="4"/>
      <c r="J75" s="8">
        <f>B75/B74-1</f>
        <v>5.3530787758172327E-2</v>
      </c>
      <c r="K75" s="8">
        <f>C75/C74-1</f>
        <v>4.4813658554661018E-2</v>
      </c>
      <c r="L75" s="8">
        <f>D75/D74-1</f>
        <v>7.9379045462195652E-3</v>
      </c>
      <c r="M75" s="8">
        <f>E75/E74-1</f>
        <v>2.1468800535325849E-2</v>
      </c>
      <c r="N75" s="8">
        <f>F75/F74-1</f>
        <v>6.3582868591569586E-2</v>
      </c>
      <c r="O75" s="8">
        <f>G75/G74-1</f>
        <v>0.10886410229681376</v>
      </c>
      <c r="P75" s="8">
        <f>H75/H74-1</f>
        <v>4.6680003810612547E-2</v>
      </c>
    </row>
    <row r="76" spans="1:16" x14ac:dyDescent="0.25">
      <c r="A76" s="4">
        <v>40968</v>
      </c>
      <c r="B76" s="3">
        <v>5139.9679999999998</v>
      </c>
      <c r="C76" s="3">
        <v>2353.23</v>
      </c>
      <c r="D76" s="3">
        <v>521.15099999999995</v>
      </c>
      <c r="E76" s="3">
        <v>186.17</v>
      </c>
      <c r="F76" s="7">
        <v>9526.2199999999993</v>
      </c>
      <c r="G76" s="3">
        <v>941.42</v>
      </c>
      <c r="H76" s="3">
        <v>452.35</v>
      </c>
      <c r="I76" s="4"/>
      <c r="J76" s="8">
        <f>B76/B75-1</f>
        <v>5.7686672571091835E-2</v>
      </c>
      <c r="K76" s="8">
        <f>C76/C75-1</f>
        <v>4.3241757511005563E-2</v>
      </c>
      <c r="L76" s="8">
        <f>D76/D75-1</f>
        <v>-1.101985357466817E-2</v>
      </c>
      <c r="M76" s="8">
        <f>E76/E75-1</f>
        <v>1.6322742657495226E-2</v>
      </c>
      <c r="N76" s="8">
        <f>F76/F75-1</f>
        <v>-9.1098212985499805E-3</v>
      </c>
      <c r="O76" s="8">
        <f>G76/G75-1</f>
        <v>-1.664995404027747E-2</v>
      </c>
      <c r="P76" s="8">
        <f>H76/H75-1</f>
        <v>2.9284609083462199E-2</v>
      </c>
    </row>
    <row r="77" spans="1:16" x14ac:dyDescent="0.25">
      <c r="A77" s="4">
        <v>40998</v>
      </c>
      <c r="B77" s="3">
        <v>5119.1899999999996</v>
      </c>
      <c r="C77" s="3">
        <v>2430.67</v>
      </c>
      <c r="D77" s="3">
        <v>511.00400000000002</v>
      </c>
      <c r="E77" s="3">
        <v>183.53</v>
      </c>
      <c r="F77" s="7">
        <v>9987.3700000000008</v>
      </c>
      <c r="G77" s="3">
        <v>918.34</v>
      </c>
      <c r="H77" s="3">
        <v>438.89</v>
      </c>
      <c r="I77" s="4"/>
      <c r="J77" s="8">
        <f>B77/B76-1</f>
        <v>-4.0424376182887078E-3</v>
      </c>
      <c r="K77" s="8">
        <f>C77/C76-1</f>
        <v>3.2907960547842841E-2</v>
      </c>
      <c r="L77" s="8">
        <f>D77/D76-1</f>
        <v>-1.9470364635201576E-2</v>
      </c>
      <c r="M77" s="8">
        <f>E77/E76-1</f>
        <v>-1.418058763495722E-2</v>
      </c>
      <c r="N77" s="8">
        <f>F77/F76-1</f>
        <v>4.8408497809204754E-2</v>
      </c>
      <c r="O77" s="8">
        <f>G77/G76-1</f>
        <v>-2.4516156444519877E-2</v>
      </c>
      <c r="P77" s="8">
        <f>H77/H76-1</f>
        <v>-2.9755720128219365E-2</v>
      </c>
    </row>
    <row r="78" spans="1:16" x14ac:dyDescent="0.25">
      <c r="A78" s="4">
        <v>41029</v>
      </c>
      <c r="B78" s="3">
        <v>5024.8959999999997</v>
      </c>
      <c r="C78" s="3">
        <v>2415.42</v>
      </c>
      <c r="D78" s="3">
        <v>525.72699999999998</v>
      </c>
      <c r="E78" s="3">
        <v>185.51</v>
      </c>
      <c r="F78" s="7">
        <v>10254.33</v>
      </c>
      <c r="G78" s="3">
        <v>914.18</v>
      </c>
      <c r="H78" s="3">
        <v>434.48</v>
      </c>
      <c r="I78" s="4"/>
      <c r="J78" s="8">
        <f>B78/B77-1</f>
        <v>-1.8419710930830835E-2</v>
      </c>
      <c r="K78" s="8">
        <f>C78/C77-1</f>
        <v>-6.2739902989710217E-3</v>
      </c>
      <c r="L78" s="8">
        <f>D78/D77-1</f>
        <v>2.8811907538884185E-2</v>
      </c>
      <c r="M78" s="8">
        <f>E78/E77-1</f>
        <v>1.0788426960169906E-2</v>
      </c>
      <c r="N78" s="8">
        <f>F78/F77-1</f>
        <v>2.6729759686483945E-2</v>
      </c>
      <c r="O78" s="8">
        <f>G78/G77-1</f>
        <v>-4.5299126685106605E-3</v>
      </c>
      <c r="P78" s="8">
        <f>H78/H77-1</f>
        <v>-1.00480758276561E-2</v>
      </c>
    </row>
    <row r="79" spans="1:16" x14ac:dyDescent="0.25">
      <c r="A79" s="4">
        <v>41060</v>
      </c>
      <c r="B79" s="3">
        <v>4454.41</v>
      </c>
      <c r="C79" s="3">
        <v>2270.25</v>
      </c>
      <c r="D79" s="3">
        <v>544.83600000000001</v>
      </c>
      <c r="E79" s="3">
        <v>186.92</v>
      </c>
      <c r="F79" s="7">
        <v>9802.0400000000009</v>
      </c>
      <c r="G79" s="3">
        <v>858.08</v>
      </c>
      <c r="H79" s="3">
        <v>393.98</v>
      </c>
      <c r="I79" s="4"/>
      <c r="J79" s="8">
        <f>B79/B78-1</f>
        <v>-0.1135319019537917</v>
      </c>
      <c r="K79" s="8">
        <f>C79/C78-1</f>
        <v>-6.0101348833743184E-2</v>
      </c>
      <c r="L79" s="8">
        <f>D79/D78-1</f>
        <v>3.634776224161973E-2</v>
      </c>
      <c r="M79" s="8">
        <f>E79/E78-1</f>
        <v>7.6006684275780056E-3</v>
      </c>
      <c r="N79" s="8">
        <f>F79/F78-1</f>
        <v>-4.4107221047108736E-2</v>
      </c>
      <c r="O79" s="8">
        <f>G79/G78-1</f>
        <v>-6.1366470498151249E-2</v>
      </c>
      <c r="P79" s="8">
        <f>H79/H78-1</f>
        <v>-9.3214877554778086E-2</v>
      </c>
    </row>
    <row r="80" spans="1:16" x14ac:dyDescent="0.25">
      <c r="A80" s="4">
        <v>41089</v>
      </c>
      <c r="B80" s="3">
        <v>4768.4279999999999</v>
      </c>
      <c r="C80" s="3">
        <v>2363.79</v>
      </c>
      <c r="D80" s="3">
        <v>541.76800000000003</v>
      </c>
      <c r="E80" s="3">
        <v>188.54</v>
      </c>
      <c r="F80" s="7">
        <v>10386.82</v>
      </c>
      <c r="G80" s="3">
        <v>880.09</v>
      </c>
      <c r="H80" s="3">
        <v>406.38</v>
      </c>
      <c r="I80" s="4"/>
      <c r="J80" s="8">
        <f>B80/B79-1</f>
        <v>7.0495980387974999E-2</v>
      </c>
      <c r="K80" s="8">
        <f>C80/C79-1</f>
        <v>4.1202510736702891E-2</v>
      </c>
      <c r="L80" s="8">
        <f>D80/D79-1</f>
        <v>-5.6310522799520868E-3</v>
      </c>
      <c r="M80" s="8">
        <f>E80/E79-1</f>
        <v>8.6668093301947025E-3</v>
      </c>
      <c r="N80" s="8">
        <f>F80/F79-1</f>
        <v>5.9659009757152548E-2</v>
      </c>
      <c r="O80" s="8">
        <f>G80/G79-1</f>
        <v>2.5650289017341121E-2</v>
      </c>
      <c r="P80" s="8">
        <f>H80/H79-1</f>
        <v>3.1473678866947408E-2</v>
      </c>
    </row>
    <row r="81" spans="1:16" x14ac:dyDescent="0.25">
      <c r="A81" s="4">
        <v>41121</v>
      </c>
      <c r="B81" s="3">
        <v>4823.0879999999997</v>
      </c>
      <c r="C81" s="3">
        <v>2396.62</v>
      </c>
      <c r="D81" s="3">
        <v>550.73699999999997</v>
      </c>
      <c r="E81" s="3">
        <v>195.11</v>
      </c>
      <c r="F81" s="7">
        <v>10612.21</v>
      </c>
      <c r="G81" s="3">
        <v>883.23</v>
      </c>
      <c r="H81" s="3">
        <v>430.24</v>
      </c>
      <c r="I81" s="4"/>
      <c r="J81" s="8">
        <f>B81/B80-1</f>
        <v>1.1462897206374834E-2</v>
      </c>
      <c r="K81" s="8">
        <f>C81/C80-1</f>
        <v>1.3888712618295163E-2</v>
      </c>
      <c r="L81" s="8">
        <f>D81/D80-1</f>
        <v>1.6555056777070476E-2</v>
      </c>
      <c r="M81" s="8">
        <f>E81/E80-1</f>
        <v>3.4846716877055428E-2</v>
      </c>
      <c r="N81" s="8">
        <f>F81/F80-1</f>
        <v>2.1699615474225942E-2</v>
      </c>
      <c r="O81" s="8">
        <f>G81/G80-1</f>
        <v>3.5678169278141603E-3</v>
      </c>
      <c r="P81" s="8">
        <f>H81/H80-1</f>
        <v>5.8713519366110578E-2</v>
      </c>
    </row>
    <row r="82" spans="1:16" x14ac:dyDescent="0.25">
      <c r="A82" s="4">
        <v>41152</v>
      </c>
      <c r="B82" s="3">
        <v>4953.1310000000003</v>
      </c>
      <c r="C82" s="3">
        <v>2450.6</v>
      </c>
      <c r="D82" s="3">
        <v>549.89200000000005</v>
      </c>
      <c r="E82" s="3">
        <v>195</v>
      </c>
      <c r="F82" s="7">
        <v>10624.91</v>
      </c>
      <c r="G82" s="3">
        <v>923.25</v>
      </c>
      <c r="H82" s="3">
        <v>445.48</v>
      </c>
      <c r="I82" s="4"/>
      <c r="J82" s="8">
        <f>B82/B81-1</f>
        <v>2.6962601553195853E-2</v>
      </c>
      <c r="K82" s="8">
        <f>C82/C81-1</f>
        <v>2.2523387103504211E-2</v>
      </c>
      <c r="L82" s="8">
        <f>D82/D81-1</f>
        <v>-1.5343076640935704E-3</v>
      </c>
      <c r="M82" s="8">
        <f>E82/E81-1</f>
        <v>-5.6378453180261356E-4</v>
      </c>
      <c r="N82" s="8">
        <f>F82/F81-1</f>
        <v>1.1967347046468735E-3</v>
      </c>
      <c r="O82" s="8">
        <f>G82/G81-1</f>
        <v>4.5310960904860531E-2</v>
      </c>
      <c r="P82" s="8">
        <f>H82/H81-1</f>
        <v>3.5422089996281159E-2</v>
      </c>
    </row>
    <row r="83" spans="1:16" x14ac:dyDescent="0.25">
      <c r="A83" s="4">
        <v>41180</v>
      </c>
      <c r="B83" s="3">
        <v>5101.3990000000003</v>
      </c>
      <c r="C83" s="3">
        <v>2513.9299999999998</v>
      </c>
      <c r="D83" s="3">
        <v>546.89099999999996</v>
      </c>
      <c r="E83" s="3">
        <v>197.15</v>
      </c>
      <c r="F83" s="7">
        <v>10493.88</v>
      </c>
      <c r="G83" s="3">
        <v>970.54</v>
      </c>
      <c r="H83" s="3">
        <v>452.42</v>
      </c>
      <c r="I83" s="4"/>
      <c r="J83" s="8">
        <f>B83/B82-1</f>
        <v>2.9934197177502453E-2</v>
      </c>
      <c r="K83" s="8">
        <f>C83/C82-1</f>
        <v>2.5842650779400955E-2</v>
      </c>
      <c r="L83" s="8">
        <f>D83/D82-1</f>
        <v>-5.4574352782001956E-3</v>
      </c>
      <c r="M83" s="8">
        <f>E83/E82-1</f>
        <v>1.1025641025641075E-2</v>
      </c>
      <c r="N83" s="8">
        <f>F83/F82-1</f>
        <v>-1.2332339756289779E-2</v>
      </c>
      <c r="O83" s="8">
        <f>G83/G82-1</f>
        <v>5.1221229352829578E-2</v>
      </c>
      <c r="P83" s="8">
        <f>H83/H82-1</f>
        <v>1.5578701625213354E-2</v>
      </c>
    </row>
    <row r="84" spans="1:16" x14ac:dyDescent="0.25">
      <c r="A84" s="4">
        <v>41213</v>
      </c>
      <c r="B84" s="3">
        <v>5144.2579999999998</v>
      </c>
      <c r="C84" s="3">
        <v>2467.5100000000002</v>
      </c>
      <c r="D84" s="3">
        <v>545.24199999999996</v>
      </c>
      <c r="E84" s="3">
        <v>199.8</v>
      </c>
      <c r="F84" s="7">
        <v>10467.52</v>
      </c>
      <c r="G84" s="3">
        <v>940.64</v>
      </c>
      <c r="H84" s="3">
        <v>433.43</v>
      </c>
      <c r="I84" s="4"/>
      <c r="J84" s="8">
        <f>B84/B83-1</f>
        <v>8.4014208651390643E-3</v>
      </c>
      <c r="K84" s="8">
        <f>C84/C83-1</f>
        <v>-1.8465112393741934E-2</v>
      </c>
      <c r="L84" s="8">
        <f>D84/D83-1</f>
        <v>-3.0152260688144361E-3</v>
      </c>
      <c r="M84" s="8">
        <f>E84/E83-1</f>
        <v>1.3441541973116866E-2</v>
      </c>
      <c r="N84" s="8">
        <f>F84/F83-1</f>
        <v>-2.5119402928182044E-3</v>
      </c>
      <c r="O84" s="8">
        <f>G84/G83-1</f>
        <v>-3.0807591650009236E-2</v>
      </c>
      <c r="P84" s="8">
        <f>H84/H83-1</f>
        <v>-4.1974271694443233E-2</v>
      </c>
    </row>
    <row r="85" spans="1:16" x14ac:dyDescent="0.25">
      <c r="A85" s="4">
        <v>41243</v>
      </c>
      <c r="B85" s="3">
        <v>5269.0640000000003</v>
      </c>
      <c r="C85" s="3">
        <v>2481.8200000000002</v>
      </c>
      <c r="D85" s="3">
        <v>551.32899999999995</v>
      </c>
      <c r="E85" s="3">
        <v>198.97</v>
      </c>
      <c r="F85" s="7">
        <v>10439.07</v>
      </c>
      <c r="G85" s="3">
        <v>935.98</v>
      </c>
      <c r="H85" s="3">
        <v>441.06</v>
      </c>
      <c r="I85" s="4"/>
      <c r="J85" s="8">
        <f>B85/B84-1</f>
        <v>2.4261224845254725E-2</v>
      </c>
      <c r="K85" s="8">
        <f>C85/C84-1</f>
        <v>5.7993685942507867E-3</v>
      </c>
      <c r="L85" s="8">
        <f>D85/D84-1</f>
        <v>1.1163850180286872E-2</v>
      </c>
      <c r="M85" s="8">
        <f>E85/E84-1</f>
        <v>-4.1541541541542104E-3</v>
      </c>
      <c r="N85" s="8">
        <f>F85/F84-1</f>
        <v>-2.7179312769405328E-3</v>
      </c>
      <c r="O85" s="8">
        <f>G85/G84-1</f>
        <v>-4.9540738220785752E-3</v>
      </c>
      <c r="P85" s="8">
        <f>H85/H84-1</f>
        <v>1.7603765313891406E-2</v>
      </c>
    </row>
    <row r="86" spans="1:16" x14ac:dyDescent="0.25">
      <c r="A86" s="4">
        <v>41274</v>
      </c>
      <c r="B86" s="3">
        <v>5438.2960000000003</v>
      </c>
      <c r="C86" s="3">
        <v>2504.44</v>
      </c>
      <c r="D86" s="3">
        <v>545.10199999999998</v>
      </c>
      <c r="E86" s="3">
        <v>198.31</v>
      </c>
      <c r="F86" s="7">
        <v>10819.84</v>
      </c>
      <c r="G86" s="3">
        <v>915.88</v>
      </c>
      <c r="H86" s="3">
        <v>432.1</v>
      </c>
      <c r="I86" s="4"/>
      <c r="J86" s="8">
        <f>B86/B85-1</f>
        <v>3.2118038422004336E-2</v>
      </c>
      <c r="K86" s="8">
        <f>C86/C85-1</f>
        <v>9.1142790371581128E-3</v>
      </c>
      <c r="L86" s="8">
        <f>D86/D85-1</f>
        <v>-1.1294526498696777E-2</v>
      </c>
      <c r="M86" s="8">
        <f>E86/E85-1</f>
        <v>-3.3170829773332411E-3</v>
      </c>
      <c r="N86" s="8">
        <f>F86/F85-1</f>
        <v>3.6475471473991439E-2</v>
      </c>
      <c r="O86" s="8">
        <f>G86/G85-1</f>
        <v>-2.1474817837987992E-2</v>
      </c>
      <c r="P86" s="8">
        <f>H86/H85-1</f>
        <v>-2.0314696413186395E-2</v>
      </c>
    </row>
    <row r="87" spans="1:16" x14ac:dyDescent="0.25">
      <c r="A87" s="4">
        <v>41305</v>
      </c>
      <c r="B87" s="3">
        <v>5726.1149999999998</v>
      </c>
      <c r="C87" s="3">
        <v>2634.16</v>
      </c>
      <c r="D87" s="3">
        <v>534.51499999999999</v>
      </c>
      <c r="E87" s="3">
        <v>195.73</v>
      </c>
      <c r="F87" s="7">
        <v>11215.56</v>
      </c>
      <c r="G87" s="3">
        <v>907.21</v>
      </c>
      <c r="H87" s="3">
        <v>446.23</v>
      </c>
      <c r="I87" s="4"/>
      <c r="J87" s="8">
        <f>B87/B86-1</f>
        <v>5.2924482227521219E-2</v>
      </c>
      <c r="K87" s="8">
        <f>C87/C86-1</f>
        <v>5.1796010285732441E-2</v>
      </c>
      <c r="L87" s="8">
        <f>D87/D86-1</f>
        <v>-1.9422053120333405E-2</v>
      </c>
      <c r="M87" s="8">
        <f>E87/E86-1</f>
        <v>-1.3009933941808383E-2</v>
      </c>
      <c r="N87" s="8">
        <f>F87/F86-1</f>
        <v>3.6573553767893063E-2</v>
      </c>
      <c r="O87" s="8">
        <f>G87/G86-1</f>
        <v>-9.4663056295584136E-3</v>
      </c>
      <c r="P87" s="8">
        <f>H87/H86-1</f>
        <v>3.2700763712103731E-2</v>
      </c>
    </row>
    <row r="88" spans="1:16" x14ac:dyDescent="0.25">
      <c r="A88" s="4">
        <v>41333</v>
      </c>
      <c r="B88" s="3">
        <v>5673.2359999999999</v>
      </c>
      <c r="C88" s="3">
        <v>2669.92</v>
      </c>
      <c r="D88" s="3">
        <v>541.26900000000001</v>
      </c>
      <c r="E88" s="3">
        <v>197.84</v>
      </c>
      <c r="F88" s="7">
        <v>11354.74</v>
      </c>
      <c r="G88" s="3">
        <v>861.47</v>
      </c>
      <c r="H88" s="3">
        <v>425.58</v>
      </c>
      <c r="I88" s="4"/>
      <c r="J88" s="8">
        <f>B88/B87-1</f>
        <v>-9.2347080001012882E-3</v>
      </c>
      <c r="K88" s="8">
        <f>C88/C87-1</f>
        <v>1.3575485164151191E-2</v>
      </c>
      <c r="L88" s="8">
        <f>D88/D87-1</f>
        <v>1.2635753907748182E-2</v>
      </c>
      <c r="M88" s="8">
        <f>E88/E87-1</f>
        <v>1.0780156337812263E-2</v>
      </c>
      <c r="N88" s="8">
        <f>F88/F87-1</f>
        <v>1.2409545310265502E-2</v>
      </c>
      <c r="O88" s="8">
        <f>G88/G87-1</f>
        <v>-5.0418315494758614E-2</v>
      </c>
      <c r="P88" s="8">
        <f>H88/H87-1</f>
        <v>-4.6276583824485185E-2</v>
      </c>
    </row>
    <row r="89" spans="1:16" x14ac:dyDescent="0.25">
      <c r="A89" s="4">
        <v>41362</v>
      </c>
      <c r="B89" s="3">
        <v>5722.91</v>
      </c>
      <c r="C89" s="3">
        <v>2770.05</v>
      </c>
      <c r="D89" s="3">
        <v>544.02099999999996</v>
      </c>
      <c r="E89" s="3">
        <v>197.75</v>
      </c>
      <c r="F89" s="7">
        <v>11696.24</v>
      </c>
      <c r="G89" s="3">
        <v>870.01</v>
      </c>
      <c r="H89" s="3">
        <v>422.34</v>
      </c>
      <c r="I89" s="4"/>
      <c r="J89" s="8">
        <f>B89/B88-1</f>
        <v>8.7558493953010519E-3</v>
      </c>
      <c r="K89" s="8">
        <f>C89/C88-1</f>
        <v>3.7502996344459749E-2</v>
      </c>
      <c r="L89" s="8">
        <f>D89/D88-1</f>
        <v>5.0843480783122619E-3</v>
      </c>
      <c r="M89" s="8">
        <f>E89/E88-1</f>
        <v>-4.5491306105949203E-4</v>
      </c>
      <c r="N89" s="8">
        <f>F89/F88-1</f>
        <v>3.0075545543094773E-2</v>
      </c>
      <c r="O89" s="8">
        <f>G89/G88-1</f>
        <v>9.9132877523302465E-3</v>
      </c>
      <c r="P89" s="8">
        <f>H89/H88-1</f>
        <v>-7.6131397152121583E-3</v>
      </c>
    </row>
    <row r="90" spans="1:16" x14ac:dyDescent="0.25">
      <c r="A90" s="4">
        <v>41394</v>
      </c>
      <c r="B90" s="3">
        <v>6027.9660000000003</v>
      </c>
      <c r="C90" s="3">
        <v>2823.42</v>
      </c>
      <c r="D90" s="3">
        <v>553.44000000000005</v>
      </c>
      <c r="E90" s="3">
        <v>202.05</v>
      </c>
      <c r="F90" s="7">
        <v>12436.69</v>
      </c>
      <c r="G90" s="3">
        <v>802.67</v>
      </c>
      <c r="H90" s="3">
        <v>405.5</v>
      </c>
      <c r="I90" s="4"/>
      <c r="J90" s="8">
        <f>B90/B89-1</f>
        <v>5.3304350409145052E-2</v>
      </c>
      <c r="K90" s="8">
        <f>C90/C89-1</f>
        <v>1.9266800238262771E-2</v>
      </c>
      <c r="L90" s="8">
        <f>D90/D89-1</f>
        <v>1.7313669876714455E-2</v>
      </c>
      <c r="M90" s="8">
        <f>E90/E89-1</f>
        <v>2.1744627054361532E-2</v>
      </c>
      <c r="N90" s="8">
        <f>F90/F89-1</f>
        <v>6.330666949378605E-2</v>
      </c>
      <c r="O90" s="8">
        <f>G90/G89-1</f>
        <v>-7.7401409179204905E-2</v>
      </c>
      <c r="P90" s="8">
        <f>H90/H89-1</f>
        <v>-3.9873088033338E-2</v>
      </c>
    </row>
    <row r="91" spans="1:16" x14ac:dyDescent="0.25">
      <c r="A91" s="4">
        <v>41425</v>
      </c>
      <c r="B91" s="3">
        <v>5888.9849999999997</v>
      </c>
      <c r="C91" s="3">
        <v>2889.46</v>
      </c>
      <c r="D91" s="3">
        <v>533.49099999999999</v>
      </c>
      <c r="E91" s="3">
        <v>195.54</v>
      </c>
      <c r="F91" s="7">
        <v>11702.91</v>
      </c>
      <c r="G91" s="3">
        <v>758.82</v>
      </c>
      <c r="H91" s="3">
        <v>403.44</v>
      </c>
      <c r="I91" s="4"/>
      <c r="J91" s="8">
        <f>B91/B90-1</f>
        <v>-2.3056035817056841E-2</v>
      </c>
      <c r="K91" s="8">
        <f>C91/C90-1</f>
        <v>2.3390073031996694E-2</v>
      </c>
      <c r="L91" s="8">
        <f>D91/D90-1</f>
        <v>-3.6045461115929545E-2</v>
      </c>
      <c r="M91" s="8">
        <f>E91/E90-1</f>
        <v>-3.2219747587231007E-2</v>
      </c>
      <c r="N91" s="8">
        <f>F91/F90-1</f>
        <v>-5.9001229426800861E-2</v>
      </c>
      <c r="O91" s="8">
        <f>G91/G90-1</f>
        <v>-5.4630171801612004E-2</v>
      </c>
      <c r="P91" s="8">
        <f>H91/H90-1</f>
        <v>-5.080147965474735E-3</v>
      </c>
    </row>
    <row r="92" spans="1:16" x14ac:dyDescent="0.25">
      <c r="A92" s="4">
        <v>41453</v>
      </c>
      <c r="B92" s="3">
        <v>5681.14</v>
      </c>
      <c r="C92" s="3">
        <v>2850.66</v>
      </c>
      <c r="D92" s="3">
        <v>519.35299999999995</v>
      </c>
      <c r="E92" s="3">
        <v>189.16</v>
      </c>
      <c r="F92" s="7">
        <v>11446.85</v>
      </c>
      <c r="G92" s="3">
        <v>666.62</v>
      </c>
      <c r="H92" s="3">
        <v>389.82</v>
      </c>
      <c r="I92" s="4"/>
      <c r="J92" s="8">
        <f>B92/B91-1</f>
        <v>-3.5293857939865614E-2</v>
      </c>
      <c r="K92" s="8">
        <f>C92/C91-1</f>
        <v>-1.3428114595806839E-2</v>
      </c>
      <c r="L92" s="8">
        <f>D92/D91-1</f>
        <v>-2.6500915666806013E-2</v>
      </c>
      <c r="M92" s="8">
        <f>E92/E91-1</f>
        <v>-3.2627595376904961E-2</v>
      </c>
      <c r="N92" s="8">
        <f>F92/F91-1</f>
        <v>-2.1880028129755758E-2</v>
      </c>
      <c r="O92" s="8">
        <f>G92/G91-1</f>
        <v>-0.12150444110592773</v>
      </c>
      <c r="P92" s="8">
        <f>H92/H91-1</f>
        <v>-3.3759666864961346E-2</v>
      </c>
    </row>
    <row r="93" spans="1:16" x14ac:dyDescent="0.25">
      <c r="A93" s="4">
        <v>41486</v>
      </c>
      <c r="B93" s="3">
        <v>5981.3590000000004</v>
      </c>
      <c r="C93" s="3">
        <v>2995.72</v>
      </c>
      <c r="D93" s="3">
        <v>515.23400000000004</v>
      </c>
      <c r="E93" s="3">
        <v>191.25</v>
      </c>
      <c r="F93" s="7">
        <v>11541.72</v>
      </c>
      <c r="G93" s="3">
        <v>714.05</v>
      </c>
      <c r="H93" s="3">
        <v>399.6</v>
      </c>
      <c r="I93" s="4"/>
      <c r="J93" s="8">
        <f>B93/B92-1</f>
        <v>5.2844851561482331E-2</v>
      </c>
      <c r="K93" s="8">
        <f>C93/C92-1</f>
        <v>5.0886461380873271E-2</v>
      </c>
      <c r="L93" s="8">
        <f>D93/D92-1</f>
        <v>-7.931021867592758E-3</v>
      </c>
      <c r="M93" s="8">
        <f>E93/E92-1</f>
        <v>1.1048847536477169E-2</v>
      </c>
      <c r="N93" s="8">
        <f>F93/F92-1</f>
        <v>8.2878695885766351E-3</v>
      </c>
      <c r="O93" s="8">
        <f>G93/G92-1</f>
        <v>7.1149980498634857E-2</v>
      </c>
      <c r="P93" s="8">
        <f>H93/H92-1</f>
        <v>2.5088502385716582E-2</v>
      </c>
    </row>
    <row r="94" spans="1:16" x14ac:dyDescent="0.25">
      <c r="A94" s="4">
        <v>41516</v>
      </c>
      <c r="B94" s="3">
        <v>5902.884</v>
      </c>
      <c r="C94" s="3">
        <v>2908.96</v>
      </c>
      <c r="D94" s="3">
        <v>509.56099999999998</v>
      </c>
      <c r="E94" s="3">
        <v>189.34</v>
      </c>
      <c r="F94" s="7">
        <v>10777.4</v>
      </c>
      <c r="G94" s="3">
        <v>759.27</v>
      </c>
      <c r="H94" s="3">
        <v>411.94</v>
      </c>
      <c r="I94" s="4"/>
      <c r="J94" s="8">
        <f>B94/B93-1</f>
        <v>-1.3119928096608224E-2</v>
      </c>
      <c r="K94" s="8">
        <f>C94/C93-1</f>
        <v>-2.8961318147223247E-2</v>
      </c>
      <c r="L94" s="8">
        <f>D94/D93-1</f>
        <v>-1.1010531137308543E-2</v>
      </c>
      <c r="M94" s="8">
        <f>E94/E93-1</f>
        <v>-9.9869281045751324E-3</v>
      </c>
      <c r="N94" s="8">
        <f>F94/F93-1</f>
        <v>-6.622236547065774E-2</v>
      </c>
      <c r="O94" s="8">
        <f>G94/G93-1</f>
        <v>6.332889853651702E-2</v>
      </c>
      <c r="P94" s="8">
        <f>H94/H93-1</f>
        <v>3.0880880880880923E-2</v>
      </c>
    </row>
    <row r="95" spans="1:16" x14ac:dyDescent="0.25">
      <c r="A95" s="4">
        <v>41547</v>
      </c>
      <c r="B95" s="3">
        <v>6340.6329999999998</v>
      </c>
      <c r="C95" s="3">
        <v>3000.18</v>
      </c>
      <c r="D95" s="3">
        <v>516.51199999999994</v>
      </c>
      <c r="E95" s="3">
        <v>190.75</v>
      </c>
      <c r="F95" s="7">
        <v>11147.52</v>
      </c>
      <c r="G95" s="3">
        <v>721.71</v>
      </c>
      <c r="H95" s="3">
        <v>404.78</v>
      </c>
      <c r="I95" s="4"/>
      <c r="J95" s="8">
        <f>B95/B94-1</f>
        <v>7.4158496084286929E-2</v>
      </c>
      <c r="K95" s="8">
        <f>C95/C94-1</f>
        <v>3.135828612287539E-2</v>
      </c>
      <c r="L95" s="8">
        <f>D95/D94-1</f>
        <v>1.3641153855966204E-2</v>
      </c>
      <c r="M95" s="8">
        <f>E95/E94-1</f>
        <v>7.4469208830674205E-3</v>
      </c>
      <c r="N95" s="8">
        <f>F95/F94-1</f>
        <v>3.434223467626718E-2</v>
      </c>
      <c r="O95" s="8">
        <f>G95/G94-1</f>
        <v>-4.9468568493421294E-2</v>
      </c>
      <c r="P95" s="8">
        <f>H95/H94-1</f>
        <v>-1.7381172015342061E-2</v>
      </c>
    </row>
    <row r="96" spans="1:16" x14ac:dyDescent="0.25">
      <c r="A96" s="4">
        <v>41578</v>
      </c>
      <c r="B96" s="3">
        <v>6553.9409999999998</v>
      </c>
      <c r="C96" s="3">
        <v>3138.09</v>
      </c>
      <c r="D96" s="3">
        <v>520.93200000000002</v>
      </c>
      <c r="E96" s="3">
        <v>194.2</v>
      </c>
      <c r="F96" s="7">
        <v>11630.75</v>
      </c>
      <c r="G96" s="3">
        <v>719.94</v>
      </c>
      <c r="H96" s="3">
        <v>401.85</v>
      </c>
      <c r="I96" s="4"/>
      <c r="J96" s="8">
        <f>B96/B95-1</f>
        <v>3.3641436115290135E-2</v>
      </c>
      <c r="K96" s="8">
        <f>C96/C95-1</f>
        <v>4.5967241965482186E-2</v>
      </c>
      <c r="L96" s="8">
        <f>D96/D95-1</f>
        <v>8.5574004088966316E-3</v>
      </c>
      <c r="M96" s="8">
        <f>E96/E95-1</f>
        <v>1.8086500655307924E-2</v>
      </c>
      <c r="N96" s="8">
        <f>F96/F95-1</f>
        <v>4.3348655126880242E-2</v>
      </c>
      <c r="O96" s="8">
        <f>G96/G95-1</f>
        <v>-2.452508625348071E-3</v>
      </c>
      <c r="P96" s="8">
        <f>H96/H95-1</f>
        <v>-7.2384999258855443E-3</v>
      </c>
    </row>
    <row r="97" spans="1:16" x14ac:dyDescent="0.25">
      <c r="A97" s="4">
        <v>41607</v>
      </c>
      <c r="B97" s="3">
        <v>6605.2439999999997</v>
      </c>
      <c r="C97" s="3">
        <v>3233.72</v>
      </c>
      <c r="D97" s="3">
        <v>513.52499999999998</v>
      </c>
      <c r="E97" s="3">
        <v>193.93</v>
      </c>
      <c r="F97" s="7">
        <v>11064.85</v>
      </c>
      <c r="G97" s="3">
        <v>679.54</v>
      </c>
      <c r="H97" s="3">
        <v>394.76</v>
      </c>
      <c r="I97" s="4"/>
      <c r="J97" s="8">
        <f>B97/B96-1</f>
        <v>7.8278092524788345E-3</v>
      </c>
      <c r="K97" s="8">
        <f>C97/C96-1</f>
        <v>3.0473950715243836E-2</v>
      </c>
      <c r="L97" s="8">
        <f>D97/D96-1</f>
        <v>-1.4218746400681881E-2</v>
      </c>
      <c r="M97" s="8">
        <f>E97/E96-1</f>
        <v>-1.3903192584963087E-3</v>
      </c>
      <c r="N97" s="8">
        <f>F97/F96-1</f>
        <v>-4.8655503729338134E-2</v>
      </c>
      <c r="O97" s="8">
        <f>G97/G96-1</f>
        <v>-5.6115787426730179E-2</v>
      </c>
      <c r="P97" s="8">
        <f>H97/H96-1</f>
        <v>-1.7643399278337801E-2</v>
      </c>
    </row>
    <row r="98" spans="1:16" x14ac:dyDescent="0.25">
      <c r="A98" s="4">
        <v>41639</v>
      </c>
      <c r="B98" s="3">
        <v>6705.1130000000003</v>
      </c>
      <c r="C98" s="3">
        <v>3315.59</v>
      </c>
      <c r="D98" s="3">
        <v>503.78500000000003</v>
      </c>
      <c r="E98" s="3">
        <v>194.34</v>
      </c>
      <c r="F98" s="7">
        <v>11128.83</v>
      </c>
      <c r="G98" s="3">
        <v>653.44000000000005</v>
      </c>
      <c r="H98" s="3">
        <v>398.54</v>
      </c>
      <c r="I98" s="4"/>
      <c r="J98" s="8">
        <f>B98/B97-1</f>
        <v>1.5119653414771728E-2</v>
      </c>
      <c r="K98" s="8">
        <f>C98/C97-1</f>
        <v>2.5317590886038577E-2</v>
      </c>
      <c r="L98" s="8">
        <f>D98/D97-1</f>
        <v>-1.896694416045952E-2</v>
      </c>
      <c r="M98" s="8">
        <f>E98/E97-1</f>
        <v>2.1141649048626032E-3</v>
      </c>
      <c r="N98" s="8">
        <f>F98/F97-1</f>
        <v>5.7822744998801134E-3</v>
      </c>
      <c r="O98" s="8">
        <f>G98/G97-1</f>
        <v>-3.840833505018082E-2</v>
      </c>
      <c r="P98" s="8">
        <f>H98/H97-1</f>
        <v>9.5754382409565242E-3</v>
      </c>
    </row>
    <row r="99" spans="1:16" x14ac:dyDescent="0.25">
      <c r="A99" s="4">
        <v>41670</v>
      </c>
      <c r="B99" s="3">
        <v>6435.6959999999999</v>
      </c>
      <c r="C99" s="3">
        <v>3200.95</v>
      </c>
      <c r="D99" s="3">
        <v>519.89599999999996</v>
      </c>
      <c r="E99" s="3">
        <v>198.01</v>
      </c>
      <c r="F99" s="7">
        <v>11497.42</v>
      </c>
      <c r="G99" s="3">
        <v>673.52</v>
      </c>
      <c r="H99" s="3">
        <v>391.83</v>
      </c>
      <c r="I99" s="4"/>
      <c r="J99" s="8">
        <f>B99/B98-1</f>
        <v>-4.0180829167234089E-2</v>
      </c>
      <c r="K99" s="8">
        <f>C99/C98-1</f>
        <v>-3.4576048305128282E-2</v>
      </c>
      <c r="L99" s="8">
        <f>D99/D98-1</f>
        <v>3.1979912065662752E-2</v>
      </c>
      <c r="M99" s="8">
        <f>E99/E98-1</f>
        <v>1.8884429350622511E-2</v>
      </c>
      <c r="N99" s="8">
        <f>F99/F98-1</f>
        <v>3.3120283084565161E-2</v>
      </c>
      <c r="O99" s="8">
        <f>G99/G98-1</f>
        <v>3.0729676787463189E-2</v>
      </c>
      <c r="P99" s="8">
        <f>H99/H98-1</f>
        <v>-1.6836453053645895E-2</v>
      </c>
    </row>
    <row r="100" spans="1:16" x14ac:dyDescent="0.25">
      <c r="A100" s="4">
        <v>41698</v>
      </c>
      <c r="B100" s="3">
        <v>6795.1580000000004</v>
      </c>
      <c r="C100" s="3">
        <v>3347.38</v>
      </c>
      <c r="D100" s="3">
        <v>522.54600000000005</v>
      </c>
      <c r="E100" s="3">
        <v>200.27</v>
      </c>
      <c r="F100" s="7">
        <v>12033.97</v>
      </c>
      <c r="G100" s="3">
        <v>717.99</v>
      </c>
      <c r="H100" s="3">
        <v>410.92</v>
      </c>
      <c r="I100" s="4"/>
      <c r="J100" s="8">
        <f>B100/B99-1</f>
        <v>5.5854409530841753E-2</v>
      </c>
      <c r="K100" s="8">
        <f>C100/C99-1</f>
        <v>4.5745794217341818E-2</v>
      </c>
      <c r="L100" s="8">
        <f>D100/D99-1</f>
        <v>5.0971732808102743E-3</v>
      </c>
      <c r="M100" s="8">
        <f>E100/E99-1</f>
        <v>1.1413564971466172E-2</v>
      </c>
      <c r="N100" s="8">
        <f>F100/F99-1</f>
        <v>4.6666991377195766E-2</v>
      </c>
      <c r="O100" s="8">
        <f>G100/G99-1</f>
        <v>6.6026250148473631E-2</v>
      </c>
      <c r="P100" s="8">
        <f>H100/H99-1</f>
        <v>4.8720108210193347E-2</v>
      </c>
    </row>
    <row r="101" spans="1:16" x14ac:dyDescent="0.25">
      <c r="A101" s="4">
        <v>41729</v>
      </c>
      <c r="B101" s="3">
        <v>6756.7169999999996</v>
      </c>
      <c r="C101" s="3">
        <v>3375.51</v>
      </c>
      <c r="D101" s="3">
        <v>520.76800000000003</v>
      </c>
      <c r="E101" s="3">
        <v>200.21</v>
      </c>
      <c r="F101" s="7">
        <v>12076.48</v>
      </c>
      <c r="G101" s="3">
        <v>697.35</v>
      </c>
      <c r="H101" s="3">
        <v>416.34</v>
      </c>
      <c r="I101" s="4"/>
      <c r="J101" s="8">
        <f>B101/B100-1</f>
        <v>-5.6571164349674685E-3</v>
      </c>
      <c r="K101" s="8">
        <f>C101/C100-1</f>
        <v>8.4035872831886849E-3</v>
      </c>
      <c r="L101" s="8">
        <f>D101/D100-1</f>
        <v>-3.4025712568845901E-3</v>
      </c>
      <c r="M101" s="8">
        <f>E101/E100-1</f>
        <v>-2.995955460128874E-4</v>
      </c>
      <c r="N101" s="8">
        <f>F101/F100-1</f>
        <v>3.5325000810206841E-3</v>
      </c>
      <c r="O101" s="8">
        <f>G101/G100-1</f>
        <v>-2.8746918480758721E-2</v>
      </c>
      <c r="P101" s="8">
        <f>H101/H100-1</f>
        <v>1.3189915311982769E-2</v>
      </c>
    </row>
    <row r="102" spans="1:16" x14ac:dyDescent="0.25">
      <c r="A102" s="4">
        <v>41759</v>
      </c>
      <c r="B102" s="3">
        <v>6860.03</v>
      </c>
      <c r="C102" s="3">
        <v>3400.46</v>
      </c>
      <c r="D102" s="3">
        <v>525.34</v>
      </c>
      <c r="E102" s="3">
        <v>202.87</v>
      </c>
      <c r="F102" s="7">
        <v>12438.1</v>
      </c>
      <c r="G102" s="3">
        <v>703.95</v>
      </c>
      <c r="H102" s="3">
        <v>422.52</v>
      </c>
      <c r="I102" s="4"/>
      <c r="J102" s="8">
        <f>B102/B101-1</f>
        <v>1.5290413968795713E-2</v>
      </c>
      <c r="K102" s="8">
        <f>C102/C101-1</f>
        <v>7.3914756584929631E-3</v>
      </c>
      <c r="L102" s="8">
        <f>D102/D101-1</f>
        <v>8.7793412805703408E-3</v>
      </c>
      <c r="M102" s="8">
        <f>E102/E101-1</f>
        <v>1.3286049647869724E-2</v>
      </c>
      <c r="N102" s="8">
        <f>F102/F101-1</f>
        <v>2.9944155912981385E-2</v>
      </c>
      <c r="O102" s="8">
        <f>G102/G101-1</f>
        <v>9.4644009464401879E-3</v>
      </c>
      <c r="P102" s="8">
        <f>H102/H101-1</f>
        <v>1.4843637411730892E-2</v>
      </c>
    </row>
    <row r="103" spans="1:16" x14ac:dyDescent="0.25">
      <c r="A103" s="4">
        <v>41789</v>
      </c>
      <c r="B103" s="3">
        <v>6980.509</v>
      </c>
      <c r="C103" s="3">
        <v>3480.29</v>
      </c>
      <c r="D103" s="3">
        <v>536.42399999999998</v>
      </c>
      <c r="E103" s="3">
        <v>205.94</v>
      </c>
      <c r="F103" s="7">
        <v>12800.55</v>
      </c>
      <c r="G103" s="3">
        <v>676.69</v>
      </c>
      <c r="H103" s="3">
        <v>414.89</v>
      </c>
      <c r="I103" s="4"/>
      <c r="J103" s="8">
        <f>B103/B102-1</f>
        <v>1.7562459639389294E-2</v>
      </c>
      <c r="K103" s="8">
        <f>C103/C102-1</f>
        <v>2.3476235568129056E-2</v>
      </c>
      <c r="L103" s="8">
        <f>D103/D102-1</f>
        <v>2.109871702135746E-2</v>
      </c>
      <c r="M103" s="8">
        <f>E103/E102-1</f>
        <v>1.5132843693005382E-2</v>
      </c>
      <c r="N103" s="8">
        <f>F103/F102-1</f>
        <v>2.9140302779363303E-2</v>
      </c>
      <c r="O103" s="8">
        <f>G103/G102-1</f>
        <v>-3.872434121741597E-2</v>
      </c>
      <c r="P103" s="8">
        <f>H103/H102-1</f>
        <v>-1.8058316766070281E-2</v>
      </c>
    </row>
    <row r="104" spans="1:16" x14ac:dyDescent="0.25">
      <c r="A104" s="4">
        <v>41820</v>
      </c>
      <c r="B104" s="3">
        <v>7049.9629999999997</v>
      </c>
      <c r="C104" s="3">
        <v>3552.18</v>
      </c>
      <c r="D104" s="3">
        <v>534.71799999999996</v>
      </c>
      <c r="E104" s="3">
        <v>205.96</v>
      </c>
      <c r="F104" s="7">
        <v>12937.07</v>
      </c>
      <c r="G104" s="3">
        <v>717.98</v>
      </c>
      <c r="H104" s="3">
        <v>417.29</v>
      </c>
      <c r="I104" s="4"/>
      <c r="J104" s="8">
        <f>B104/B103-1</f>
        <v>9.9497042407652447E-3</v>
      </c>
      <c r="K104" s="8">
        <f>C104/C103-1</f>
        <v>2.0656324616626698E-2</v>
      </c>
      <c r="L104" s="8">
        <f>D104/D103-1</f>
        <v>-3.1803200453373037E-3</v>
      </c>
      <c r="M104" s="8">
        <f>E104/E103-1</f>
        <v>9.7115664756675102E-5</v>
      </c>
      <c r="N104" s="8">
        <f>F104/F103-1</f>
        <v>1.0665166731117059E-2</v>
      </c>
      <c r="O104" s="8">
        <f>G104/G103-1</f>
        <v>6.1017600378312054E-2</v>
      </c>
      <c r="P104" s="8">
        <f>H104/H103-1</f>
        <v>5.7846658150353392E-3</v>
      </c>
    </row>
    <row r="105" spans="1:16" x14ac:dyDescent="0.25">
      <c r="A105" s="4">
        <v>41851</v>
      </c>
      <c r="B105" s="3">
        <v>6911.9440000000004</v>
      </c>
      <c r="C105" s="3">
        <v>3503.19</v>
      </c>
      <c r="D105" s="3">
        <v>533.91800000000001</v>
      </c>
      <c r="E105" s="3">
        <v>205.3</v>
      </c>
      <c r="F105" s="7">
        <v>12941.18</v>
      </c>
      <c r="G105" s="3">
        <v>695.97</v>
      </c>
      <c r="H105" s="3">
        <v>396.99</v>
      </c>
      <c r="I105" s="4"/>
      <c r="J105" s="8">
        <f>B105/B104-1</f>
        <v>-1.9577265866501659E-2</v>
      </c>
      <c r="K105" s="8">
        <f>C105/C104-1</f>
        <v>-1.3791530834586063E-2</v>
      </c>
      <c r="L105" s="8">
        <f>D105/D104-1</f>
        <v>-1.4961157095888522E-3</v>
      </c>
      <c r="M105" s="8">
        <f>E105/E104-1</f>
        <v>-3.2045057292677814E-3</v>
      </c>
      <c r="N105" s="8">
        <f>F105/F104-1</f>
        <v>3.1769171844953092E-4</v>
      </c>
      <c r="O105" s="8">
        <f>G105/G104-1</f>
        <v>-3.0655450012535113E-2</v>
      </c>
      <c r="P105" s="8">
        <f>H105/H104-1</f>
        <v>-4.8647223753265134E-2</v>
      </c>
    </row>
    <row r="106" spans="1:16" x14ac:dyDescent="0.25">
      <c r="A106" s="4">
        <v>41880</v>
      </c>
      <c r="B106" s="3">
        <v>6901.9089999999997</v>
      </c>
      <c r="C106" s="3">
        <v>3643.34</v>
      </c>
      <c r="D106" s="3">
        <v>545.27700000000004</v>
      </c>
      <c r="E106" s="3">
        <v>209.41</v>
      </c>
      <c r="F106" s="7">
        <v>13365</v>
      </c>
      <c r="G106" s="3">
        <v>698.49</v>
      </c>
      <c r="H106" s="3">
        <v>393.34</v>
      </c>
      <c r="I106" s="4"/>
      <c r="J106" s="8">
        <f>B106/B105-1</f>
        <v>-1.4518346792162795E-3</v>
      </c>
      <c r="K106" s="8">
        <f>C106/C105-1</f>
        <v>4.0006394172168891E-2</v>
      </c>
      <c r="L106" s="8">
        <f>D106/D105-1</f>
        <v>2.1274802497761813E-2</v>
      </c>
      <c r="M106" s="8">
        <f>E106/E105-1</f>
        <v>2.0019483682415906E-2</v>
      </c>
      <c r="N106" s="8">
        <f>F106/F105-1</f>
        <v>3.2749718340985945E-2</v>
      </c>
      <c r="O106" s="8">
        <f>G106/G105-1</f>
        <v>3.6208457261088789E-3</v>
      </c>
      <c r="P106" s="8">
        <f>H106/H105-1</f>
        <v>-9.1941862515428907E-3</v>
      </c>
    </row>
    <row r="107" spans="1:16" x14ac:dyDescent="0.25">
      <c r="A107" s="4">
        <v>41912</v>
      </c>
      <c r="B107" s="3">
        <v>6638.9260000000004</v>
      </c>
      <c r="C107" s="3">
        <v>3592.25</v>
      </c>
      <c r="D107" s="3">
        <v>538.68299999999999</v>
      </c>
      <c r="E107" s="3">
        <v>205.89</v>
      </c>
      <c r="F107" s="7">
        <v>12615.85</v>
      </c>
      <c r="G107" s="3">
        <v>657.37</v>
      </c>
      <c r="H107" s="3">
        <v>367.48</v>
      </c>
      <c r="I107" s="4"/>
      <c r="J107" s="8">
        <f>B107/B106-1</f>
        <v>-3.8102936448452085E-2</v>
      </c>
      <c r="K107" s="8">
        <f>C107/C106-1</f>
        <v>-1.4022847167708741E-2</v>
      </c>
      <c r="L107" s="8">
        <f>D107/D106-1</f>
        <v>-1.2092936250749697E-2</v>
      </c>
      <c r="M107" s="8">
        <f>E107/E106-1</f>
        <v>-1.6809130414020435E-2</v>
      </c>
      <c r="N107" s="8">
        <f>F107/F106-1</f>
        <v>-5.6053123830901552E-2</v>
      </c>
      <c r="O107" s="8">
        <f>G107/G106-1</f>
        <v>-5.8869847814571385E-2</v>
      </c>
      <c r="P107" s="8">
        <f>H107/H106-1</f>
        <v>-6.5744648395789751E-2</v>
      </c>
    </row>
    <row r="108" spans="1:16" x14ac:dyDescent="0.25">
      <c r="A108" s="4">
        <v>41943</v>
      </c>
      <c r="B108" s="3">
        <v>6542.7439999999997</v>
      </c>
      <c r="C108" s="3">
        <v>3679.99</v>
      </c>
      <c r="D108" s="3">
        <v>547.98400000000004</v>
      </c>
      <c r="E108" s="3">
        <v>208.43</v>
      </c>
      <c r="F108" s="7">
        <v>13749.9</v>
      </c>
      <c r="G108" s="3">
        <v>635.67999999999995</v>
      </c>
      <c r="H108" s="3">
        <v>366.4</v>
      </c>
      <c r="I108" s="4"/>
      <c r="J108" s="8">
        <f>B108/B107-1</f>
        <v>-1.4487584286976607E-2</v>
      </c>
      <c r="K108" s="8">
        <f>C108/C107-1</f>
        <v>2.4424803396200012E-2</v>
      </c>
      <c r="L108" s="8">
        <f>D108/D107-1</f>
        <v>1.7266184379310268E-2</v>
      </c>
      <c r="M108" s="8">
        <f>E108/E107-1</f>
        <v>1.2336684637427764E-2</v>
      </c>
      <c r="N108" s="8">
        <f>F108/F107-1</f>
        <v>8.9890891220171465E-2</v>
      </c>
      <c r="O108" s="8">
        <f>G108/G107-1</f>
        <v>-3.2995116905243704E-2</v>
      </c>
      <c r="P108" s="8">
        <f>H108/H107-1</f>
        <v>-2.938935452269642E-3</v>
      </c>
    </row>
    <row r="109" spans="1:16" x14ac:dyDescent="0.25">
      <c r="A109" s="4">
        <v>41971</v>
      </c>
      <c r="B109" s="3">
        <v>6632.5249999999996</v>
      </c>
      <c r="C109" s="3">
        <v>3778.96</v>
      </c>
      <c r="D109" s="3">
        <v>555.84400000000005</v>
      </c>
      <c r="E109" s="3">
        <v>210.33</v>
      </c>
      <c r="F109" s="7">
        <v>14071.2</v>
      </c>
      <c r="G109" s="3">
        <v>637.33000000000004</v>
      </c>
      <c r="H109" s="3">
        <v>349.17</v>
      </c>
      <c r="I109" s="4"/>
      <c r="J109" s="8">
        <f>B109/B108-1</f>
        <v>1.3722224192173726E-2</v>
      </c>
      <c r="K109" s="8">
        <f>C109/C108-1</f>
        <v>2.6894094820909986E-2</v>
      </c>
      <c r="L109" s="8">
        <f>D109/D108-1</f>
        <v>1.4343484481298852E-2</v>
      </c>
      <c r="M109" s="8">
        <f>E109/E108-1</f>
        <v>9.1157702825888087E-3</v>
      </c>
      <c r="N109" s="8">
        <f>F109/F108-1</f>
        <v>2.3367442672310501E-2</v>
      </c>
      <c r="O109" s="8">
        <f>G109/G108-1</f>
        <v>2.595645607853081E-3</v>
      </c>
      <c r="P109" s="8">
        <f>H109/H108-1</f>
        <v>-4.7025109170305557E-2</v>
      </c>
    </row>
    <row r="110" spans="1:16" x14ac:dyDescent="0.25">
      <c r="A110" s="4">
        <v>42004</v>
      </c>
      <c r="B110" s="3">
        <v>6404.509</v>
      </c>
      <c r="C110" s="3">
        <v>3769.44</v>
      </c>
      <c r="D110" s="3">
        <v>558.721</v>
      </c>
      <c r="E110" s="3">
        <v>210.3</v>
      </c>
      <c r="F110" s="7">
        <v>14247.97</v>
      </c>
      <c r="G110" s="3">
        <v>642.02</v>
      </c>
      <c r="H110" s="3">
        <v>323.66000000000003</v>
      </c>
      <c r="I110" s="4"/>
      <c r="J110" s="8">
        <f>B110/B109-1</f>
        <v>-3.4378460691817936E-2</v>
      </c>
      <c r="K110" s="8">
        <f>C110/C109-1</f>
        <v>-2.5192116349471716E-3</v>
      </c>
      <c r="L110" s="8">
        <f>D110/D109-1</f>
        <v>5.1759126661437005E-3</v>
      </c>
      <c r="M110" s="8">
        <f>E110/E109-1</f>
        <v>-1.4263300527739275E-4</v>
      </c>
      <c r="N110" s="8">
        <f>F110/F109-1</f>
        <v>1.2562539086929281E-2</v>
      </c>
      <c r="O110" s="8">
        <f>G110/G109-1</f>
        <v>7.3588250984575332E-3</v>
      </c>
      <c r="P110" s="8">
        <f>H110/H109-1</f>
        <v>-7.3058968410802727E-2</v>
      </c>
    </row>
    <row r="111" spans="1:16" x14ac:dyDescent="0.25">
      <c r="A111" s="4">
        <v>42034</v>
      </c>
      <c r="B111" s="3">
        <v>6436.384</v>
      </c>
      <c r="C111" s="3">
        <v>3656.28</v>
      </c>
      <c r="D111" s="3">
        <v>586.351</v>
      </c>
      <c r="E111" s="3">
        <v>218.19</v>
      </c>
      <c r="F111" s="7">
        <v>15126.47</v>
      </c>
      <c r="G111" s="3">
        <v>693.1</v>
      </c>
      <c r="H111" s="3">
        <v>309.51</v>
      </c>
      <c r="I111" s="4"/>
      <c r="J111" s="8">
        <f>B111/B110-1</f>
        <v>4.9769623245123906E-3</v>
      </c>
      <c r="K111" s="8">
        <f>C111/C110-1</f>
        <v>-3.0020374379218118E-2</v>
      </c>
      <c r="L111" s="8">
        <f>D111/D110-1</f>
        <v>4.9452231077765196E-2</v>
      </c>
      <c r="M111" s="8">
        <f>E111/E110-1</f>
        <v>3.7517831669044099E-2</v>
      </c>
      <c r="N111" s="8">
        <f>F111/F110-1</f>
        <v>6.1657906354378955E-2</v>
      </c>
      <c r="O111" s="8">
        <f>G111/G110-1</f>
        <v>7.9561384380548938E-2</v>
      </c>
      <c r="P111" s="8">
        <f>H111/H110-1</f>
        <v>-4.3718717172341437E-2</v>
      </c>
    </row>
    <row r="112" spans="1:16" x14ac:dyDescent="0.25">
      <c r="A112" s="4">
        <v>42062</v>
      </c>
      <c r="B112" s="3">
        <v>6821.8770000000004</v>
      </c>
      <c r="C112" s="3">
        <v>3866.42</v>
      </c>
      <c r="D112" s="3">
        <v>568.98299999999995</v>
      </c>
      <c r="E112" s="3">
        <v>215.09</v>
      </c>
      <c r="F112" s="7">
        <v>14666.73</v>
      </c>
      <c r="G112" s="3">
        <v>657.29</v>
      </c>
      <c r="H112" s="3">
        <v>319.55</v>
      </c>
      <c r="I112" s="4"/>
      <c r="J112" s="8">
        <f>B112/B111-1</f>
        <v>5.9892790734673351E-2</v>
      </c>
      <c r="K112" s="8">
        <f>C112/C111-1</f>
        <v>5.747371645497612E-2</v>
      </c>
      <c r="L112" s="8">
        <f>D112/D111-1</f>
        <v>-2.9620483294136246E-2</v>
      </c>
      <c r="M112" s="8">
        <f>E112/E111-1</f>
        <v>-1.4207800540813054E-2</v>
      </c>
      <c r="N112" s="8">
        <f>F112/F111-1</f>
        <v>-3.0393079151976643E-2</v>
      </c>
      <c r="O112" s="8">
        <f>G112/G111-1</f>
        <v>-5.1666426201125493E-2</v>
      </c>
      <c r="P112" s="8">
        <f>H112/H111-1</f>
        <v>3.2438370327291688E-2</v>
      </c>
    </row>
    <row r="113" spans="1:16" x14ac:dyDescent="0.25">
      <c r="A113" s="4">
        <v>42094</v>
      </c>
      <c r="B113" s="3">
        <v>6724.451</v>
      </c>
      <c r="C113" s="3">
        <v>3805.27</v>
      </c>
      <c r="D113" s="3">
        <v>573.47199999999998</v>
      </c>
      <c r="E113" s="3">
        <v>215.51</v>
      </c>
      <c r="F113" s="3">
        <v>14815.12</v>
      </c>
      <c r="G113" s="3">
        <v>640.53</v>
      </c>
      <c r="H113" s="3">
        <v>304.14</v>
      </c>
      <c r="I113" s="4"/>
      <c r="J113" s="8">
        <f>B113/B112-1</f>
        <v>-1.4281406715483169E-2</v>
      </c>
      <c r="K113" s="8">
        <f>C113/C112-1</f>
        <v>-1.581566410271007E-2</v>
      </c>
      <c r="L113" s="8">
        <f>D113/D112-1</f>
        <v>7.889515152473825E-3</v>
      </c>
      <c r="M113" s="8">
        <f>E113/E112-1</f>
        <v>1.9526709749406734E-3</v>
      </c>
      <c r="N113" s="8">
        <f>F113/F112-1</f>
        <v>1.0117456310984263E-2</v>
      </c>
      <c r="O113" s="8">
        <f>G113/G112-1</f>
        <v>-2.5498638348369851E-2</v>
      </c>
      <c r="P113" s="8">
        <f>H113/H112-1</f>
        <v>-4.8224065091535095E-2</v>
      </c>
    </row>
    <row r="114" spans="1:16" x14ac:dyDescent="0.25">
      <c r="A114" s="4">
        <v>42124</v>
      </c>
      <c r="B114" s="3">
        <v>7004.415</v>
      </c>
      <c r="C114" s="3">
        <v>3841.78</v>
      </c>
      <c r="D114" s="3">
        <v>568.90300000000002</v>
      </c>
      <c r="E114" s="3">
        <v>212.95</v>
      </c>
      <c r="F114" s="3">
        <v>14081.98</v>
      </c>
      <c r="G114" s="3">
        <v>640.11</v>
      </c>
      <c r="H114" s="3">
        <v>322.63</v>
      </c>
      <c r="I114" s="4"/>
      <c r="J114" s="8">
        <f>B114/B113-1</f>
        <v>4.1633733370947335E-2</v>
      </c>
      <c r="K114" s="8">
        <f>C114/C113-1</f>
        <v>9.5945885574479917E-3</v>
      </c>
      <c r="L114" s="8">
        <f>D114/D113-1</f>
        <v>-7.9672590815244027E-3</v>
      </c>
      <c r="M114" s="8">
        <f>E114/E113-1</f>
        <v>-1.1878799127650663E-2</v>
      </c>
      <c r="N114" s="8">
        <f>F114/F113-1</f>
        <v>-4.9485930589829974E-2</v>
      </c>
      <c r="O114" s="8">
        <f>G114/G113-1</f>
        <v>-6.557069926466097E-4</v>
      </c>
      <c r="P114" s="8">
        <f>H114/H113-1</f>
        <v>6.0794371013349169E-2</v>
      </c>
    </row>
    <row r="115" spans="1:16" x14ac:dyDescent="0.25">
      <c r="A115" s="4">
        <v>42153</v>
      </c>
      <c r="B115" s="3">
        <v>6976.6040000000003</v>
      </c>
      <c r="C115" s="3">
        <v>3891.18</v>
      </c>
      <c r="D115" s="3">
        <v>565.34699999999998</v>
      </c>
      <c r="E115" s="3">
        <v>210.57</v>
      </c>
      <c r="F115" s="3">
        <v>14050.82</v>
      </c>
      <c r="G115" s="3">
        <v>643.55999999999995</v>
      </c>
      <c r="H115" s="3">
        <v>312.27</v>
      </c>
      <c r="I115" s="4"/>
      <c r="J115" s="8">
        <f>B115/B114-1</f>
        <v>-3.9704957516080164E-3</v>
      </c>
      <c r="K115" s="8">
        <f>C115/C114-1</f>
        <v>1.2858622825877575E-2</v>
      </c>
      <c r="L115" s="8">
        <f>D115/D114-1</f>
        <v>-6.250626205170362E-3</v>
      </c>
      <c r="M115" s="8">
        <f>E115/E114-1</f>
        <v>-1.1176332472411343E-2</v>
      </c>
      <c r="N115" s="8">
        <f>F115/F114-1</f>
        <v>-2.2127570128632756E-3</v>
      </c>
      <c r="O115" s="8">
        <f>G115/G114-1</f>
        <v>5.3896986455452822E-3</v>
      </c>
      <c r="P115" s="8">
        <f>H115/H114-1</f>
        <v>-3.2111087003688477E-2</v>
      </c>
    </row>
    <row r="116" spans="1:16" x14ac:dyDescent="0.25">
      <c r="A116" s="4">
        <v>42185</v>
      </c>
      <c r="B116" s="3">
        <v>6780.9219999999996</v>
      </c>
      <c r="C116" s="3">
        <v>3815.85</v>
      </c>
      <c r="D116" s="3">
        <v>555.11400000000003</v>
      </c>
      <c r="E116" s="3">
        <v>206.61</v>
      </c>
      <c r="F116" s="3">
        <v>13472.42</v>
      </c>
      <c r="G116" s="3">
        <v>633.83000000000004</v>
      </c>
      <c r="H116" s="3">
        <v>318.75</v>
      </c>
      <c r="I116" s="4"/>
      <c r="J116" s="8">
        <f>B116/B115-1</f>
        <v>-2.8048316917514748E-2</v>
      </c>
      <c r="K116" s="8">
        <f>C116/C115-1</f>
        <v>-1.9359166114135018E-2</v>
      </c>
      <c r="L116" s="8">
        <f>D116/D115-1</f>
        <v>-1.8100387903358328E-2</v>
      </c>
      <c r="M116" s="8">
        <f>E116/E115-1</f>
        <v>-1.8806097734719973E-2</v>
      </c>
      <c r="N116" s="8">
        <f>F116/F115-1</f>
        <v>-4.1164857282350753E-2</v>
      </c>
      <c r="O116" s="8">
        <f>G116/G115-1</f>
        <v>-1.5119025421095E-2</v>
      </c>
      <c r="P116" s="8">
        <f>H116/H115-1</f>
        <v>2.0751272936881504E-2</v>
      </c>
    </row>
    <row r="117" spans="1:16" x14ac:dyDescent="0.25">
      <c r="A117" s="4">
        <v>42216</v>
      </c>
      <c r="B117" s="3">
        <v>6922.0129999999999</v>
      </c>
      <c r="C117" s="3">
        <v>3895.8</v>
      </c>
      <c r="D117" s="3">
        <v>564.21299999999997</v>
      </c>
      <c r="E117" s="3">
        <v>208.33</v>
      </c>
      <c r="F117" s="3">
        <v>14144.31</v>
      </c>
      <c r="G117" s="3">
        <v>591.19000000000005</v>
      </c>
      <c r="H117" s="3">
        <v>284.38</v>
      </c>
      <c r="I117" s="4"/>
      <c r="J117" s="8">
        <f>B117/B116-1</f>
        <v>2.080705249227166E-2</v>
      </c>
      <c r="K117" s="8">
        <f>C117/C116-1</f>
        <v>2.0952081449742588E-2</v>
      </c>
      <c r="L117" s="8">
        <f>D117/D116-1</f>
        <v>1.6391227747813764E-2</v>
      </c>
      <c r="M117" s="8">
        <f>E117/E116-1</f>
        <v>8.3248632689607582E-3</v>
      </c>
      <c r="N117" s="8">
        <f>F117/F116-1</f>
        <v>4.9871515288270274E-2</v>
      </c>
      <c r="O117" s="8">
        <f>G117/G116-1</f>
        <v>-6.7273559156240559E-2</v>
      </c>
      <c r="P117" s="8">
        <f>H117/H116-1</f>
        <v>-0.10782745098039215</v>
      </c>
    </row>
    <row r="118" spans="1:16" x14ac:dyDescent="0.25">
      <c r="A118" s="4">
        <v>42247</v>
      </c>
      <c r="B118" s="3">
        <v>6413.5410000000002</v>
      </c>
      <c r="C118" s="3">
        <v>3660.75</v>
      </c>
      <c r="D118" s="3">
        <v>563.57600000000002</v>
      </c>
      <c r="E118" s="3">
        <v>206.6</v>
      </c>
      <c r="F118" s="3">
        <v>13321.15</v>
      </c>
      <c r="G118" s="3">
        <v>611.42999999999995</v>
      </c>
      <c r="H118" s="3">
        <v>281.64</v>
      </c>
      <c r="I118" s="4"/>
      <c r="J118" s="8">
        <f>B118/B117-1</f>
        <v>-7.3457244301621483E-2</v>
      </c>
      <c r="K118" s="8">
        <f>C118/C117-1</f>
        <v>-6.0334206068073382E-2</v>
      </c>
      <c r="L118" s="8">
        <f>D118/D117-1</f>
        <v>-1.1290062440956206E-3</v>
      </c>
      <c r="M118" s="8">
        <f>E118/E117-1</f>
        <v>-8.3041328661259683E-3</v>
      </c>
      <c r="N118" s="8">
        <f>F118/F117-1</f>
        <v>-5.8197253878061184E-2</v>
      </c>
      <c r="O118" s="8">
        <f>G118/G117-1</f>
        <v>3.4236032409208361E-2</v>
      </c>
      <c r="P118" s="8">
        <f>H118/H117-1</f>
        <v>-9.6349954286518713E-3</v>
      </c>
    </row>
    <row r="119" spans="1:16" x14ac:dyDescent="0.25">
      <c r="A119" s="4">
        <v>42277</v>
      </c>
      <c r="B119" s="3">
        <v>6090.1970000000001</v>
      </c>
      <c r="C119" s="3">
        <v>3570.17</v>
      </c>
      <c r="D119" s="3">
        <v>573.654</v>
      </c>
      <c r="E119" s="3">
        <v>209.06</v>
      </c>
      <c r="F119" s="3">
        <v>13605.29</v>
      </c>
      <c r="G119" s="3">
        <v>602.12</v>
      </c>
      <c r="H119" s="3">
        <v>272.8</v>
      </c>
      <c r="I119" s="4"/>
      <c r="J119" s="8">
        <f>B119/B118-1</f>
        <v>-5.0415831129792421E-2</v>
      </c>
      <c r="K119" s="8">
        <f>C119/C118-1</f>
        <v>-2.4743563477429453E-2</v>
      </c>
      <c r="L119" s="8">
        <f>D119/D118-1</f>
        <v>1.7882237710619364E-2</v>
      </c>
      <c r="M119" s="8">
        <f>E119/E118-1</f>
        <v>1.1907066795740606E-2</v>
      </c>
      <c r="N119" s="8">
        <f>F119/F118-1</f>
        <v>2.1329990278617261E-2</v>
      </c>
      <c r="O119" s="8">
        <f>G119/G118-1</f>
        <v>-1.5226599937850471E-2</v>
      </c>
      <c r="P119" s="8">
        <f>H119/H118-1</f>
        <v>-3.1387586990484273E-2</v>
      </c>
    </row>
    <row r="120" spans="1:16" x14ac:dyDescent="0.25">
      <c r="A120" s="4">
        <v>42307</v>
      </c>
      <c r="B120" s="3">
        <v>6566.6390000000001</v>
      </c>
      <c r="C120" s="3">
        <v>3871.33</v>
      </c>
      <c r="D120" s="3">
        <v>569.08600000000001</v>
      </c>
      <c r="E120" s="3">
        <v>210.26</v>
      </c>
      <c r="F120" s="3">
        <v>14485.7</v>
      </c>
      <c r="G120" s="3">
        <v>616.27</v>
      </c>
      <c r="H120" s="3">
        <v>270.44</v>
      </c>
      <c r="I120" s="4"/>
      <c r="J120" s="8">
        <f>B120/B119-1</f>
        <v>7.8230966912892885E-2</v>
      </c>
      <c r="K120" s="8">
        <f>C120/C119-1</f>
        <v>8.4354526535150853E-2</v>
      </c>
      <c r="L120" s="8">
        <f>D120/D119-1</f>
        <v>-7.9629881426782623E-3</v>
      </c>
      <c r="M120" s="8">
        <f>E120/E119-1</f>
        <v>5.7399789534104961E-3</v>
      </c>
      <c r="N120" s="8">
        <f>F120/F119-1</f>
        <v>6.4710858790955506E-2</v>
      </c>
      <c r="O120" s="8">
        <f>G120/G119-1</f>
        <v>2.3500298943732068E-2</v>
      </c>
      <c r="P120" s="8">
        <f>H120/H119-1</f>
        <v>-8.6510263929618914E-3</v>
      </c>
    </row>
    <row r="121" spans="1:16" x14ac:dyDescent="0.25">
      <c r="A121" s="4">
        <v>42338</v>
      </c>
      <c r="B121" s="3">
        <v>6465.259</v>
      </c>
      <c r="C121" s="3">
        <v>3882.84</v>
      </c>
      <c r="D121" s="3">
        <v>566.375</v>
      </c>
      <c r="E121" s="3">
        <v>209.94</v>
      </c>
      <c r="F121" s="3">
        <v>14461</v>
      </c>
      <c r="G121" s="3">
        <v>574.82000000000005</v>
      </c>
      <c r="H121" s="3">
        <v>250.57</v>
      </c>
      <c r="I121" s="4"/>
      <c r="J121" s="8">
        <f>B121/B120-1</f>
        <v>-1.5438643726265466E-2</v>
      </c>
      <c r="K121" s="8">
        <f>C121/C120-1</f>
        <v>2.9731384304618746E-3</v>
      </c>
      <c r="L121" s="8">
        <f>D121/D120-1</f>
        <v>-4.7637791124716111E-3</v>
      </c>
      <c r="M121" s="8">
        <f>E121/E120-1</f>
        <v>-1.5219252354228274E-3</v>
      </c>
      <c r="N121" s="8">
        <f>F121/F120-1</f>
        <v>-1.7051298867158948E-3</v>
      </c>
      <c r="O121" s="8">
        <f>G121/G120-1</f>
        <v>-6.7259480422541928E-2</v>
      </c>
      <c r="P121" s="8">
        <f>H121/H120-1</f>
        <v>-7.3472859044520056E-2</v>
      </c>
    </row>
    <row r="122" spans="1:16" x14ac:dyDescent="0.25">
      <c r="A122" s="4">
        <v>42369</v>
      </c>
      <c r="B122" s="3">
        <v>6379.335</v>
      </c>
      <c r="C122" s="3">
        <v>3821.6</v>
      </c>
      <c r="D122" s="3">
        <v>564.36599999999999</v>
      </c>
      <c r="E122" s="3">
        <v>207.66</v>
      </c>
      <c r="F122" s="3">
        <v>14650.51</v>
      </c>
      <c r="G122" s="3">
        <v>572.19000000000005</v>
      </c>
      <c r="H122" s="3">
        <v>241.72</v>
      </c>
      <c r="I122" s="4"/>
      <c r="J122" s="8">
        <f>B122/B121-1</f>
        <v>-1.3290109491359892E-2</v>
      </c>
      <c r="K122" s="8">
        <f>C122/C121-1</f>
        <v>-1.5771960729775159E-2</v>
      </c>
      <c r="L122" s="8">
        <f>D122/D121-1</f>
        <v>-3.5471198410946814E-3</v>
      </c>
      <c r="M122" s="8">
        <f>E122/E121-1</f>
        <v>-1.0860245784509837E-2</v>
      </c>
      <c r="N122" s="8">
        <f>F122/F121-1</f>
        <v>1.3104902842127064E-2</v>
      </c>
      <c r="O122" s="8">
        <f>G122/G121-1</f>
        <v>-4.5753453254931964E-3</v>
      </c>
      <c r="P122" s="8">
        <f>H122/H121-1</f>
        <v>-3.5319471604741137E-2</v>
      </c>
    </row>
    <row r="123" spans="1:16" x14ac:dyDescent="0.25">
      <c r="A123" s="4">
        <v>42398</v>
      </c>
      <c r="B123" s="3">
        <v>5918.6180000000004</v>
      </c>
      <c r="C123" s="3">
        <v>3631.96</v>
      </c>
      <c r="D123" s="3">
        <v>582.43799999999999</v>
      </c>
      <c r="E123" s="3">
        <v>207.92</v>
      </c>
      <c r="F123" s="3">
        <v>14134.87</v>
      </c>
      <c r="G123" s="3">
        <v>602.45000000000005</v>
      </c>
      <c r="H123" s="3">
        <v>237.73</v>
      </c>
      <c r="I123" s="4"/>
      <c r="J123" s="8">
        <f>B123/B122-1</f>
        <v>-7.2220223581297982E-2</v>
      </c>
      <c r="K123" s="8">
        <f>C123/C122-1</f>
        <v>-4.9623194473518928E-2</v>
      </c>
      <c r="L123" s="8">
        <f>D123/D122-1</f>
        <v>3.2021773104687457E-2</v>
      </c>
      <c r="M123" s="8">
        <f>E123/E122-1</f>
        <v>1.2520466146586084E-3</v>
      </c>
      <c r="N123" s="8">
        <f>F123/F122-1</f>
        <v>-3.5196044369786406E-2</v>
      </c>
      <c r="O123" s="8">
        <f>G123/G122-1</f>
        <v>5.2884531361960141E-2</v>
      </c>
      <c r="P123" s="8">
        <f>H123/H122-1</f>
        <v>-1.6506701969220661E-2</v>
      </c>
    </row>
    <row r="124" spans="1:16" x14ac:dyDescent="0.25">
      <c r="A124" s="4">
        <v>42429</v>
      </c>
      <c r="B124" s="3">
        <v>5812.2449999999999</v>
      </c>
      <c r="C124" s="3">
        <v>3627.06</v>
      </c>
      <c r="D124" s="3">
        <v>592.96900000000005</v>
      </c>
      <c r="E124" s="3">
        <v>210.1</v>
      </c>
      <c r="F124" s="3">
        <v>14074.39</v>
      </c>
      <c r="G124" s="3">
        <v>666.31</v>
      </c>
      <c r="H124" s="3">
        <v>233.91</v>
      </c>
      <c r="I124" s="4"/>
      <c r="J124" s="8">
        <f>B124/B123-1</f>
        <v>-1.7972607794589979E-2</v>
      </c>
      <c r="K124" s="8">
        <f>C124/C123-1</f>
        <v>-1.3491338010330756E-3</v>
      </c>
      <c r="L124" s="8">
        <f>D124/D123-1</f>
        <v>1.8080894447134455E-2</v>
      </c>
      <c r="M124" s="8">
        <f>E124/E123-1</f>
        <v>1.0484801846864178E-2</v>
      </c>
      <c r="N124" s="8">
        <f>F124/F123-1</f>
        <v>-4.2787800666013176E-3</v>
      </c>
      <c r="O124" s="8">
        <f>G124/G123-1</f>
        <v>0.10600049796663602</v>
      </c>
      <c r="P124" s="8">
        <f>H124/H123-1</f>
        <v>-1.606864930803853E-2</v>
      </c>
    </row>
    <row r="125" spans="1:16" x14ac:dyDescent="0.25">
      <c r="A125" s="4">
        <v>42460</v>
      </c>
      <c r="B125" s="3">
        <v>6195.5060000000003</v>
      </c>
      <c r="C125" s="3">
        <v>3873.11</v>
      </c>
      <c r="D125" s="3">
        <v>591.35500000000002</v>
      </c>
      <c r="E125" s="3">
        <v>217.7</v>
      </c>
      <c r="F125" s="3">
        <v>15505.92</v>
      </c>
      <c r="G125" s="3">
        <v>666.52</v>
      </c>
      <c r="H125" s="3">
        <v>243.25</v>
      </c>
      <c r="I125" s="4"/>
      <c r="J125" s="8">
        <f>B125/B124-1</f>
        <v>6.5940269207509283E-2</v>
      </c>
      <c r="K125" s="8">
        <f>C125/C124-1</f>
        <v>6.7837311762143582E-2</v>
      </c>
      <c r="L125" s="8">
        <f>D125/D124-1</f>
        <v>-2.7218960856301155E-3</v>
      </c>
      <c r="M125" s="8">
        <f>E125/E124-1</f>
        <v>3.6173250832936654E-2</v>
      </c>
      <c r="N125" s="8">
        <f>F125/F124-1</f>
        <v>0.10171169052442064</v>
      </c>
      <c r="O125" s="8">
        <f>G125/G124-1</f>
        <v>3.151686152091937E-4</v>
      </c>
      <c r="P125" s="8">
        <f>H125/H124-1</f>
        <v>3.9929887563592947E-2</v>
      </c>
    </row>
    <row r="126" spans="1:16" x14ac:dyDescent="0.25">
      <c r="A126" s="4">
        <v>42489</v>
      </c>
      <c r="B126" s="3">
        <v>6381.6549999999997</v>
      </c>
      <c r="C126" s="3">
        <v>3888.13</v>
      </c>
      <c r="D126" s="3">
        <v>592.82500000000005</v>
      </c>
      <c r="E126" s="3">
        <v>221.08</v>
      </c>
      <c r="F126" s="3">
        <v>15224.7</v>
      </c>
      <c r="G126" s="3">
        <v>696.27</v>
      </c>
      <c r="H126" s="3">
        <v>265.33999999999997</v>
      </c>
      <c r="I126" s="4"/>
      <c r="J126" s="8">
        <f>B126/B125-1</f>
        <v>3.0045810624668823E-2</v>
      </c>
      <c r="K126" s="8">
        <f>C126/C125-1</f>
        <v>3.8780205054853578E-3</v>
      </c>
      <c r="L126" s="8">
        <f>D126/D125-1</f>
        <v>2.4858164723389198E-3</v>
      </c>
      <c r="M126" s="8">
        <f>E126/E125-1</f>
        <v>1.5525953146531934E-2</v>
      </c>
      <c r="N126" s="8">
        <f>F126/F125-1</f>
        <v>-1.8136298910351623E-2</v>
      </c>
      <c r="O126" s="8">
        <f>G126/G125-1</f>
        <v>4.4634819660325231E-2</v>
      </c>
      <c r="P126" s="8">
        <f>H126/H125-1</f>
        <v>9.0811921891058578E-2</v>
      </c>
    </row>
    <row r="127" spans="1:16" x14ac:dyDescent="0.25">
      <c r="A127" s="4">
        <v>42521</v>
      </c>
      <c r="B127" s="3">
        <v>6331.6480000000001</v>
      </c>
      <c r="C127" s="3">
        <v>3957.95</v>
      </c>
      <c r="D127" s="3">
        <v>591.73400000000004</v>
      </c>
      <c r="E127" s="3">
        <v>219.95</v>
      </c>
      <c r="F127" s="3">
        <v>15576.94</v>
      </c>
      <c r="G127" s="3">
        <v>655.78</v>
      </c>
      <c r="H127" s="3">
        <v>265.22000000000003</v>
      </c>
      <c r="I127" s="4"/>
      <c r="J127" s="8">
        <f>B127/B126-1</f>
        <v>-7.8360550672199603E-3</v>
      </c>
      <c r="K127" s="8">
        <f>C127/C126-1</f>
        <v>1.7957218508640294E-2</v>
      </c>
      <c r="L127" s="8">
        <f>D127/D126-1</f>
        <v>-1.8403407413655204E-3</v>
      </c>
      <c r="M127" s="8">
        <f>E127/E126-1</f>
        <v>-5.1112719377601756E-3</v>
      </c>
      <c r="N127" s="8">
        <f>F127/F126-1</f>
        <v>2.3136088067416738E-2</v>
      </c>
      <c r="O127" s="8">
        <f>G127/G126-1</f>
        <v>-5.8152728108348817E-2</v>
      </c>
      <c r="P127" s="8">
        <f>H127/H126-1</f>
        <v>-4.522499434685967E-4</v>
      </c>
    </row>
    <row r="128" spans="1:16" x14ac:dyDescent="0.25">
      <c r="A128" s="4">
        <v>42551</v>
      </c>
      <c r="B128" s="3">
        <v>6121.7470000000003</v>
      </c>
      <c r="C128" s="3">
        <v>3968.21</v>
      </c>
      <c r="D128" s="3">
        <v>610.97699999999998</v>
      </c>
      <c r="E128" s="3">
        <v>226.75</v>
      </c>
      <c r="F128" s="3">
        <v>16654.7</v>
      </c>
      <c r="G128" s="3">
        <v>711.48</v>
      </c>
      <c r="H128" s="3">
        <v>276.05</v>
      </c>
      <c r="I128" s="4"/>
      <c r="J128" s="8">
        <f>B128/B127-1</f>
        <v>-3.3151084836049005E-2</v>
      </c>
      <c r="K128" s="8">
        <f>C128/C127-1</f>
        <v>2.5922510390481435E-3</v>
      </c>
      <c r="L128" s="8">
        <f>D128/D127-1</f>
        <v>3.2519679450563777E-2</v>
      </c>
      <c r="M128" s="8">
        <f>E128/E127-1</f>
        <v>3.091611729938637E-2</v>
      </c>
      <c r="N128" s="8">
        <f>F128/F127-1</f>
        <v>6.9189455695406243E-2</v>
      </c>
      <c r="O128" s="8">
        <f>G128/G127-1</f>
        <v>8.4937021562109249E-2</v>
      </c>
      <c r="P128" s="8">
        <f>H128/H127-1</f>
        <v>4.0834024583364714E-2</v>
      </c>
    </row>
    <row r="129" spans="1:16" x14ac:dyDescent="0.25">
      <c r="A129" s="4">
        <v>42580</v>
      </c>
      <c r="B129" s="3">
        <v>6432.4970000000003</v>
      </c>
      <c r="C129" s="3">
        <v>4114.51</v>
      </c>
      <c r="D129" s="3">
        <v>612.73199999999997</v>
      </c>
      <c r="E129" s="3">
        <v>229.68</v>
      </c>
      <c r="F129" s="3">
        <v>17302.419999999998</v>
      </c>
      <c r="G129" s="3">
        <v>727.5</v>
      </c>
      <c r="H129" s="3">
        <v>259.62</v>
      </c>
      <c r="I129" s="4"/>
      <c r="J129" s="8">
        <f>B129/B128-1</f>
        <v>5.0761653495317693E-2</v>
      </c>
      <c r="K129" s="8">
        <f>C129/C128-1</f>
        <v>3.6868008497534133E-2</v>
      </c>
      <c r="L129" s="8">
        <f>D129/D128-1</f>
        <v>2.8724485537099387E-3</v>
      </c>
      <c r="M129" s="8">
        <f>E129/E128-1</f>
        <v>1.2921719955898636E-2</v>
      </c>
      <c r="N129" s="8">
        <f>F129/F128-1</f>
        <v>3.8891123826907625E-2</v>
      </c>
      <c r="O129" s="8">
        <f>G129/G128-1</f>
        <v>2.2516444594366636E-2</v>
      </c>
      <c r="P129" s="8">
        <f>H129/H128-1</f>
        <v>-5.9518203224053656E-2</v>
      </c>
    </row>
    <row r="130" spans="1:16" x14ac:dyDescent="0.25">
      <c r="A130" s="4">
        <v>42613</v>
      </c>
      <c r="B130" s="3">
        <v>6437.8919999999998</v>
      </c>
      <c r="C130" s="3">
        <v>4120.29</v>
      </c>
      <c r="D130" s="3">
        <v>606.76400000000001</v>
      </c>
      <c r="E130" s="3">
        <v>230.1</v>
      </c>
      <c r="F130" s="3">
        <v>16701.169999999998</v>
      </c>
      <c r="G130" s="3">
        <v>702.99</v>
      </c>
      <c r="H130" s="3">
        <v>255.11</v>
      </c>
      <c r="I130" s="4"/>
      <c r="J130" s="8">
        <f>B130/B129-1</f>
        <v>8.3871006857827446E-4</v>
      </c>
      <c r="K130" s="8">
        <f>C130/C129-1</f>
        <v>1.4047845308431395E-3</v>
      </c>
      <c r="L130" s="8">
        <f>D130/D129-1</f>
        <v>-9.739984201902252E-3</v>
      </c>
      <c r="M130" s="8">
        <f>E130/E129-1</f>
        <v>1.8286311389759113E-3</v>
      </c>
      <c r="N130" s="8">
        <f>F130/F129-1</f>
        <v>-3.4749474350986742E-2</v>
      </c>
      <c r="O130" s="8">
        <f>G130/G129-1</f>
        <v>-3.3690721649484501E-2</v>
      </c>
      <c r="P130" s="8">
        <f>H130/H129-1</f>
        <v>-1.7371543024420233E-2</v>
      </c>
    </row>
    <row r="131" spans="1:16" x14ac:dyDescent="0.25">
      <c r="A131" s="4">
        <v>42643</v>
      </c>
      <c r="B131" s="3">
        <v>6519.8869999999997</v>
      </c>
      <c r="C131" s="3">
        <v>4121.0600000000004</v>
      </c>
      <c r="D131" s="3">
        <v>605.93700000000001</v>
      </c>
      <c r="E131" s="3">
        <v>229.37</v>
      </c>
      <c r="F131" s="3">
        <v>16453.830000000002</v>
      </c>
      <c r="G131" s="3">
        <v>706.24</v>
      </c>
      <c r="H131" s="3">
        <v>263.89999999999998</v>
      </c>
      <c r="I131" s="4"/>
      <c r="J131" s="8">
        <f>B131/B130-1</f>
        <v>1.2736311823808188E-2</v>
      </c>
      <c r="K131" s="8">
        <f>C131/C130-1</f>
        <v>1.8688004970535133E-4</v>
      </c>
      <c r="L131" s="8">
        <f>D131/D130-1</f>
        <v>-1.3629681391776893E-3</v>
      </c>
      <c r="M131" s="8">
        <f>E131/E130-1</f>
        <v>-3.1725336810082272E-3</v>
      </c>
      <c r="N131" s="8">
        <f>F131/F130-1</f>
        <v>-1.4809740874441535E-2</v>
      </c>
      <c r="O131" s="8">
        <f>G131/G130-1</f>
        <v>4.6231098593152442E-3</v>
      </c>
      <c r="P131" s="8">
        <f>H131/H130-1</f>
        <v>3.4455724981380387E-2</v>
      </c>
    </row>
    <row r="132" spans="1:16" x14ac:dyDescent="0.25">
      <c r="A132" s="4">
        <v>42674</v>
      </c>
      <c r="B132" s="3">
        <v>6386.9880000000003</v>
      </c>
      <c r="C132" s="3">
        <v>4045.89</v>
      </c>
      <c r="D132" s="3">
        <v>595.20000000000005</v>
      </c>
      <c r="E132" s="3">
        <v>225.87</v>
      </c>
      <c r="F132" s="3">
        <v>15613.01</v>
      </c>
      <c r="G132" s="3">
        <v>682.83</v>
      </c>
      <c r="H132" s="3">
        <v>264.16000000000003</v>
      </c>
      <c r="I132" s="4"/>
      <c r="J132" s="8">
        <f>B132/B131-1</f>
        <v>-2.0383635483252949E-2</v>
      </c>
      <c r="K132" s="8">
        <f>C132/C131-1</f>
        <v>-1.8240452699062937E-2</v>
      </c>
      <c r="L132" s="8">
        <f>D132/D131-1</f>
        <v>-1.7719663925457541E-2</v>
      </c>
      <c r="M132" s="8">
        <f>E132/E131-1</f>
        <v>-1.5259188211187213E-2</v>
      </c>
      <c r="N132" s="8">
        <f>F132/F131-1</f>
        <v>-5.1101779950321724E-2</v>
      </c>
      <c r="O132" s="8">
        <f>G132/G131-1</f>
        <v>-3.3147371998187514E-2</v>
      </c>
      <c r="P132" s="8">
        <f>H132/H131-1</f>
        <v>9.8522167487713475E-4</v>
      </c>
    </row>
    <row r="133" spans="1:16" x14ac:dyDescent="0.25">
      <c r="A133" s="4">
        <v>42704</v>
      </c>
      <c r="B133" s="3">
        <v>6260.5439999999999</v>
      </c>
      <c r="C133" s="3">
        <v>4195.7299999999996</v>
      </c>
      <c r="D133" s="3">
        <v>571.75400000000002</v>
      </c>
      <c r="E133" s="3">
        <v>218.72</v>
      </c>
      <c r="F133" s="3">
        <v>15234.82</v>
      </c>
      <c r="G133" s="3">
        <v>628.13</v>
      </c>
      <c r="H133" s="3">
        <v>270.26</v>
      </c>
      <c r="I133" s="4"/>
      <c r="J133" s="8">
        <f>B133/B132-1</f>
        <v>-1.9797125029826335E-2</v>
      </c>
      <c r="K133" s="8">
        <f>C133/C132-1</f>
        <v>3.7035114647209877E-2</v>
      </c>
      <c r="L133" s="8">
        <f>D133/D132-1</f>
        <v>-3.9391801075268851E-2</v>
      </c>
      <c r="M133" s="8">
        <f>E133/E132-1</f>
        <v>-3.1655376986762351E-2</v>
      </c>
      <c r="N133" s="8">
        <f>F133/F132-1</f>
        <v>-2.4222747567573477E-2</v>
      </c>
      <c r="O133" s="8">
        <f>G133/G132-1</f>
        <v>-8.0107786711187345E-2</v>
      </c>
      <c r="P133" s="8">
        <f>H133/H132-1</f>
        <v>2.3092065414899832E-2</v>
      </c>
    </row>
    <row r="134" spans="1:16" x14ac:dyDescent="0.25">
      <c r="A134" s="4">
        <v>42734</v>
      </c>
      <c r="B134" s="3">
        <v>6475.8019999999997</v>
      </c>
      <c r="C134" s="3">
        <v>4278.66</v>
      </c>
      <c r="D134" s="3">
        <v>569.46600000000001</v>
      </c>
      <c r="E134" s="3">
        <v>220.55</v>
      </c>
      <c r="F134" s="3">
        <v>15914.73</v>
      </c>
      <c r="G134" s="3">
        <v>616.51</v>
      </c>
      <c r="H134" s="3">
        <v>273.8</v>
      </c>
      <c r="I134" s="4"/>
      <c r="J134" s="8">
        <f>B134/B133-1</f>
        <v>3.4383274041361211E-2</v>
      </c>
      <c r="K134" s="8">
        <f>C134/C133-1</f>
        <v>1.9765332850302686E-2</v>
      </c>
      <c r="L134" s="8">
        <f>D134/D133-1</f>
        <v>-4.0017210198791675E-3</v>
      </c>
      <c r="M134" s="8">
        <f>E134/E133-1</f>
        <v>8.3668617410388446E-3</v>
      </c>
      <c r="N134" s="8">
        <f>F134/F133-1</f>
        <v>4.4628686128224571E-2</v>
      </c>
      <c r="O134" s="8">
        <f>G134/G133-1</f>
        <v>-1.8499355229013137E-2</v>
      </c>
      <c r="P134" s="8">
        <f>H134/H133-1</f>
        <v>1.3098497742914272E-2</v>
      </c>
    </row>
    <row r="135" spans="1:16" x14ac:dyDescent="0.25">
      <c r="A135" s="4">
        <v>42766</v>
      </c>
      <c r="B135" s="3">
        <v>6664.0129999999999</v>
      </c>
      <c r="C135" s="3">
        <v>4359.8100000000004</v>
      </c>
      <c r="D135" s="3">
        <v>568.96600000000001</v>
      </c>
      <c r="E135" s="3">
        <v>220.87</v>
      </c>
      <c r="F135" s="3">
        <v>15941.14</v>
      </c>
      <c r="G135" s="3">
        <v>647.13</v>
      </c>
      <c r="H135" s="3">
        <v>275.63</v>
      </c>
      <c r="I135" s="4"/>
      <c r="J135" s="8">
        <f>B135/B134-1</f>
        <v>2.9063736043813515E-2</v>
      </c>
      <c r="K135" s="8">
        <f>C135/C134-1</f>
        <v>1.8966218395479073E-2</v>
      </c>
      <c r="L135" s="8">
        <f>D135/D134-1</f>
        <v>-8.7801554438715623E-4</v>
      </c>
      <c r="M135" s="8">
        <f>E135/E134-1</f>
        <v>1.4509181591475517E-3</v>
      </c>
      <c r="N135" s="8">
        <f>F135/F134-1</f>
        <v>1.6594689322406708E-3</v>
      </c>
      <c r="O135" s="8">
        <f>G135/G134-1</f>
        <v>4.9666672073445772E-2</v>
      </c>
      <c r="P135" s="8">
        <f>H135/H134-1</f>
        <v>6.6837107377646365E-3</v>
      </c>
    </row>
    <row r="136" spans="1:16" x14ac:dyDescent="0.25">
      <c r="A136" s="4">
        <v>42794</v>
      </c>
      <c r="B136" s="3">
        <v>6760.3689999999997</v>
      </c>
      <c r="C136" s="3">
        <v>4532.93</v>
      </c>
      <c r="D136" s="3">
        <v>574.16600000000005</v>
      </c>
      <c r="E136" s="3">
        <v>223.79</v>
      </c>
      <c r="F136" s="3">
        <v>16581.04</v>
      </c>
      <c r="G136" s="3">
        <v>670.11</v>
      </c>
      <c r="H136" s="3">
        <v>275.93</v>
      </c>
      <c r="I136" s="4"/>
      <c r="J136" s="8">
        <f>B136/B135-1</f>
        <v>1.4459155466833629E-2</v>
      </c>
      <c r="K136" s="8">
        <f>C136/C135-1</f>
        <v>3.970815241948622E-2</v>
      </c>
      <c r="L136" s="8">
        <f>D136/D135-1</f>
        <v>9.1393861847632873E-3</v>
      </c>
      <c r="M136" s="8">
        <f>E136/E135-1</f>
        <v>1.3220446416444043E-2</v>
      </c>
      <c r="N136" s="8">
        <f>F136/F135-1</f>
        <v>4.0141420249743875E-2</v>
      </c>
      <c r="O136" s="8">
        <f>G136/G135-1</f>
        <v>3.5510639284224155E-2</v>
      </c>
      <c r="P136" s="8">
        <f>H136/H135-1</f>
        <v>1.0884156296484537E-3</v>
      </c>
    </row>
    <row r="137" spans="1:16" x14ac:dyDescent="0.25">
      <c r="A137" s="4">
        <v>42825</v>
      </c>
      <c r="B137" s="3">
        <v>6954.2110000000002</v>
      </c>
      <c r="C137" s="3">
        <v>4538.21</v>
      </c>
      <c r="D137" s="3">
        <v>573.82000000000005</v>
      </c>
      <c r="E137" s="3">
        <v>223.14</v>
      </c>
      <c r="F137" s="3">
        <v>16320.1</v>
      </c>
      <c r="G137" s="3">
        <v>667.21</v>
      </c>
      <c r="H137" s="3">
        <v>268.31</v>
      </c>
      <c r="I137" s="4"/>
      <c r="J137" s="8">
        <f>B137/B136-1</f>
        <v>2.8673286916734986E-2</v>
      </c>
      <c r="K137" s="8">
        <f>C137/C136-1</f>
        <v>1.1648095161407301E-3</v>
      </c>
      <c r="L137" s="8">
        <f>D137/D136-1</f>
        <v>-6.026131815537461E-4</v>
      </c>
      <c r="M137" s="8">
        <f>E137/E136-1</f>
        <v>-2.9045086911837492E-3</v>
      </c>
      <c r="N137" s="8">
        <f>F137/F136-1</f>
        <v>-1.5737251704356359E-2</v>
      </c>
      <c r="O137" s="8">
        <f>G137/G136-1</f>
        <v>-4.3276476996313429E-3</v>
      </c>
      <c r="P137" s="8">
        <f>H137/H136-1</f>
        <v>-2.7615699633965152E-2</v>
      </c>
    </row>
    <row r="138" spans="1:16" x14ac:dyDescent="0.25">
      <c r="A138" s="4">
        <v>42853</v>
      </c>
      <c r="B138" s="3">
        <v>7136.3040000000001</v>
      </c>
      <c r="C138" s="3">
        <v>4584.82</v>
      </c>
      <c r="D138" s="3">
        <v>578.43100000000004</v>
      </c>
      <c r="E138" s="3">
        <v>225.79</v>
      </c>
      <c r="F138" s="3">
        <v>16390.8</v>
      </c>
      <c r="G138" s="3">
        <v>676.76</v>
      </c>
      <c r="H138" s="3">
        <v>263.89</v>
      </c>
      <c r="I138" s="4"/>
      <c r="J138" s="8">
        <f>B138/B137-1</f>
        <v>2.6184566444705126E-2</v>
      </c>
      <c r="K138" s="8">
        <f>C138/C137-1</f>
        <v>1.0270569233243876E-2</v>
      </c>
      <c r="L138" s="8">
        <f>D138/D137-1</f>
        <v>8.0356209264229594E-3</v>
      </c>
      <c r="M138" s="8">
        <f>E138/E137-1</f>
        <v>1.1875952316931171E-2</v>
      </c>
      <c r="N138" s="8">
        <f>F138/F137-1</f>
        <v>4.3320812985214729E-3</v>
      </c>
      <c r="O138" s="8">
        <f>G138/G137-1</f>
        <v>1.4313334632274577E-2</v>
      </c>
      <c r="P138" s="8">
        <f>H138/H137-1</f>
        <v>-1.6473482166151188E-2</v>
      </c>
    </row>
    <row r="139" spans="1:16" x14ac:dyDescent="0.25">
      <c r="A139" s="4">
        <v>42886</v>
      </c>
      <c r="B139" s="3">
        <v>7408.0079999999998</v>
      </c>
      <c r="C139" s="3">
        <v>4649.34</v>
      </c>
      <c r="D139" s="3">
        <v>583.42100000000005</v>
      </c>
      <c r="E139" s="3">
        <v>228.8</v>
      </c>
      <c r="F139" s="3">
        <v>16369.93</v>
      </c>
      <c r="G139" s="3">
        <v>679.16</v>
      </c>
      <c r="H139" s="3">
        <v>259.3</v>
      </c>
      <c r="I139" s="4"/>
      <c r="J139" s="8">
        <f>B139/B138-1</f>
        <v>3.8073490142796595E-2</v>
      </c>
      <c r="K139" s="8">
        <f>C139/C138-1</f>
        <v>1.40725262932897E-2</v>
      </c>
      <c r="L139" s="8">
        <f>D139/D138-1</f>
        <v>8.6267852172514647E-3</v>
      </c>
      <c r="M139" s="8">
        <f>E139/E138-1</f>
        <v>1.3330971256477309E-2</v>
      </c>
      <c r="N139" s="8">
        <f>F139/F138-1</f>
        <v>-1.2732752519705182E-3</v>
      </c>
      <c r="O139" s="8">
        <f>G139/G138-1</f>
        <v>3.5463088835037127E-3</v>
      </c>
      <c r="P139" s="8">
        <f>H139/H138-1</f>
        <v>-1.7393610974269502E-2</v>
      </c>
    </row>
    <row r="140" spans="1:16" x14ac:dyDescent="0.25">
      <c r="A140" s="4">
        <v>42916</v>
      </c>
      <c r="B140" s="3">
        <v>7396.9859999999999</v>
      </c>
      <c r="C140" s="3">
        <v>4678.3599999999997</v>
      </c>
      <c r="D140" s="3">
        <v>579.13400000000001</v>
      </c>
      <c r="E140" s="3">
        <v>229.9</v>
      </c>
      <c r="F140" s="3">
        <v>16691.259999999998</v>
      </c>
      <c r="G140" s="3">
        <v>662.08</v>
      </c>
      <c r="H140" s="3">
        <v>259.01</v>
      </c>
      <c r="I140" s="4"/>
      <c r="J140" s="8">
        <f>B140/B139-1</f>
        <v>-1.4878493651734326E-3</v>
      </c>
      <c r="K140" s="8">
        <f>C140/C139-1</f>
        <v>6.2417461403123653E-3</v>
      </c>
      <c r="L140" s="8">
        <f>D140/D139-1</f>
        <v>-7.348038551920566E-3</v>
      </c>
      <c r="M140" s="8">
        <f>E140/E139-1</f>
        <v>4.8076923076922906E-3</v>
      </c>
      <c r="N140" s="8">
        <f>F140/F139-1</f>
        <v>1.9629283692721877E-2</v>
      </c>
      <c r="O140" s="8">
        <f>G140/G139-1</f>
        <v>-2.5148713116202259E-2</v>
      </c>
      <c r="P140" s="8">
        <f>H140/H139-1</f>
        <v>-1.1183956806788409E-3</v>
      </c>
    </row>
    <row r="141" spans="1:16" x14ac:dyDescent="0.25">
      <c r="A141" s="4">
        <v>42947</v>
      </c>
      <c r="B141" s="3">
        <v>7610.7479999999996</v>
      </c>
      <c r="C141" s="3">
        <v>4774.5600000000004</v>
      </c>
      <c r="D141" s="3">
        <v>581.27599999999995</v>
      </c>
      <c r="E141" s="3">
        <v>231.66</v>
      </c>
      <c r="F141" s="3">
        <v>16902.419999999998</v>
      </c>
      <c r="G141" s="3">
        <v>675.33</v>
      </c>
      <c r="H141" s="3">
        <v>268.18</v>
      </c>
      <c r="I141" s="4"/>
      <c r="J141" s="8">
        <f>B141/B140-1</f>
        <v>2.8898527048719425E-2</v>
      </c>
      <c r="K141" s="8">
        <f>C141/C140-1</f>
        <v>2.0562761309518951E-2</v>
      </c>
      <c r="L141" s="8">
        <f>D141/D140-1</f>
        <v>3.6986258793301197E-3</v>
      </c>
      <c r="M141" s="8">
        <f>E141/E140-1</f>
        <v>7.6555023923443599E-3</v>
      </c>
      <c r="N141" s="8">
        <f>F141/F140-1</f>
        <v>1.2650932284321348E-2</v>
      </c>
      <c r="O141" s="8">
        <f>G141/G140-1</f>
        <v>2.0012687288545106E-2</v>
      </c>
      <c r="P141" s="8">
        <f>H141/H140-1</f>
        <v>3.5404038454113884E-2</v>
      </c>
    </row>
    <row r="142" spans="1:16" x14ac:dyDescent="0.25">
      <c r="A142" s="4">
        <v>42978</v>
      </c>
      <c r="B142" s="3">
        <v>7608.9309999999996</v>
      </c>
      <c r="C142" s="3">
        <v>4789.18</v>
      </c>
      <c r="D142" s="3">
        <v>591.89800000000002</v>
      </c>
      <c r="E142" s="3">
        <v>233.22</v>
      </c>
      <c r="F142" s="3">
        <v>17010.939999999999</v>
      </c>
      <c r="G142" s="3">
        <v>701.83</v>
      </c>
      <c r="H142" s="3">
        <v>269.92</v>
      </c>
      <c r="I142" s="4"/>
      <c r="J142" s="8">
        <f>B142/B141-1</f>
        <v>-2.3874131688506051E-4</v>
      </c>
      <c r="K142" s="8">
        <f>C142/C141-1</f>
        <v>3.0620622633290573E-3</v>
      </c>
      <c r="L142" s="8">
        <f>D142/D141-1</f>
        <v>1.8273591202802253E-2</v>
      </c>
      <c r="M142" s="8">
        <f>E142/E141-1</f>
        <v>6.7340067340067034E-3</v>
      </c>
      <c r="N142" s="8">
        <f>F142/F141-1</f>
        <v>6.4203824067796678E-3</v>
      </c>
      <c r="O142" s="8">
        <f>G142/G141-1</f>
        <v>3.9240075222483739E-2</v>
      </c>
      <c r="P142" s="8">
        <f>H142/H141-1</f>
        <v>6.4881795808784393E-3</v>
      </c>
    </row>
    <row r="143" spans="1:16" x14ac:dyDescent="0.25">
      <c r="A143" s="4">
        <v>43007</v>
      </c>
      <c r="B143" s="3">
        <v>7801.3360000000002</v>
      </c>
      <c r="C143" s="3">
        <v>4887.97</v>
      </c>
      <c r="D143" s="3">
        <v>582.67700000000002</v>
      </c>
      <c r="E143" s="3">
        <v>233.11</v>
      </c>
      <c r="F143" s="3">
        <v>16876</v>
      </c>
      <c r="G143" s="3">
        <v>682.55</v>
      </c>
      <c r="H143" s="3">
        <v>271.69</v>
      </c>
      <c r="I143" s="4"/>
      <c r="J143" s="8">
        <f>B143/B142-1</f>
        <v>2.528673213096555E-2</v>
      </c>
      <c r="K143" s="8">
        <f>C143/C142-1</f>
        <v>2.0627748382813005E-2</v>
      </c>
      <c r="L143" s="8">
        <f>D143/D142-1</f>
        <v>-1.5578697681019382E-2</v>
      </c>
      <c r="M143" s="8">
        <f>E143/E142-1</f>
        <v>-4.7165766229306794E-4</v>
      </c>
      <c r="N143" s="8">
        <f>F143/F142-1</f>
        <v>-7.9325422345853935E-3</v>
      </c>
      <c r="O143" s="8">
        <f>G143/G142-1</f>
        <v>-2.7471039995440649E-2</v>
      </c>
      <c r="P143" s="8">
        <f>H143/H142-1</f>
        <v>6.5574985180794076E-3</v>
      </c>
    </row>
    <row r="144" spans="1:16" x14ac:dyDescent="0.25">
      <c r="A144" s="4">
        <v>43039</v>
      </c>
      <c r="B144" s="3">
        <v>7920.4530000000004</v>
      </c>
      <c r="C144" s="3">
        <v>5002.03</v>
      </c>
      <c r="D144" s="3">
        <v>581.64200000000005</v>
      </c>
      <c r="E144" s="3">
        <v>233.56</v>
      </c>
      <c r="F144" s="3">
        <v>16897.509999999998</v>
      </c>
      <c r="G144" s="3">
        <v>675.6</v>
      </c>
      <c r="H144" s="3">
        <v>277.24</v>
      </c>
      <c r="I144" s="4"/>
      <c r="J144" s="8">
        <f>B144/B143-1</f>
        <v>1.5268794985884515E-2</v>
      </c>
      <c r="K144" s="8">
        <f>C144/C143-1</f>
        <v>2.3334840434781512E-2</v>
      </c>
      <c r="L144" s="8">
        <f>D144/D143-1</f>
        <v>-1.7762842878643603E-3</v>
      </c>
      <c r="M144" s="8">
        <f>E144/E143-1</f>
        <v>1.9304191154390082E-3</v>
      </c>
      <c r="N144" s="8">
        <f>F144/F143-1</f>
        <v>1.2745911353400086E-3</v>
      </c>
      <c r="O144" s="8">
        <f>G144/G143-1</f>
        <v>-1.0182404219471031E-2</v>
      </c>
      <c r="P144" s="8">
        <f>H144/H143-1</f>
        <v>2.04276933269536E-2</v>
      </c>
    </row>
    <row r="145" spans="1:16" x14ac:dyDescent="0.25">
      <c r="A145" s="4">
        <v>43069</v>
      </c>
      <c r="B145" s="3">
        <v>8004.6009999999997</v>
      </c>
      <c r="C145" s="3">
        <v>5155.4399999999996</v>
      </c>
      <c r="D145" s="3">
        <v>580.51199999999994</v>
      </c>
      <c r="E145" s="3">
        <v>233.27</v>
      </c>
      <c r="F145" s="3">
        <v>17346.02</v>
      </c>
      <c r="G145" s="3">
        <v>677.31</v>
      </c>
      <c r="H145" s="3">
        <v>277.5</v>
      </c>
      <c r="I145" s="4"/>
      <c r="J145" s="8">
        <f>B145/B144-1</f>
        <v>1.062413980614485E-2</v>
      </c>
      <c r="K145" s="8">
        <f>C145/C144-1</f>
        <v>3.0669548163445581E-2</v>
      </c>
      <c r="L145" s="8">
        <f>D145/D144-1</f>
        <v>-1.9427757967961368E-3</v>
      </c>
      <c r="M145" s="8">
        <f>E145/E144-1</f>
        <v>-1.2416509676314025E-3</v>
      </c>
      <c r="N145" s="8">
        <f>F145/F144-1</f>
        <v>2.6542964022509885E-2</v>
      </c>
      <c r="O145" s="8">
        <f>G145/G144-1</f>
        <v>2.5310834813498939E-3</v>
      </c>
      <c r="P145" s="8">
        <f>H145/H144-1</f>
        <v>9.3781561102290745E-4</v>
      </c>
    </row>
    <row r="146" spans="1:16" x14ac:dyDescent="0.25">
      <c r="A146" s="4">
        <v>43098</v>
      </c>
      <c r="B146" s="3">
        <v>8134.6549999999997</v>
      </c>
      <c r="C146" s="3">
        <v>5212.76</v>
      </c>
      <c r="D146" s="3">
        <v>581.46</v>
      </c>
      <c r="E146" s="3">
        <v>236.12</v>
      </c>
      <c r="F146" s="3">
        <v>17295.16</v>
      </c>
      <c r="G146" s="3">
        <v>695.35</v>
      </c>
      <c r="H146" s="3">
        <v>285.74</v>
      </c>
      <c r="I146" s="4"/>
      <c r="J146" s="8">
        <f>B146/B145-1</f>
        <v>1.6247405710790641E-2</v>
      </c>
      <c r="K146" s="8">
        <f>C146/C145-1</f>
        <v>1.1118352652732089E-2</v>
      </c>
      <c r="L146" s="8">
        <f>D146/D145-1</f>
        <v>1.6330411774434506E-3</v>
      </c>
      <c r="M146" s="8">
        <f>E146/E145-1</f>
        <v>1.2217601920521348E-2</v>
      </c>
      <c r="N146" s="8">
        <f>F146/F145-1</f>
        <v>-2.9320847087689339E-3</v>
      </c>
      <c r="O146" s="8">
        <f>G146/G145-1</f>
        <v>2.6634775804284638E-2</v>
      </c>
      <c r="P146" s="8">
        <f>H146/H145-1</f>
        <v>2.969369369369379E-2</v>
      </c>
    </row>
    <row r="147" spans="1:16" x14ac:dyDescent="0.25">
      <c r="A147" s="4">
        <v>43131</v>
      </c>
      <c r="B147" s="3">
        <v>8543.1290000000008</v>
      </c>
      <c r="C147" s="3">
        <v>5511.21</v>
      </c>
      <c r="D147" s="3">
        <v>567.15499999999997</v>
      </c>
      <c r="E147" s="3">
        <v>233.22</v>
      </c>
      <c r="F147" s="3">
        <v>16785.79</v>
      </c>
      <c r="G147" s="3">
        <v>711.64</v>
      </c>
      <c r="H147" s="3">
        <v>293.26</v>
      </c>
      <c r="I147" s="4"/>
      <c r="J147" s="8">
        <f>B147/B146-1</f>
        <v>5.0214053331087971E-2</v>
      </c>
      <c r="K147" s="8">
        <f>C147/C146-1</f>
        <v>5.7253738902232287E-2</v>
      </c>
      <c r="L147" s="8">
        <f>D147/D146-1</f>
        <v>-2.4601864272692953E-2</v>
      </c>
      <c r="M147" s="8">
        <f>E147/E146-1</f>
        <v>-1.228189056411999E-2</v>
      </c>
      <c r="N147" s="8">
        <f>F147/F146-1</f>
        <v>-2.945159223736582E-2</v>
      </c>
      <c r="O147" s="8">
        <f>G147/G146-1</f>
        <v>2.3427051125332499E-2</v>
      </c>
      <c r="P147" s="8">
        <f>H147/H146-1</f>
        <v>2.6317631413172782E-2</v>
      </c>
    </row>
    <row r="148" spans="1:16" x14ac:dyDescent="0.25">
      <c r="A148" s="4">
        <v>43159</v>
      </c>
      <c r="B148" s="3">
        <v>8158.8109999999997</v>
      </c>
      <c r="C148" s="3">
        <v>5308.09</v>
      </c>
      <c r="D148" s="3">
        <v>560.36099999999999</v>
      </c>
      <c r="E148" s="3">
        <v>228.01</v>
      </c>
      <c r="F148" s="3">
        <v>15565.26</v>
      </c>
      <c r="G148" s="3">
        <v>699.13</v>
      </c>
      <c r="H148" s="3">
        <v>287.7</v>
      </c>
      <c r="I148" s="4"/>
      <c r="J148" s="8">
        <f>B148/B147-1</f>
        <v>-4.4985625290218767E-2</v>
      </c>
      <c r="K148" s="8">
        <f>C148/C147-1</f>
        <v>-3.6855790289246793E-2</v>
      </c>
      <c r="L148" s="8">
        <f>D148/D147-1</f>
        <v>-1.1979088608934041E-2</v>
      </c>
      <c r="M148" s="8">
        <f>E148/E147-1</f>
        <v>-2.2339422004973852E-2</v>
      </c>
      <c r="N148" s="8">
        <f>F148/F147-1</f>
        <v>-7.2712097553943034E-2</v>
      </c>
      <c r="O148" s="8">
        <f>G148/G147-1</f>
        <v>-1.7579113034680405E-2</v>
      </c>
      <c r="P148" s="8">
        <f>H148/H147-1</f>
        <v>-1.8959285275864435E-2</v>
      </c>
    </row>
    <row r="149" spans="1:16" x14ac:dyDescent="0.25">
      <c r="A149" s="4">
        <v>43189</v>
      </c>
      <c r="B149" s="3">
        <v>8019.7280000000001</v>
      </c>
      <c r="C149" s="3">
        <v>5173.1899999999996</v>
      </c>
      <c r="D149" s="3">
        <v>567.28700000000003</v>
      </c>
      <c r="E149" s="3">
        <v>229.28</v>
      </c>
      <c r="F149" s="3">
        <v>16142.71</v>
      </c>
      <c r="G149" s="3">
        <v>701.97</v>
      </c>
      <c r="H149" s="3">
        <v>287.79000000000002</v>
      </c>
      <c r="I149" s="4"/>
      <c r="J149" s="8">
        <f>B149/B148-1</f>
        <v>-1.7046969221373054E-2</v>
      </c>
      <c r="K149" s="8">
        <f>C149/C148-1</f>
        <v>-2.5414037817746205E-2</v>
      </c>
      <c r="L149" s="8">
        <f>D149/D148-1</f>
        <v>1.2359889428422033E-2</v>
      </c>
      <c r="M149" s="8">
        <f>E149/E148-1</f>
        <v>5.5699311433710097E-3</v>
      </c>
      <c r="N149" s="8">
        <f>F149/F148-1</f>
        <v>3.7098641461819293E-2</v>
      </c>
      <c r="O149" s="8">
        <f>G149/G148-1</f>
        <v>4.0621915809648801E-3</v>
      </c>
      <c r="P149" s="8">
        <f>H149/H148-1</f>
        <v>3.1282586027114867E-4</v>
      </c>
    </row>
    <row r="150" spans="1:16" x14ac:dyDescent="0.25">
      <c r="A150" s="4">
        <v>43220</v>
      </c>
      <c r="B150" s="3">
        <v>8211.5030000000006</v>
      </c>
      <c r="C150" s="3">
        <v>5193.04</v>
      </c>
      <c r="D150" s="3">
        <v>559.78</v>
      </c>
      <c r="E150" s="3">
        <v>225.69</v>
      </c>
      <c r="F150" s="3">
        <v>16226.79</v>
      </c>
      <c r="G150" s="3">
        <v>698.78</v>
      </c>
      <c r="H150" s="3">
        <v>296.18</v>
      </c>
      <c r="I150" s="4"/>
      <c r="J150" s="8">
        <f>B150/B149-1</f>
        <v>2.391290577436056E-2</v>
      </c>
      <c r="K150" s="8">
        <f>C150/C149-1</f>
        <v>3.8370908472336041E-3</v>
      </c>
      <c r="L150" s="8">
        <f>D150/D149-1</f>
        <v>-1.3233160640028885E-2</v>
      </c>
      <c r="M150" s="8">
        <f>E150/E149-1</f>
        <v>-1.5657711095603655E-2</v>
      </c>
      <c r="N150" s="8">
        <f>F150/F149-1</f>
        <v>5.2085430513217901E-3</v>
      </c>
      <c r="O150" s="8">
        <f>G150/G149-1</f>
        <v>-4.5443537473112139E-3</v>
      </c>
      <c r="P150" s="8">
        <f>H150/H149-1</f>
        <v>2.9153201987560218E-2</v>
      </c>
    </row>
    <row r="151" spans="1:16" x14ac:dyDescent="0.25">
      <c r="A151" s="4">
        <v>43251</v>
      </c>
      <c r="B151" s="3">
        <v>8038.0370000000003</v>
      </c>
      <c r="C151" s="3">
        <v>5318.1</v>
      </c>
      <c r="D151" s="3">
        <v>564.92399999999998</v>
      </c>
      <c r="E151" s="3">
        <v>226.87</v>
      </c>
      <c r="F151" s="3">
        <v>16811.27</v>
      </c>
      <c r="G151" s="3">
        <v>688.92</v>
      </c>
      <c r="H151" s="3">
        <v>299.85000000000002</v>
      </c>
      <c r="I151" s="4"/>
      <c r="J151" s="8">
        <f>B151/B150-1</f>
        <v>-2.1124756332671413E-2</v>
      </c>
      <c r="K151" s="8">
        <f>C151/C150-1</f>
        <v>2.4082233142822096E-2</v>
      </c>
      <c r="L151" s="8">
        <f>D151/D150-1</f>
        <v>9.1893243774339162E-3</v>
      </c>
      <c r="M151" s="8">
        <f>E151/E150-1</f>
        <v>5.2284106517790363E-3</v>
      </c>
      <c r="N151" s="8">
        <f>F151/F150-1</f>
        <v>3.6019446853012838E-2</v>
      </c>
      <c r="O151" s="8">
        <f>G151/G150-1</f>
        <v>-1.4110306534245387E-2</v>
      </c>
      <c r="P151" s="8">
        <f>H151/H150-1</f>
        <v>1.2391113512053575E-2</v>
      </c>
    </row>
    <row r="152" spans="1:16" x14ac:dyDescent="0.25">
      <c r="A152" s="4">
        <v>43280</v>
      </c>
      <c r="B152" s="3">
        <v>7942.2439999999997</v>
      </c>
      <c r="C152" s="3">
        <v>5350.83</v>
      </c>
      <c r="D152" s="3">
        <v>563.98900000000003</v>
      </c>
      <c r="E152" s="3">
        <v>225.76</v>
      </c>
      <c r="F152" s="3">
        <v>17514.650000000001</v>
      </c>
      <c r="G152" s="3">
        <v>663.43</v>
      </c>
      <c r="H152" s="3">
        <v>290.83</v>
      </c>
      <c r="I152" s="4"/>
      <c r="J152" s="8">
        <f>B152/B151-1</f>
        <v>-1.191746193753529E-2</v>
      </c>
      <c r="K152" s="8">
        <f>C152/C151-1</f>
        <v>6.154453658261394E-3</v>
      </c>
      <c r="L152" s="8">
        <f>D152/D151-1</f>
        <v>-1.655089888197292E-3</v>
      </c>
      <c r="M152" s="8">
        <f>E152/E151-1</f>
        <v>-4.8926698109049704E-3</v>
      </c>
      <c r="N152" s="8">
        <f>F152/F151-1</f>
        <v>4.1839789617322154E-2</v>
      </c>
      <c r="O152" s="8">
        <f>G152/G151-1</f>
        <v>-3.6999941938106073E-2</v>
      </c>
      <c r="P152" s="8">
        <f>H152/H151-1</f>
        <v>-3.0081707520427048E-2</v>
      </c>
    </row>
    <row r="153" spans="1:16" x14ac:dyDescent="0.25">
      <c r="A153" s="4">
        <v>43312</v>
      </c>
      <c r="B153" s="3">
        <v>8138.2860000000001</v>
      </c>
      <c r="C153" s="3">
        <v>5549.96</v>
      </c>
      <c r="D153" s="3">
        <v>559.77499999999998</v>
      </c>
      <c r="E153" s="3">
        <v>228.8</v>
      </c>
      <c r="F153" s="3">
        <v>17621.03</v>
      </c>
      <c r="G153" s="3">
        <v>647.73</v>
      </c>
      <c r="H153" s="3">
        <v>284.01</v>
      </c>
      <c r="I153" s="4"/>
      <c r="J153" s="8">
        <f>B153/B152-1</f>
        <v>2.468345218303547E-2</v>
      </c>
      <c r="K153" s="8">
        <f>C153/C152-1</f>
        <v>3.7214787238615266E-2</v>
      </c>
      <c r="L153" s="8">
        <f>D153/D152-1</f>
        <v>-7.4717769318196625E-3</v>
      </c>
      <c r="M153" s="8">
        <f>E153/E152-1</f>
        <v>1.3465627214741316E-2</v>
      </c>
      <c r="N153" s="8">
        <f>F153/F152-1</f>
        <v>6.0737725275696874E-3</v>
      </c>
      <c r="O153" s="8">
        <f>G153/G152-1</f>
        <v>-2.3664893055785785E-2</v>
      </c>
      <c r="P153" s="8">
        <f>H153/H152-1</f>
        <v>-2.3450125502871066E-2</v>
      </c>
    </row>
    <row r="154" spans="1:16" x14ac:dyDescent="0.25">
      <c r="A154" s="4">
        <v>43343</v>
      </c>
      <c r="B154" s="3">
        <v>7982.1329999999998</v>
      </c>
      <c r="C154" s="3">
        <v>5730.8</v>
      </c>
      <c r="D154" s="3">
        <v>566.12</v>
      </c>
      <c r="E154" s="3">
        <v>228.84</v>
      </c>
      <c r="F154" s="3">
        <v>18110.349999999999</v>
      </c>
      <c r="G154" s="3">
        <v>634.72</v>
      </c>
      <c r="H154" s="3">
        <v>279.14</v>
      </c>
      <c r="I154" s="4"/>
      <c r="J154" s="8">
        <f>B154/B153-1</f>
        <v>-1.9187455442091883E-2</v>
      </c>
      <c r="K154" s="8">
        <f>C154/C153-1</f>
        <v>3.2584018623557753E-2</v>
      </c>
      <c r="L154" s="8">
        <f>D154/D153-1</f>
        <v>1.1334911348309662E-2</v>
      </c>
      <c r="M154" s="8">
        <f>E154/E153-1</f>
        <v>1.748251748250329E-4</v>
      </c>
      <c r="N154" s="8">
        <f>F154/F153-1</f>
        <v>2.7769091818128588E-2</v>
      </c>
      <c r="O154" s="8">
        <f>G154/G153-1</f>
        <v>-2.0085529464437313E-2</v>
      </c>
      <c r="P154" s="8">
        <f>H154/H153-1</f>
        <v>-1.7147283546353975E-2</v>
      </c>
    </row>
    <row r="155" spans="1:16" x14ac:dyDescent="0.25">
      <c r="A155" s="4">
        <v>43371</v>
      </c>
      <c r="B155" s="3">
        <v>8054.835</v>
      </c>
      <c r="C155" s="3">
        <v>5763.42</v>
      </c>
      <c r="D155" s="3">
        <v>555.28200000000004</v>
      </c>
      <c r="E155" s="3">
        <v>228.52</v>
      </c>
      <c r="F155" s="3">
        <v>17667.150000000001</v>
      </c>
      <c r="G155" s="3">
        <v>630.23</v>
      </c>
      <c r="H155" s="3">
        <v>284.77</v>
      </c>
      <c r="I155" s="4"/>
      <c r="J155" s="8">
        <f>B155/B154-1</f>
        <v>9.1080917844892362E-3</v>
      </c>
      <c r="K155" s="8">
        <f>C155/C154-1</f>
        <v>5.6920499755706011E-3</v>
      </c>
      <c r="L155" s="8">
        <f>D155/D154-1</f>
        <v>-1.9144351020984884E-2</v>
      </c>
      <c r="M155" s="8">
        <f>E155/E154-1</f>
        <v>-1.3983569306065258E-3</v>
      </c>
      <c r="N155" s="8">
        <f>F155/F154-1</f>
        <v>-2.4472194076867515E-2</v>
      </c>
      <c r="O155" s="8">
        <f>G155/G154-1</f>
        <v>-7.0739853793798657E-3</v>
      </c>
      <c r="P155" s="8">
        <f>H155/H154-1</f>
        <v>2.0169090778820564E-2</v>
      </c>
    </row>
    <row r="156" spans="1:16" x14ac:dyDescent="0.25">
      <c r="A156" s="4">
        <v>43404</v>
      </c>
      <c r="B156" s="3">
        <v>7414.2979999999998</v>
      </c>
      <c r="C156" s="3">
        <v>5369.49</v>
      </c>
      <c r="D156" s="3">
        <v>554.19299999999998</v>
      </c>
      <c r="E156" s="3">
        <v>223.84</v>
      </c>
      <c r="F156" s="3">
        <v>17199.79</v>
      </c>
      <c r="G156" s="3">
        <v>641.46</v>
      </c>
      <c r="H156" s="3">
        <v>279.16000000000003</v>
      </c>
      <c r="I156" s="4"/>
      <c r="J156" s="8">
        <f>B156/B155-1</f>
        <v>-7.9522051041393205E-2</v>
      </c>
      <c r="K156" s="8">
        <f>C156/C155-1</f>
        <v>-6.8350042162466096E-2</v>
      </c>
      <c r="L156" s="8">
        <f>D156/D155-1</f>
        <v>-1.9611656779799924E-3</v>
      </c>
      <c r="M156" s="8">
        <f>E156/E155-1</f>
        <v>-2.0479607911780162E-2</v>
      </c>
      <c r="N156" s="8">
        <f>F156/F155-1</f>
        <v>-2.6453615891640747E-2</v>
      </c>
      <c r="O156" s="8">
        <f>G156/G155-1</f>
        <v>1.7818891515795743E-2</v>
      </c>
      <c r="P156" s="8">
        <f>H156/H155-1</f>
        <v>-1.9700108859781462E-2</v>
      </c>
    </row>
    <row r="157" spans="1:16" x14ac:dyDescent="0.25">
      <c r="A157" s="4">
        <v>43434</v>
      </c>
      <c r="B157" s="3">
        <v>7406.0039999999999</v>
      </c>
      <c r="C157" s="3">
        <v>5478.91</v>
      </c>
      <c r="D157" s="3">
        <v>561.875</v>
      </c>
      <c r="E157" s="3">
        <v>223.04</v>
      </c>
      <c r="F157" s="3">
        <v>18017.18</v>
      </c>
      <c r="G157" s="3">
        <v>645.34</v>
      </c>
      <c r="H157" s="3">
        <v>277.26</v>
      </c>
      <c r="I157" s="4"/>
      <c r="J157" s="8">
        <f>B157/B156-1</f>
        <v>-1.118649398769711E-3</v>
      </c>
      <c r="K157" s="8">
        <f>C157/C156-1</f>
        <v>2.0378099223576251E-2</v>
      </c>
      <c r="L157" s="8">
        <f>D157/D156-1</f>
        <v>1.3861596952686295E-2</v>
      </c>
      <c r="M157" s="8">
        <f>E157/E156-1</f>
        <v>-3.5739814152967453E-3</v>
      </c>
      <c r="N157" s="8">
        <f>F157/F156-1</f>
        <v>4.7523254644388002E-2</v>
      </c>
      <c r="O157" s="8">
        <f>G157/G156-1</f>
        <v>6.0487013999313E-3</v>
      </c>
      <c r="P157" s="8">
        <f>H157/H156-1</f>
        <v>-6.806132683765731E-3</v>
      </c>
    </row>
    <row r="158" spans="1:16" x14ac:dyDescent="0.25">
      <c r="A158" s="4">
        <v>43465</v>
      </c>
      <c r="B158" s="3">
        <v>7048.0720000000001</v>
      </c>
      <c r="C158" s="3">
        <v>4984.22</v>
      </c>
      <c r="D158" s="3">
        <v>580.62599999999998</v>
      </c>
      <c r="E158" s="3">
        <v>227.18</v>
      </c>
      <c r="F158" s="3">
        <v>16595.650000000001</v>
      </c>
      <c r="G158" s="3">
        <v>675.83</v>
      </c>
      <c r="H158" s="3">
        <v>260.27999999999997</v>
      </c>
      <c r="I158" s="4"/>
      <c r="J158" s="8">
        <f>B158/B157-1</f>
        <v>-4.8329976597366153E-2</v>
      </c>
      <c r="K158" s="8">
        <f>C158/C157-1</f>
        <v>-9.028985692409619E-2</v>
      </c>
      <c r="L158" s="8">
        <f>D158/D157-1</f>
        <v>3.3372191323692846E-2</v>
      </c>
      <c r="M158" s="8">
        <f>E158/E157-1</f>
        <v>1.8561692969870869E-2</v>
      </c>
      <c r="N158" s="8">
        <f>F158/F157-1</f>
        <v>-7.8898584573168451E-2</v>
      </c>
      <c r="O158" s="8">
        <f>G158/G157-1</f>
        <v>4.724641274367003E-2</v>
      </c>
      <c r="P158" s="8">
        <f>H158/H157-1</f>
        <v>-6.1242155377624008E-2</v>
      </c>
    </row>
    <row r="159" spans="1:16" x14ac:dyDescent="0.25">
      <c r="A159" s="4">
        <v>43496</v>
      </c>
      <c r="B159" s="3">
        <v>7512.3509999999997</v>
      </c>
      <c r="C159" s="3">
        <v>5383.63</v>
      </c>
      <c r="D159" s="3">
        <v>585.78200000000004</v>
      </c>
      <c r="E159" s="3">
        <v>234.83</v>
      </c>
      <c r="F159" s="3">
        <v>18517.39</v>
      </c>
      <c r="G159" s="3">
        <v>696.89</v>
      </c>
      <c r="H159" s="3">
        <v>274.31</v>
      </c>
      <c r="I159" s="4"/>
      <c r="J159" s="8">
        <f>B159/B158-1</f>
        <v>6.5873191987823043E-2</v>
      </c>
      <c r="K159" s="8">
        <f>C159/C158-1</f>
        <v>8.0134905762586639E-2</v>
      </c>
      <c r="L159" s="8">
        <f>D159/D158-1</f>
        <v>8.8800708201148826E-3</v>
      </c>
      <c r="M159" s="8">
        <f>E159/E158-1</f>
        <v>3.3673738885465321E-2</v>
      </c>
      <c r="N159" s="8">
        <f>F159/F158-1</f>
        <v>0.11579781448753135</v>
      </c>
      <c r="O159" s="8">
        <f>G159/G158-1</f>
        <v>3.1161682671677626E-2</v>
      </c>
      <c r="P159" s="8">
        <f>H159/H158-1</f>
        <v>5.3903488550791634E-2</v>
      </c>
    </row>
    <row r="160" spans="1:16" x14ac:dyDescent="0.25">
      <c r="A160" s="4">
        <v>43524</v>
      </c>
      <c r="B160" s="3">
        <v>7704.732</v>
      </c>
      <c r="C160" s="3">
        <v>5556.49</v>
      </c>
      <c r="D160" s="3">
        <v>583.02700000000004</v>
      </c>
      <c r="E160" s="3">
        <v>234.35</v>
      </c>
      <c r="F160" s="3">
        <v>18617.669999999998</v>
      </c>
      <c r="G160" s="3">
        <v>693.4</v>
      </c>
      <c r="H160" s="3">
        <v>279.63</v>
      </c>
      <c r="I160" s="4"/>
      <c r="J160" s="8">
        <f>B160/B159-1</f>
        <v>2.5608627711884102E-2</v>
      </c>
      <c r="K160" s="8">
        <f>C160/C159-1</f>
        <v>3.2108447274422636E-2</v>
      </c>
      <c r="L160" s="8">
        <f>D160/D159-1</f>
        <v>-4.7031148106292386E-3</v>
      </c>
      <c r="M160" s="8">
        <f>E160/E159-1</f>
        <v>-2.044031852829753E-3</v>
      </c>
      <c r="N160" s="8">
        <f>F160/F159-1</f>
        <v>5.4154500175240816E-3</v>
      </c>
      <c r="O160" s="8">
        <f>G160/G159-1</f>
        <v>-5.0079639541391607E-3</v>
      </c>
      <c r="P160" s="8">
        <f>H160/H159-1</f>
        <v>1.9394116145966311E-2</v>
      </c>
    </row>
    <row r="161" spans="1:16" x14ac:dyDescent="0.25">
      <c r="A161" s="4">
        <v>43553</v>
      </c>
      <c r="B161" s="3">
        <v>7761.7259999999997</v>
      </c>
      <c r="C161" s="3">
        <v>5664.46</v>
      </c>
      <c r="D161" s="3">
        <v>598.28099999999995</v>
      </c>
      <c r="E161" s="3">
        <v>241.22</v>
      </c>
      <c r="F161" s="3">
        <v>19445.86</v>
      </c>
      <c r="G161" s="3">
        <v>682.01</v>
      </c>
      <c r="H161" s="3">
        <v>279.86</v>
      </c>
      <c r="I161" s="4"/>
      <c r="J161" s="8">
        <f>B161/B160-1</f>
        <v>7.3972722217980902E-3</v>
      </c>
      <c r="K161" s="8">
        <f>C161/C160-1</f>
        <v>1.9431331650016537E-2</v>
      </c>
      <c r="L161" s="8">
        <f>D161/D160-1</f>
        <v>2.616345383661467E-2</v>
      </c>
      <c r="M161" s="8">
        <f>E161/E160-1</f>
        <v>2.9315126946874326E-2</v>
      </c>
      <c r="N161" s="8">
        <f>F161/F160-1</f>
        <v>4.4484084206025898E-2</v>
      </c>
      <c r="O161" s="8">
        <f>G161/G160-1</f>
        <v>-1.642630516296506E-2</v>
      </c>
      <c r="P161" s="8">
        <f>H161/H160-1</f>
        <v>8.2251546686706867E-4</v>
      </c>
    </row>
    <row r="162" spans="1:16" x14ac:dyDescent="0.25">
      <c r="A162" s="4">
        <v>43585</v>
      </c>
      <c r="B162" s="3">
        <v>7987.55</v>
      </c>
      <c r="C162" s="3">
        <v>5893.81</v>
      </c>
      <c r="D162" s="3">
        <v>594.88099999999997</v>
      </c>
      <c r="E162" s="3">
        <v>242.27</v>
      </c>
      <c r="F162" s="3">
        <v>19400.8</v>
      </c>
      <c r="G162" s="3">
        <v>676.72</v>
      </c>
      <c r="H162" s="3">
        <v>279.97000000000003</v>
      </c>
      <c r="I162" s="4"/>
      <c r="J162" s="8">
        <f>B162/B161-1</f>
        <v>2.909455963789509E-2</v>
      </c>
      <c r="K162" s="8">
        <f>C162/C161-1</f>
        <v>4.0489296420135323E-2</v>
      </c>
      <c r="L162" s="8">
        <f>D162/D161-1</f>
        <v>-5.6829483135850678E-3</v>
      </c>
      <c r="M162" s="8">
        <f>E162/E161-1</f>
        <v>4.3528728961115259E-3</v>
      </c>
      <c r="N162" s="8">
        <f>F162/F161-1</f>
        <v>-2.317202736212276E-3</v>
      </c>
      <c r="O162" s="8">
        <f>G162/G161-1</f>
        <v>-7.7564845090247747E-3</v>
      </c>
      <c r="P162" s="8">
        <f>H162/H161-1</f>
        <v>3.9305366969211164E-4</v>
      </c>
    </row>
    <row r="163" spans="1:16" x14ac:dyDescent="0.25">
      <c r="A163" s="4">
        <v>43616</v>
      </c>
      <c r="B163" s="3">
        <v>7615.3440000000001</v>
      </c>
      <c r="C163" s="3">
        <v>5519.27</v>
      </c>
      <c r="D163" s="3">
        <v>615.22900000000004</v>
      </c>
      <c r="E163" s="3">
        <v>246.27</v>
      </c>
      <c r="F163" s="3">
        <v>19525.759999999998</v>
      </c>
      <c r="G163" s="3">
        <v>688.31</v>
      </c>
      <c r="H163" s="3">
        <v>269.87</v>
      </c>
      <c r="I163" s="4"/>
      <c r="J163" s="8">
        <f>B163/B162-1</f>
        <v>-4.659826855543947E-2</v>
      </c>
      <c r="K163" s="8">
        <f>C163/C162-1</f>
        <v>-6.3548027506824978E-2</v>
      </c>
      <c r="L163" s="8">
        <f>D163/D162-1</f>
        <v>3.4205160359803255E-2</v>
      </c>
      <c r="M163" s="8">
        <f>E163/E162-1</f>
        <v>1.6510504808684434E-2</v>
      </c>
      <c r="N163" s="8">
        <f>F163/F162-1</f>
        <v>6.4409715063296069E-3</v>
      </c>
      <c r="O163" s="8">
        <f>G163/G162-1</f>
        <v>1.7126728927769008E-2</v>
      </c>
      <c r="P163" s="8">
        <f>H163/H162-1</f>
        <v>-3.6075293781476669E-2</v>
      </c>
    </row>
    <row r="164" spans="1:16" x14ac:dyDescent="0.25">
      <c r="A164" s="4">
        <v>43644</v>
      </c>
      <c r="B164" s="3">
        <v>8069.6009999999997</v>
      </c>
      <c r="C164" s="3">
        <v>5908.25</v>
      </c>
      <c r="D164" s="3">
        <v>624.69000000000005</v>
      </c>
      <c r="E164" s="3">
        <v>254.26</v>
      </c>
      <c r="F164" s="3">
        <v>19793.88</v>
      </c>
      <c r="G164" s="3">
        <v>743.46</v>
      </c>
      <c r="H164" s="3">
        <v>278.3</v>
      </c>
      <c r="I164" s="4"/>
      <c r="J164" s="8">
        <f>B164/B163-1</f>
        <v>5.9650227225454211E-2</v>
      </c>
      <c r="K164" s="8">
        <f>C164/C163-1</f>
        <v>7.0476711594105623E-2</v>
      </c>
      <c r="L164" s="8">
        <f>D164/D163-1</f>
        <v>1.5378013715218186E-2</v>
      </c>
      <c r="M164" s="8">
        <f>E164/E163-1</f>
        <v>3.2444065456612492E-2</v>
      </c>
      <c r="N164" s="8">
        <f>F164/F163-1</f>
        <v>1.3731603789046032E-2</v>
      </c>
      <c r="O164" s="8">
        <f>G164/G163-1</f>
        <v>8.0123781435690544E-2</v>
      </c>
      <c r="P164" s="8">
        <f>H164/H163-1</f>
        <v>3.123726238559299E-2</v>
      </c>
    </row>
    <row r="165" spans="1:16" x14ac:dyDescent="0.25">
      <c r="A165" s="4">
        <v>43677</v>
      </c>
      <c r="B165" s="3">
        <v>7968.02</v>
      </c>
      <c r="C165" s="3">
        <v>5993.17</v>
      </c>
      <c r="D165" s="3">
        <v>625.803</v>
      </c>
      <c r="E165" s="3">
        <v>254.91</v>
      </c>
      <c r="F165" s="3">
        <v>20098.759999999998</v>
      </c>
      <c r="G165" s="3">
        <v>750.98</v>
      </c>
      <c r="H165" s="3">
        <v>276.07</v>
      </c>
      <c r="I165" s="4"/>
      <c r="J165" s="8">
        <f>B165/B164-1</f>
        <v>-1.258810689648715E-2</v>
      </c>
      <c r="K165" s="8">
        <f>C165/C164-1</f>
        <v>1.4373122328946719E-2</v>
      </c>
      <c r="L165" s="8">
        <f>D165/D164-1</f>
        <v>1.7816837151225506E-3</v>
      </c>
      <c r="M165" s="8">
        <f>E165/E164-1</f>
        <v>2.5564382915126416E-3</v>
      </c>
      <c r="N165" s="8">
        <f>F165/F164-1</f>
        <v>1.5402740645088064E-2</v>
      </c>
      <c r="O165" s="8">
        <f>G165/G164-1</f>
        <v>1.0114868318403136E-2</v>
      </c>
      <c r="P165" s="8">
        <f>H165/H164-1</f>
        <v>-8.0129356809199859E-3</v>
      </c>
    </row>
    <row r="166" spans="1:16" x14ac:dyDescent="0.25">
      <c r="A166" s="4">
        <v>43707</v>
      </c>
      <c r="B166" s="3">
        <v>7762.6670000000004</v>
      </c>
      <c r="C166" s="3">
        <v>5898.23</v>
      </c>
      <c r="D166" s="3">
        <v>656.33600000000001</v>
      </c>
      <c r="E166" s="3">
        <v>264.81</v>
      </c>
      <c r="F166" s="3">
        <v>20931.02</v>
      </c>
      <c r="G166" s="3">
        <v>800.14</v>
      </c>
      <c r="H166" s="3">
        <v>268.73</v>
      </c>
      <c r="I166" s="4"/>
      <c r="J166" s="8">
        <f>B166/B165-1</f>
        <v>-2.5772149166292224E-2</v>
      </c>
      <c r="K166" s="8">
        <f>C166/C165-1</f>
        <v>-1.5841366088397368E-2</v>
      </c>
      <c r="L166" s="8">
        <f>D166/D165-1</f>
        <v>4.8790114460940615E-2</v>
      </c>
      <c r="M166" s="8">
        <f>E166/E165-1</f>
        <v>3.883723667176664E-2</v>
      </c>
      <c r="N166" s="8">
        <f>F166/F165-1</f>
        <v>4.1408524705006888E-2</v>
      </c>
      <c r="O166" s="8">
        <f>G166/G165-1</f>
        <v>6.5461130789102207E-2</v>
      </c>
      <c r="P166" s="8">
        <f>H166/H165-1</f>
        <v>-2.6587459702249294E-2</v>
      </c>
    </row>
    <row r="167" spans="1:16" x14ac:dyDescent="0.25">
      <c r="A167" s="4">
        <v>43738</v>
      </c>
      <c r="B167" s="3">
        <v>7988.9830000000002</v>
      </c>
      <c r="C167" s="3">
        <v>6008.59</v>
      </c>
      <c r="D167" s="3">
        <v>648.34199999999998</v>
      </c>
      <c r="E167" s="3">
        <v>262.81</v>
      </c>
      <c r="F167" s="3">
        <v>21323.97</v>
      </c>
      <c r="G167" s="3">
        <v>771.86</v>
      </c>
      <c r="H167" s="3">
        <v>272.39999999999998</v>
      </c>
      <c r="I167" s="4"/>
      <c r="J167" s="8">
        <f>B167/B166-1</f>
        <v>2.9154413038714688E-2</v>
      </c>
      <c r="K167" s="8">
        <f>C167/C166-1</f>
        <v>1.8710697955149458E-2</v>
      </c>
      <c r="L167" s="8">
        <f>D167/D166-1</f>
        <v>-1.2179737207771657E-2</v>
      </c>
      <c r="M167" s="8">
        <f>E167/E166-1</f>
        <v>-7.5525848721724742E-3</v>
      </c>
      <c r="N167" s="8">
        <f>F167/F166-1</f>
        <v>1.8773571474299811E-2</v>
      </c>
      <c r="O167" s="8">
        <f>G167/G166-1</f>
        <v>-3.5343814832404341E-2</v>
      </c>
      <c r="P167" s="8">
        <f>H167/H166-1</f>
        <v>1.3656830275741383E-2</v>
      </c>
    </row>
    <row r="168" spans="1:16" x14ac:dyDescent="0.25">
      <c r="A168" s="4">
        <v>43769</v>
      </c>
      <c r="B168" s="3">
        <v>8276.8279999999995</v>
      </c>
      <c r="C168" s="3">
        <v>6138.73</v>
      </c>
      <c r="D168" s="3">
        <v>647.80100000000004</v>
      </c>
      <c r="E168" s="3">
        <v>263.97000000000003</v>
      </c>
      <c r="F168" s="3">
        <v>21554.83</v>
      </c>
      <c r="G168" s="3">
        <v>794.98</v>
      </c>
      <c r="H168" s="3">
        <v>277.68</v>
      </c>
      <c r="I168" s="4"/>
      <c r="J168" s="8">
        <f>B168/B167-1</f>
        <v>3.6030243148595931E-2</v>
      </c>
      <c r="K168" s="8">
        <f>C168/C167-1</f>
        <v>2.1658991543773043E-2</v>
      </c>
      <c r="L168" s="8">
        <f>D168/D167-1</f>
        <v>-8.3443614635481111E-4</v>
      </c>
      <c r="M168" s="8">
        <f>E168/E167-1</f>
        <v>4.4138350899891599E-3</v>
      </c>
      <c r="N168" s="8">
        <f>F168/F167-1</f>
        <v>1.0826314236983103E-2</v>
      </c>
      <c r="O168" s="8">
        <f>G168/G167-1</f>
        <v>2.9953618531858073E-2</v>
      </c>
      <c r="P168" s="8">
        <f>H168/H167-1</f>
        <v>1.9383259911894379E-2</v>
      </c>
    </row>
    <row r="169" spans="1:16" x14ac:dyDescent="0.25">
      <c r="A169" s="4">
        <v>43798</v>
      </c>
      <c r="B169" s="3">
        <v>8371.3860000000004</v>
      </c>
      <c r="C169" s="3">
        <v>6361.56</v>
      </c>
      <c r="D169" s="3">
        <v>643.00099999999998</v>
      </c>
      <c r="E169" s="3">
        <v>265.23</v>
      </c>
      <c r="F169" s="3">
        <v>21222.26</v>
      </c>
      <c r="G169" s="3">
        <v>770.2</v>
      </c>
      <c r="H169" s="3">
        <v>271.99</v>
      </c>
      <c r="I169" s="4"/>
      <c r="J169" s="8">
        <f>B169/B168-1</f>
        <v>1.1424424912539033E-2</v>
      </c>
      <c r="K169" s="8">
        <f>C169/C168-1</f>
        <v>3.6299039052051674E-2</v>
      </c>
      <c r="L169" s="8">
        <f>D169/D168-1</f>
        <v>-7.4096829118820429E-3</v>
      </c>
      <c r="M169" s="8">
        <f>E169/E168-1</f>
        <v>4.7732696897373472E-3</v>
      </c>
      <c r="N169" s="8">
        <f>F169/F168-1</f>
        <v>-1.542902449242245E-2</v>
      </c>
      <c r="O169" s="8">
        <f>G169/G168-1</f>
        <v>-3.1170595486678887E-2</v>
      </c>
      <c r="P169" s="8">
        <f>H169/H168-1</f>
        <v>-2.0491212906943224E-2</v>
      </c>
    </row>
    <row r="170" spans="1:16" x14ac:dyDescent="0.25">
      <c r="A170" s="4">
        <v>43830</v>
      </c>
      <c r="B170" s="3">
        <v>8644.84</v>
      </c>
      <c r="C170" s="3">
        <v>6553.57</v>
      </c>
      <c r="D170" s="3">
        <v>635.971</v>
      </c>
      <c r="E170" s="3">
        <v>266.63</v>
      </c>
      <c r="F170" s="3">
        <v>21352.44</v>
      </c>
      <c r="G170" s="3">
        <v>797.66</v>
      </c>
      <c r="H170" s="3">
        <v>286.63</v>
      </c>
      <c r="I170" s="4"/>
      <c r="J170" s="8">
        <f>B170/B169-1</f>
        <v>3.2665319697359418E-2</v>
      </c>
      <c r="K170" s="8">
        <f>C170/C169-1</f>
        <v>3.0182848232194415E-2</v>
      </c>
      <c r="L170" s="8">
        <f>D170/D169-1</f>
        <v>-1.0933108968726235E-2</v>
      </c>
      <c r="M170" s="8">
        <f>E170/E169-1</f>
        <v>5.2784375824754814E-3</v>
      </c>
      <c r="N170" s="8">
        <f>F170/F169-1</f>
        <v>6.1341252062692142E-3</v>
      </c>
      <c r="O170" s="8">
        <f>G170/G169-1</f>
        <v>3.5653077122825172E-2</v>
      </c>
      <c r="P170" s="8">
        <f>H170/H169-1</f>
        <v>5.3825508290745949E-2</v>
      </c>
    </row>
    <row r="171" spans="1:16" x14ac:dyDescent="0.25">
      <c r="A171" s="4">
        <v>43861</v>
      </c>
      <c r="B171" s="3">
        <v>8465.0319999999992</v>
      </c>
      <c r="C171" s="3">
        <v>6551</v>
      </c>
      <c r="D171" s="3">
        <v>659.71799999999996</v>
      </c>
      <c r="E171" s="3">
        <v>273.14999999999998</v>
      </c>
      <c r="F171" s="3">
        <v>21622.6</v>
      </c>
      <c r="G171" s="3">
        <v>829.32</v>
      </c>
      <c r="H171" s="3">
        <v>263.86</v>
      </c>
      <c r="I171" s="4"/>
      <c r="J171" s="8">
        <f>B171/B170-1</f>
        <v>-2.0799459562004685E-2</v>
      </c>
      <c r="K171" s="8">
        <f>C171/C170-1</f>
        <v>-3.9215267403869269E-4</v>
      </c>
      <c r="L171" s="8">
        <f>D171/D170-1</f>
        <v>3.7339752913261748E-2</v>
      </c>
      <c r="M171" s="8">
        <f>E171/E170-1</f>
        <v>2.4453362337321316E-2</v>
      </c>
      <c r="N171" s="8">
        <f>F171/F170-1</f>
        <v>1.2652418177969249E-2</v>
      </c>
      <c r="O171" s="8">
        <f>G171/G170-1</f>
        <v>3.9691096457137309E-2</v>
      </c>
      <c r="P171" s="8">
        <f>H171/H170-1</f>
        <v>-7.9440393538708354E-2</v>
      </c>
    </row>
    <row r="172" spans="1:16" x14ac:dyDescent="0.25">
      <c r="A172" s="4">
        <v>43889</v>
      </c>
      <c r="B172" s="3">
        <v>7700.991</v>
      </c>
      <c r="C172" s="3">
        <v>6011.73</v>
      </c>
      <c r="D172" s="3">
        <v>684.82100000000003</v>
      </c>
      <c r="E172" s="3">
        <v>276.13</v>
      </c>
      <c r="F172" s="3">
        <v>20103.47</v>
      </c>
      <c r="G172" s="3">
        <v>819.23</v>
      </c>
      <c r="H172" s="3">
        <v>250.1</v>
      </c>
      <c r="I172" s="4"/>
      <c r="J172" s="8">
        <f>B172/B171-1</f>
        <v>-9.0258489276827225E-2</v>
      </c>
      <c r="K172" s="8">
        <f>C172/C171-1</f>
        <v>-8.2318729964890869E-2</v>
      </c>
      <c r="L172" s="8">
        <f>D172/D171-1</f>
        <v>3.8051106684977576E-2</v>
      </c>
      <c r="M172" s="8">
        <f>E172/E171-1</f>
        <v>1.0909756544023486E-2</v>
      </c>
      <c r="N172" s="8">
        <f>F172/F171-1</f>
        <v>-7.0256583389601501E-2</v>
      </c>
      <c r="O172" s="8">
        <f>G172/G171-1</f>
        <v>-1.2166594318236634E-2</v>
      </c>
      <c r="P172" s="8">
        <f>H172/H171-1</f>
        <v>-5.2148866823315432E-2</v>
      </c>
    </row>
    <row r="173" spans="1:16" x14ac:dyDescent="0.25">
      <c r="A173" s="4">
        <v>43921</v>
      </c>
      <c r="B173" s="3">
        <v>6680.9179999999997</v>
      </c>
      <c r="C173" s="3">
        <v>5269.2</v>
      </c>
      <c r="D173" s="3">
        <v>726.67100000000005</v>
      </c>
      <c r="E173" s="3">
        <v>258.7</v>
      </c>
      <c r="F173" s="3">
        <v>16347.2</v>
      </c>
      <c r="G173" s="3">
        <v>833.69</v>
      </c>
      <c r="H173" s="3">
        <v>207.27</v>
      </c>
      <c r="I173" s="4"/>
      <c r="J173" s="8">
        <f>B173/B172-1</f>
        <v>-0.13245996521746362</v>
      </c>
      <c r="K173" s="8">
        <f>C173/C172-1</f>
        <v>-0.12351353104680352</v>
      </c>
      <c r="L173" s="8">
        <f>D173/D172-1</f>
        <v>6.1110859626092084E-2</v>
      </c>
      <c r="M173" s="8">
        <f>E173/E172-1</f>
        <v>-6.3122442327889106E-2</v>
      </c>
      <c r="N173" s="8">
        <f>F173/F172-1</f>
        <v>-0.18684684783273731</v>
      </c>
      <c r="O173" s="8">
        <f>G173/G172-1</f>
        <v>1.7650720798798814E-2</v>
      </c>
      <c r="P173" s="8">
        <f>H173/H172-1</f>
        <v>-0.17125149940023987</v>
      </c>
    </row>
    <row r="174" spans="1:16" x14ac:dyDescent="0.25">
      <c r="A174" s="4">
        <v>43951</v>
      </c>
      <c r="B174" s="3">
        <v>7118.0069999999996</v>
      </c>
      <c r="C174" s="3">
        <v>5944.68</v>
      </c>
      <c r="D174" s="3">
        <v>728.22699999999998</v>
      </c>
      <c r="E174" s="3">
        <v>271.25</v>
      </c>
      <c r="F174" s="3">
        <v>17790.599999999999</v>
      </c>
      <c r="G174" s="3">
        <v>884.76</v>
      </c>
      <c r="H174" s="3">
        <v>194.33</v>
      </c>
      <c r="I174" s="4"/>
      <c r="J174" s="8">
        <f>B174/B173-1</f>
        <v>6.5423494196456211E-2</v>
      </c>
      <c r="K174" s="8">
        <f>C174/C173-1</f>
        <v>0.12819403324982925</v>
      </c>
      <c r="L174" s="8">
        <f>D174/D173-1</f>
        <v>2.1412716346185245E-3</v>
      </c>
      <c r="M174" s="8">
        <f>E174/E173-1</f>
        <v>4.8511789717819997E-2</v>
      </c>
      <c r="N174" s="8">
        <f>F174/F173-1</f>
        <v>8.8296466673191576E-2</v>
      </c>
      <c r="O174" s="8">
        <f>G174/G173-1</f>
        <v>6.1257781669445288E-2</v>
      </c>
      <c r="P174" s="8">
        <f>H174/H173-1</f>
        <v>-6.2430646017272107E-2</v>
      </c>
    </row>
    <row r="175" spans="1:16" x14ac:dyDescent="0.25">
      <c r="A175" s="4">
        <v>43980</v>
      </c>
      <c r="B175" s="3">
        <v>7432.3879999999999</v>
      </c>
      <c r="C175" s="3">
        <v>6227.81</v>
      </c>
      <c r="D175" s="3">
        <v>728.13400000000001</v>
      </c>
      <c r="E175" s="3">
        <v>277.93</v>
      </c>
      <c r="F175" s="3">
        <v>18094.900000000001</v>
      </c>
      <c r="G175" s="3">
        <v>908.84</v>
      </c>
      <c r="H175" s="3">
        <v>215.31</v>
      </c>
      <c r="I175" s="4"/>
      <c r="J175" s="8">
        <f>B175/B174-1</f>
        <v>4.4166997868926083E-2</v>
      </c>
      <c r="K175" s="8">
        <f>C175/C174-1</f>
        <v>4.7627458500709929E-2</v>
      </c>
      <c r="L175" s="8">
        <f>D175/D174-1</f>
        <v>-1.2770743188583733E-4</v>
      </c>
      <c r="M175" s="8">
        <f>E175/E174-1</f>
        <v>2.4626728110599183E-2</v>
      </c>
      <c r="N175" s="8">
        <f>F175/F174-1</f>
        <v>1.7104538351713883E-2</v>
      </c>
      <c r="O175" s="8">
        <f>G175/G174-1</f>
        <v>2.721642027216431E-2</v>
      </c>
      <c r="P175" s="8">
        <f>H175/H174-1</f>
        <v>0.10796068543199699</v>
      </c>
    </row>
    <row r="176" spans="1:16" x14ac:dyDescent="0.25">
      <c r="A176" s="4">
        <v>44012</v>
      </c>
      <c r="B176" s="3">
        <v>7688.25</v>
      </c>
      <c r="C176" s="3">
        <v>6351.67</v>
      </c>
      <c r="D176" s="3">
        <v>728.95600000000002</v>
      </c>
      <c r="E176" s="3">
        <v>283.83999999999997</v>
      </c>
      <c r="F176" s="3">
        <v>18512.810000000001</v>
      </c>
      <c r="G176" s="3">
        <v>934.29</v>
      </c>
      <c r="H176" s="3">
        <v>225.28</v>
      </c>
      <c r="I176" s="4"/>
      <c r="J176" s="8">
        <f>B176/B175-1</f>
        <v>3.4425274891461521E-2</v>
      </c>
      <c r="K176" s="8">
        <f>C176/C175-1</f>
        <v>1.9888211104706066E-2</v>
      </c>
      <c r="L176" s="8">
        <f>D176/D175-1</f>
        <v>1.1289130846794393E-3</v>
      </c>
      <c r="M176" s="8">
        <f>E176/E175-1</f>
        <v>2.126434713776848E-2</v>
      </c>
      <c r="N176" s="8">
        <f>F176/F175-1</f>
        <v>2.309545783618594E-2</v>
      </c>
      <c r="O176" s="8">
        <f>G176/G175-1</f>
        <v>2.8002728753135697E-2</v>
      </c>
      <c r="P176" s="8">
        <f>H176/H175-1</f>
        <v>4.6305327202638136E-2</v>
      </c>
    </row>
    <row r="177" spans="1:16" x14ac:dyDescent="0.25">
      <c r="A177" s="4">
        <v>44043</v>
      </c>
      <c r="B177" s="3">
        <v>7869.12</v>
      </c>
      <c r="C177" s="3">
        <v>6709.81</v>
      </c>
      <c r="D177" s="3">
        <v>738.14800000000002</v>
      </c>
      <c r="E177" s="3">
        <v>292.64</v>
      </c>
      <c r="F177" s="3">
        <v>19219.32</v>
      </c>
      <c r="G177" s="3">
        <v>1014.17</v>
      </c>
      <c r="H177" s="3">
        <v>235.97</v>
      </c>
      <c r="J177" s="8">
        <f>B177/B176-1</f>
        <v>2.3525509706370018E-2</v>
      </c>
      <c r="K177" s="8">
        <f>C177/C176-1</f>
        <v>5.6385171143966906E-2</v>
      </c>
      <c r="L177" s="8">
        <f>D177/D176-1</f>
        <v>1.2609814584144896E-2</v>
      </c>
      <c r="M177" s="8">
        <f>E177/E176-1</f>
        <v>3.1003382187147821E-2</v>
      </c>
      <c r="N177" s="8">
        <f>F177/F176-1</f>
        <v>3.8163304220158789E-2</v>
      </c>
      <c r="O177" s="8">
        <f>G177/G176-1</f>
        <v>8.5498078754990381E-2</v>
      </c>
      <c r="P177" s="8">
        <f>H177/H176-1</f>
        <v>4.7452059659090828E-2</v>
      </c>
    </row>
    <row r="178" spans="1:16" x14ac:dyDescent="0.25">
      <c r="A178" s="4">
        <v>44074</v>
      </c>
      <c r="B178" s="3">
        <v>8274.6839999999993</v>
      </c>
      <c r="C178" s="3">
        <v>7192.11</v>
      </c>
      <c r="D178" s="3">
        <v>728.45</v>
      </c>
      <c r="E178" s="3">
        <v>287.43</v>
      </c>
      <c r="F178" s="3">
        <v>19245.57</v>
      </c>
      <c r="G178" s="3">
        <v>1010.53</v>
      </c>
      <c r="H178" s="3">
        <v>250.96</v>
      </c>
      <c r="J178" s="8">
        <f>B178/B177-1</f>
        <v>5.1538672685128573E-2</v>
      </c>
      <c r="K178" s="8">
        <f>C178/C177-1</f>
        <v>7.1879829682211405E-2</v>
      </c>
      <c r="L178" s="8">
        <f>D178/D177-1</f>
        <v>-1.3138286630865359E-2</v>
      </c>
      <c r="M178" s="8">
        <f>E178/E177-1</f>
        <v>-1.7803444505193999E-2</v>
      </c>
      <c r="N178" s="8">
        <f>F178/F177-1</f>
        <v>1.3658131505172033E-3</v>
      </c>
      <c r="O178" s="8">
        <f>G178/G177-1</f>
        <v>-3.5891418598459346E-3</v>
      </c>
      <c r="P178" s="8">
        <f>H178/H177-1</f>
        <v>6.352502436750429E-2</v>
      </c>
    </row>
    <row r="179" spans="1:16" x14ac:dyDescent="0.25">
      <c r="A179" s="4">
        <v>44104</v>
      </c>
      <c r="B179" s="3">
        <v>8063.3220000000001</v>
      </c>
      <c r="C179" s="3">
        <v>6918.83</v>
      </c>
      <c r="D179" s="3">
        <v>729.96</v>
      </c>
      <c r="E179" s="3">
        <v>286.17</v>
      </c>
      <c r="F179" s="3">
        <v>18733.04</v>
      </c>
      <c r="G179" s="3">
        <v>968.17</v>
      </c>
      <c r="H179" s="3">
        <v>243.86</v>
      </c>
      <c r="J179" s="8">
        <f>B179/B178-1</f>
        <v>-2.5543211076096584E-2</v>
      </c>
      <c r="K179" s="8">
        <f>C179/C178-1</f>
        <v>-3.7997194147475488E-2</v>
      </c>
      <c r="L179" s="8">
        <f>D179/D178-1</f>
        <v>2.0728945020247469E-3</v>
      </c>
      <c r="M179" s="8">
        <f>E179/E178-1</f>
        <v>-4.3836760254670759E-3</v>
      </c>
      <c r="N179" s="8">
        <f>F179/F178-1</f>
        <v>-2.6631063668158372E-2</v>
      </c>
      <c r="O179" s="8">
        <f>G179/G178-1</f>
        <v>-4.1918597171781147E-2</v>
      </c>
      <c r="P179" s="8">
        <f>H179/H178-1</f>
        <v>-2.8291361173095275E-2</v>
      </c>
    </row>
    <row r="180" spans="1:16" x14ac:dyDescent="0.25">
      <c r="A180" s="4">
        <v>44134</v>
      </c>
      <c r="B180" s="3">
        <v>7742.2240000000002</v>
      </c>
      <c r="C180" s="3">
        <v>6734.84</v>
      </c>
      <c r="D180" s="3">
        <v>717.98199999999997</v>
      </c>
      <c r="E180" s="3">
        <v>284.7</v>
      </c>
      <c r="F180" s="3">
        <v>18104.61</v>
      </c>
      <c r="G180" s="3">
        <v>960.29</v>
      </c>
      <c r="H180" s="3">
        <v>242.03</v>
      </c>
      <c r="J180" s="8">
        <f>B180/B179-1</f>
        <v>-3.9822048530369969E-2</v>
      </c>
      <c r="K180" s="8">
        <f>C180/C179-1</f>
        <v>-2.6592646444557833E-2</v>
      </c>
      <c r="L180" s="8">
        <f>D180/D179-1</f>
        <v>-1.6409118307852522E-2</v>
      </c>
      <c r="M180" s="8">
        <f>E180/E179-1</f>
        <v>-5.1368067931649719E-3</v>
      </c>
      <c r="N180" s="8">
        <f>F180/F179-1</f>
        <v>-3.3546610694260015E-2</v>
      </c>
      <c r="O180" s="8">
        <f>G180/G179-1</f>
        <v>-8.1390664862576179E-3</v>
      </c>
      <c r="P180" s="8">
        <f>H180/H179-1</f>
        <v>-7.5043057492003573E-3</v>
      </c>
    </row>
    <row r="181" spans="1:16" x14ac:dyDescent="0.25">
      <c r="A181" s="4">
        <v>44165</v>
      </c>
      <c r="B181" s="3">
        <v>8943.2839999999997</v>
      </c>
      <c r="C181" s="3">
        <v>7472.06</v>
      </c>
      <c r="D181" s="3">
        <v>720.17100000000005</v>
      </c>
      <c r="E181" s="3">
        <v>295.44</v>
      </c>
      <c r="F181" s="3">
        <v>19774.43</v>
      </c>
      <c r="G181" s="3">
        <v>906.56</v>
      </c>
      <c r="H181" s="3">
        <v>262.87</v>
      </c>
      <c r="J181" s="8">
        <f>B181/B180-1</f>
        <v>0.15513113544635226</v>
      </c>
      <c r="K181" s="8">
        <f>C181/C180-1</f>
        <v>0.10946362497104611</v>
      </c>
      <c r="L181" s="8">
        <f>D181/D180-1</f>
        <v>3.0488229509932907E-3</v>
      </c>
      <c r="M181" s="8">
        <f>E181/E180-1</f>
        <v>3.7723919915700677E-2</v>
      </c>
      <c r="N181" s="8">
        <f>F181/F180-1</f>
        <v>9.2231757546834769E-2</v>
      </c>
      <c r="O181" s="8">
        <f>G181/G180-1</f>
        <v>-5.5951847879286531E-2</v>
      </c>
      <c r="P181" s="8">
        <f>H181/H180-1</f>
        <v>8.6105028302276621E-2</v>
      </c>
    </row>
    <row r="182" spans="1:16" x14ac:dyDescent="0.25">
      <c r="A182" s="4">
        <v>44196</v>
      </c>
      <c r="B182" s="3">
        <v>9360.5589999999993</v>
      </c>
      <c r="C182" s="3">
        <v>7759.35</v>
      </c>
      <c r="D182" s="3">
        <v>716</v>
      </c>
      <c r="E182" s="3">
        <v>295.89</v>
      </c>
      <c r="F182" s="3">
        <v>20258.86</v>
      </c>
      <c r="G182" s="3">
        <v>964.76</v>
      </c>
      <c r="H182" s="3">
        <v>278.08</v>
      </c>
      <c r="J182" s="8">
        <f>B182/B181-1</f>
        <v>4.6657916711579261E-2</v>
      </c>
      <c r="K182" s="8">
        <f>C182/C181-1</f>
        <v>3.8448567061827754E-2</v>
      </c>
      <c r="L182" s="8">
        <f>D182/D181-1</f>
        <v>-5.7916800315481742E-3</v>
      </c>
      <c r="M182" s="8">
        <f>E182/E181-1</f>
        <v>1.5231519090170842E-3</v>
      </c>
      <c r="N182" s="8">
        <f>F182/F181-1</f>
        <v>2.4497798419474082E-2</v>
      </c>
      <c r="O182" s="8">
        <f>G182/G181-1</f>
        <v>6.4198729262266108E-2</v>
      </c>
      <c r="P182" s="8">
        <f>H182/H181-1</f>
        <v>5.7861300262487037E-2</v>
      </c>
    </row>
    <row r="183" spans="1:16" x14ac:dyDescent="0.25">
      <c r="A183" s="4">
        <v>44225</v>
      </c>
      <c r="B183" s="3">
        <v>9261.5820000000003</v>
      </c>
      <c r="C183" s="3">
        <v>7681.01</v>
      </c>
      <c r="D183" s="3">
        <v>704.42700000000002</v>
      </c>
      <c r="E183" s="3">
        <v>290.47000000000003</v>
      </c>
      <c r="F183" s="3">
        <v>20244.45</v>
      </c>
      <c r="G183" s="3">
        <v>939.95</v>
      </c>
      <c r="H183" s="3">
        <v>288.02999999999997</v>
      </c>
      <c r="J183" s="8">
        <f>B183/B182-1</f>
        <v>-1.0573834319082764E-2</v>
      </c>
      <c r="K183" s="8">
        <f>C183/C182-1</f>
        <v>-1.009620651214338E-2</v>
      </c>
      <c r="L183" s="8">
        <f>D183/D182-1</f>
        <v>-1.6163407821229048E-2</v>
      </c>
      <c r="M183" s="8">
        <f>E183/E182-1</f>
        <v>-1.8317618033728666E-2</v>
      </c>
      <c r="N183" s="8">
        <f>F183/F182-1</f>
        <v>-7.1129372531331114E-4</v>
      </c>
      <c r="O183" s="8">
        <f>G183/G182-1</f>
        <v>-2.5716240308470417E-2</v>
      </c>
      <c r="P183" s="8">
        <f>H183/H182-1</f>
        <v>3.5781070195627152E-2</v>
      </c>
    </row>
    <row r="184" spans="1:16" x14ac:dyDescent="0.25">
      <c r="A184" s="4">
        <v>44253</v>
      </c>
      <c r="B184" s="3">
        <v>9470.5969999999998</v>
      </c>
      <c r="C184" s="3">
        <v>7892.81</v>
      </c>
      <c r="D184" s="3">
        <v>685.45500000000004</v>
      </c>
      <c r="E184" s="3">
        <v>283.89</v>
      </c>
      <c r="F184" s="3">
        <v>20795.580000000002</v>
      </c>
      <c r="G184" s="3">
        <v>878.26</v>
      </c>
      <c r="H184" s="3">
        <v>309.8</v>
      </c>
      <c r="J184" s="8">
        <f>B184/B183-1</f>
        <v>2.2567958692154333E-2</v>
      </c>
      <c r="K184" s="8">
        <f>C184/C183-1</f>
        <v>2.7574498666190994E-2</v>
      </c>
      <c r="L184" s="8">
        <f>D184/D183-1</f>
        <v>-2.6932528139892442E-2</v>
      </c>
      <c r="M184" s="8">
        <f>E184/E183-1</f>
        <v>-2.2652941784005343E-2</v>
      </c>
      <c r="N184" s="8">
        <f>F184/F183-1</f>
        <v>2.7223757622459432E-2</v>
      </c>
      <c r="O184" s="8">
        <f>G184/G183-1</f>
        <v>-6.5631150593116749E-2</v>
      </c>
      <c r="P184" s="8">
        <f>H184/H183-1</f>
        <v>7.5582404610631038E-2</v>
      </c>
    </row>
    <row r="185" spans="1:16" x14ac:dyDescent="0.25">
      <c r="A185" s="4">
        <v>44286</v>
      </c>
      <c r="B185" s="3">
        <v>9697.4850000000006</v>
      </c>
      <c r="C185" s="3">
        <v>8238.48</v>
      </c>
      <c r="D185" s="3">
        <v>668.13499999999999</v>
      </c>
      <c r="E185" s="3">
        <v>279.7</v>
      </c>
      <c r="F185" s="3">
        <v>21944.84</v>
      </c>
      <c r="G185" s="3">
        <v>870.15</v>
      </c>
      <c r="H185" s="3">
        <v>303.92</v>
      </c>
      <c r="J185" s="8">
        <f>B185/B184-1</f>
        <v>2.3957095840948739E-2</v>
      </c>
      <c r="K185" s="8">
        <f>C185/C184-1</f>
        <v>4.3795555701961586E-2</v>
      </c>
      <c r="L185" s="8">
        <f>D185/D184-1</f>
        <v>-2.5267887753390172E-2</v>
      </c>
      <c r="M185" s="8">
        <f>E185/E184-1</f>
        <v>-1.4759237732924757E-2</v>
      </c>
      <c r="N185" s="8">
        <f>F185/F184-1</f>
        <v>5.5264628348908662E-2</v>
      </c>
      <c r="O185" s="8">
        <f>G185/G184-1</f>
        <v>-9.2341675585817518E-3</v>
      </c>
      <c r="P185" s="8">
        <f>H185/H184-1</f>
        <v>-1.8979987088444172E-2</v>
      </c>
    </row>
    <row r="186" spans="1:16" x14ac:dyDescent="0.25">
      <c r="A186" s="4">
        <v>44316</v>
      </c>
      <c r="B186" s="3">
        <v>9997.3760000000002</v>
      </c>
      <c r="C186" s="3">
        <v>8678.16</v>
      </c>
      <c r="D186" s="3">
        <v>679.02499999999998</v>
      </c>
      <c r="E186" s="3">
        <v>282.61</v>
      </c>
      <c r="F186" s="3">
        <v>23726.14</v>
      </c>
      <c r="G186" s="3">
        <v>896.6</v>
      </c>
      <c r="H186" s="3">
        <v>328.78</v>
      </c>
      <c r="J186" s="8">
        <f>B186/B185-1</f>
        <v>3.092461602157659E-2</v>
      </c>
      <c r="K186" s="8">
        <f>C186/C185-1</f>
        <v>5.3369068080519666E-2</v>
      </c>
      <c r="L186" s="8">
        <f>D186/D185-1</f>
        <v>1.6299101229541924E-2</v>
      </c>
      <c r="M186" s="8">
        <f>E186/E185-1</f>
        <v>1.0404004290311075E-2</v>
      </c>
      <c r="N186" s="8">
        <f>F186/F185-1</f>
        <v>8.1171701411356878E-2</v>
      </c>
      <c r="O186" s="8">
        <f>G186/G185-1</f>
        <v>3.0397057978509556E-2</v>
      </c>
      <c r="P186" s="8">
        <f>H186/H185-1</f>
        <v>8.1797841537246452E-2</v>
      </c>
    </row>
    <row r="187" spans="1:16" x14ac:dyDescent="0.25">
      <c r="A187" s="4">
        <v>44347</v>
      </c>
      <c r="B187" s="3">
        <v>10332.86</v>
      </c>
      <c r="C187" s="3">
        <v>8738.77</v>
      </c>
      <c r="D187" s="3">
        <v>682.54700000000003</v>
      </c>
      <c r="E187" s="3">
        <v>284.37</v>
      </c>
      <c r="F187" s="3">
        <v>23921.42</v>
      </c>
      <c r="G187" s="3">
        <v>965.29</v>
      </c>
      <c r="H187" s="3">
        <v>337.67</v>
      </c>
      <c r="J187" s="8">
        <f>B187/B186-1</f>
        <v>3.3557205410699842E-2</v>
      </c>
      <c r="K187" s="8">
        <f>C187/C186-1</f>
        <v>6.9841994155444009E-3</v>
      </c>
      <c r="L187" s="8">
        <f>D187/D186-1</f>
        <v>5.1868487905453176E-3</v>
      </c>
      <c r="M187" s="8">
        <f>E187/E186-1</f>
        <v>6.2276635646296707E-3</v>
      </c>
      <c r="N187" s="8">
        <f>F187/F186-1</f>
        <v>8.2305844945700368E-3</v>
      </c>
      <c r="O187" s="8">
        <f>G187/G186-1</f>
        <v>7.6611643988400591E-2</v>
      </c>
      <c r="P187" s="8">
        <f>H187/H186-1</f>
        <v>2.7039357625159743E-2</v>
      </c>
    </row>
    <row r="188" spans="1:16" x14ac:dyDescent="0.25">
      <c r="A188" s="4">
        <v>44377</v>
      </c>
      <c r="B188" s="3">
        <v>10219.383</v>
      </c>
      <c r="C188" s="3">
        <v>8942.7800000000007</v>
      </c>
      <c r="D188" s="3">
        <v>693.34100000000001</v>
      </c>
      <c r="E188" s="3">
        <v>290.66000000000003</v>
      </c>
      <c r="F188" s="3">
        <v>24584.1</v>
      </c>
      <c r="G188" s="3">
        <v>897.58</v>
      </c>
      <c r="H188" s="3">
        <v>342.85</v>
      </c>
      <c r="J188" s="8">
        <f>B188/B187-1</f>
        <v>-1.098214821453114E-2</v>
      </c>
      <c r="K188" s="8">
        <f>C188/C187-1</f>
        <v>2.3345390712880665E-2</v>
      </c>
      <c r="L188" s="8">
        <f>D188/D187-1</f>
        <v>1.5814295572319503E-2</v>
      </c>
      <c r="M188" s="8">
        <f>E188/E187-1</f>
        <v>2.2119070225410598E-2</v>
      </c>
      <c r="N188" s="8">
        <f>F188/F187-1</f>
        <v>2.77023688393081E-2</v>
      </c>
      <c r="O188" s="8">
        <f>G188/G187-1</f>
        <v>-7.014472334738775E-2</v>
      </c>
      <c r="P188" s="8">
        <f>H188/H187-1</f>
        <v>1.5340421121213144E-2</v>
      </c>
    </row>
  </sheetData>
  <pageMargins left="0.7" right="0.7" top="0.75" bottom="0.75" header="0.3" footer="0.3"/>
  <customProperties>
    <customPr name="REFI_OFFICE_FUNCTION_DATA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Feuil1</vt:lpstr>
      <vt:lpstr>Feuil3</vt:lpstr>
      <vt:lpstr>Test pour R</vt:lpstr>
      <vt:lpstr>Test pou R Risk Parity</vt:lpstr>
      <vt:lpstr>Optimal Allocation Risk Parity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UCLouvain</cp:lastModifiedBy>
  <dcterms:created xsi:type="dcterms:W3CDTF">2021-03-17T13:18:28Z</dcterms:created>
  <dcterms:modified xsi:type="dcterms:W3CDTF">2021-08-10T15:09:13Z</dcterms:modified>
</cp:coreProperties>
</file>