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3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4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5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6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6408"/>
  <workbookPr codeName="ThisWorkbook" checkCompatibility="1"/>
  <mc:AlternateContent xmlns:mc="http://schemas.openxmlformats.org/markup-compatibility/2006">
    <mc:Choice Requires="x15">
      <x15ac:absPath xmlns:x15ac="http://schemas.microsoft.com/office/spreadsheetml/2010/11/ac" url="/Users/bips7/Desktop/"/>
    </mc:Choice>
  </mc:AlternateContent>
  <bookViews>
    <workbookView xWindow="220" yWindow="460" windowWidth="25600" windowHeight="13980" activeTab="7"/>
  </bookViews>
  <sheets>
    <sheet name="VW" sheetId="2" r:id="rId1"/>
    <sheet name="Toyota" sheetId="3" r:id="rId2"/>
    <sheet name="GM" sheetId="4" r:id="rId3"/>
    <sheet name="Ford" sheetId="6" r:id="rId4"/>
    <sheet name="Hyundai" sheetId="7" r:id="rId5"/>
    <sheet name="Peugeot" sheetId="10" r:id="rId6"/>
    <sheet name="Covariance Matrix" sheetId="12" r:id="rId7"/>
    <sheet name="Fama and Frech" sheetId="9" r:id="rId8"/>
    <sheet name="Idiosyncratic" sheetId="15" r:id="rId9"/>
  </sheets>
  <definedNames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"02/24/2016 07:34:10"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solver_adj" localSheetId="7" hidden="1">'Fama and Frech'!$B$5:$E$5,'Fama and Frech'!$B$14:$E$14,'Fama and Frech'!$B$22:$E$22,'Fama and Frech'!$B$30:$E$30,'Fama and Frech'!$B$38:$E$38,'Fama and Frech'!$B$46:$E$46</definedName>
    <definedName name="solver_adj" localSheetId="8" hidden="1">Idiosyncratic!$B$4,Idiosyncratic!$B$9,Idiosyncratic!$B$13,Idiosyncratic!$B$18,Idiosyncratic!$B$22,Idiosyncratic!$B$27</definedName>
    <definedName name="solver_cvg" localSheetId="7" hidden="1">0.0001</definedName>
    <definedName name="solver_cvg" localSheetId="8" hidden="1">0.0001</definedName>
    <definedName name="solver_drv" localSheetId="7" hidden="1">2</definedName>
    <definedName name="solver_drv" localSheetId="8" hidden="1">1</definedName>
    <definedName name="solver_eng" localSheetId="7" hidden="1">1</definedName>
    <definedName name="solver_eng" localSheetId="8" hidden="1">1</definedName>
    <definedName name="solver_est" localSheetId="7" hidden="1">1</definedName>
    <definedName name="solver_est" localSheetId="8" hidden="1">1</definedName>
    <definedName name="solver_itr" localSheetId="7" hidden="1">2147483647</definedName>
    <definedName name="solver_itr" localSheetId="8" hidden="1">2147483647</definedName>
    <definedName name="solver_lhs1" localSheetId="7" hidden="1">'Fama and Frech'!$B$14</definedName>
    <definedName name="solver_lhs1" localSheetId="8" hidden="1">Idiosyncratic!$B$13</definedName>
    <definedName name="solver_lhs10" localSheetId="7" hidden="1">'Fama and Frech'!$B$22</definedName>
    <definedName name="solver_lhs10" localSheetId="8" hidden="1">Idiosyncratic!$B$4</definedName>
    <definedName name="solver_lhs11" localSheetId="7" hidden="1">'Fama and Frech'!$B$30</definedName>
    <definedName name="solver_lhs11" localSheetId="8" hidden="1">Idiosyncratic!$B$4</definedName>
    <definedName name="solver_lhs12" localSheetId="7" hidden="1">'Fama and Frech'!$B$30</definedName>
    <definedName name="solver_lhs12" localSheetId="8" hidden="1">Idiosyncratic!$B$9</definedName>
    <definedName name="solver_lhs13" localSheetId="7" hidden="1">'Fama and Frech'!$B$38</definedName>
    <definedName name="solver_lhs13" localSheetId="8" hidden="1">Idiosyncratic!$B$9</definedName>
    <definedName name="solver_lhs14" localSheetId="7" hidden="1">'Fama and Frech'!$B$38</definedName>
    <definedName name="solver_lhs14" localSheetId="8" hidden="1">Idiosyncratic!$E$30</definedName>
    <definedName name="solver_lhs15" localSheetId="7" hidden="1">'Fama and Frech'!$B$30</definedName>
    <definedName name="solver_lhs15" localSheetId="8" hidden="1">Idiosyncratic!$E$30</definedName>
    <definedName name="solver_lhs16" localSheetId="7" hidden="1">'Fama and Frech'!$B$38</definedName>
    <definedName name="solver_lhs17" localSheetId="7" hidden="1">'Fama and Frech'!$B$38</definedName>
    <definedName name="solver_lhs18" localSheetId="7" hidden="1">'Fama and Frech'!$B$46</definedName>
    <definedName name="solver_lhs19" localSheetId="7" hidden="1">'Fama and Frech'!$I$30</definedName>
    <definedName name="solver_lhs2" localSheetId="7" hidden="1">'Fama and Frech'!$B$14</definedName>
    <definedName name="solver_lhs2" localSheetId="8" hidden="1">Idiosyncratic!$B$13</definedName>
    <definedName name="solver_lhs20" localSheetId="7" hidden="1">'Fama and Frech'!$Z$7</definedName>
    <definedName name="solver_lhs21" localSheetId="7" hidden="1">'Fama and Frech'!$Y$7</definedName>
    <definedName name="solver_lhs22" localSheetId="7" hidden="1">'Fama and Frech'!$B$46</definedName>
    <definedName name="solver_lhs23" localSheetId="7" hidden="1">'Fama and Frech'!$B$46</definedName>
    <definedName name="solver_lhs24" localSheetId="7" hidden="1">'Fama and Frech'!$B$38</definedName>
    <definedName name="solver_lhs25" localSheetId="7" hidden="1">'Fama and Frech'!$B$46</definedName>
    <definedName name="solver_lhs26" localSheetId="7" hidden="1">'Fama and Frech'!$X$7</definedName>
    <definedName name="solver_lhs27" localSheetId="7" hidden="1">'Fama and Frech'!$B$5</definedName>
    <definedName name="solver_lhs28" localSheetId="7" hidden="1">'Fama and Frech'!$B$46</definedName>
    <definedName name="solver_lhs29" localSheetId="7" hidden="1">'Fama and Frech'!$B$5</definedName>
    <definedName name="solver_lhs3" localSheetId="7" hidden="1">'Fama and Frech'!$B$14</definedName>
    <definedName name="solver_lhs3" localSheetId="8" hidden="1">Idiosyncratic!$B$18</definedName>
    <definedName name="solver_lhs30" localSheetId="7" hidden="1">'Fama and Frech'!$I$30</definedName>
    <definedName name="solver_lhs31" localSheetId="7" hidden="1">'Fama and Frech'!$B$5</definedName>
    <definedName name="solver_lhs32" localSheetId="7" hidden="1">'Fama and Frech'!$W$13</definedName>
    <definedName name="solver_lhs33" localSheetId="7" hidden="1">'Fama and Frech'!$W$14</definedName>
    <definedName name="solver_lhs34" localSheetId="7" hidden="1">'Fama and Frech'!$B$5</definedName>
    <definedName name="solver_lhs35" localSheetId="7" hidden="1">'Fama and Frech'!$W$18</definedName>
    <definedName name="solver_lhs36" localSheetId="7" hidden="1">'Fama and Frech'!$W$15</definedName>
    <definedName name="solver_lhs37" localSheetId="7" hidden="1">'Fama and Frech'!$I$29</definedName>
    <definedName name="solver_lhs38" localSheetId="7" hidden="1">'Fama and Frech'!$B$38</definedName>
    <definedName name="solver_lhs39" localSheetId="7" hidden="1">'Fama and Frech'!$W$7</definedName>
    <definedName name="solver_lhs4" localSheetId="7" hidden="1">'Fama and Frech'!$B$14</definedName>
    <definedName name="solver_lhs4" localSheetId="8" hidden="1">Idiosyncratic!$B$18</definedName>
    <definedName name="solver_lhs40" localSheetId="7" hidden="1">'Fama and Frech'!$B$30</definedName>
    <definedName name="solver_lhs41" localSheetId="7" hidden="1">'Fama and Frech'!$B$14</definedName>
    <definedName name="solver_lhs42" localSheetId="7" hidden="1">'Fama and Frech'!$B$30</definedName>
    <definedName name="solver_lhs5" localSheetId="7" hidden="1">'Fama and Frech'!$B$22</definedName>
    <definedName name="solver_lhs5" localSheetId="8" hidden="1">Idiosyncratic!$B$22</definedName>
    <definedName name="solver_lhs6" localSheetId="7" hidden="1">'Fama and Frech'!$B$22</definedName>
    <definedName name="solver_lhs6" localSheetId="8" hidden="1">Idiosyncratic!$B$22</definedName>
    <definedName name="solver_lhs7" localSheetId="7" hidden="1">'Fama and Frech'!$B$22</definedName>
    <definedName name="solver_lhs7" localSheetId="8" hidden="1">Idiosyncratic!$B$27</definedName>
    <definedName name="solver_lhs8" localSheetId="7" hidden="1">'Fama and Frech'!$B$22</definedName>
    <definedName name="solver_lhs8" localSheetId="8" hidden="1">Idiosyncratic!$B$27</definedName>
    <definedName name="solver_lhs9" localSheetId="7" hidden="1">'Fama and Frech'!$B$22</definedName>
    <definedName name="solver_lhs9" localSheetId="8" hidden="1">Idiosyncratic!$B$30</definedName>
    <definedName name="solver_mip" localSheetId="7" hidden="1">2147483647</definedName>
    <definedName name="solver_mip" localSheetId="8" hidden="1">2147483647</definedName>
    <definedName name="solver_mni" localSheetId="7" hidden="1">30</definedName>
    <definedName name="solver_mni" localSheetId="8" hidden="1">30</definedName>
    <definedName name="solver_mrt" localSheetId="7" hidden="1">0.075</definedName>
    <definedName name="solver_mrt" localSheetId="8" hidden="1">0.075</definedName>
    <definedName name="solver_msl" localSheetId="7" hidden="1">2</definedName>
    <definedName name="solver_msl" localSheetId="8" hidden="1">2</definedName>
    <definedName name="solver_neg" localSheetId="7" hidden="1">2</definedName>
    <definedName name="solver_neg" localSheetId="8" hidden="1">2</definedName>
    <definedName name="solver_nod" localSheetId="7" hidden="1">2147483647</definedName>
    <definedName name="solver_nod" localSheetId="8" hidden="1">2147483647</definedName>
    <definedName name="solver_num" localSheetId="7" hidden="1">42</definedName>
    <definedName name="solver_num" localSheetId="8" hidden="1">14</definedName>
    <definedName name="solver_nwt" localSheetId="7" hidden="1">1</definedName>
    <definedName name="solver_nwt" localSheetId="8" hidden="1">1</definedName>
    <definedName name="solver_opt" localSheetId="7" hidden="1">'Fama and Frech'!$I$33</definedName>
    <definedName name="solver_opt" localSheetId="8" hidden="1">Idiosyncratic!$E$32</definedName>
    <definedName name="solver_pre" localSheetId="7" hidden="1">0.000001</definedName>
    <definedName name="solver_pre" localSheetId="8" hidden="1">0.000001</definedName>
    <definedName name="solver_rbv" localSheetId="7" hidden="1">2</definedName>
    <definedName name="solver_rbv" localSheetId="8" hidden="1">1</definedName>
    <definedName name="solver_rel1" localSheetId="7" hidden="1">2</definedName>
    <definedName name="solver_rel1" localSheetId="8" hidden="1">1</definedName>
    <definedName name="solver_rel10" localSheetId="7" hidden="1">2</definedName>
    <definedName name="solver_rel10" localSheetId="8" hidden="1">1</definedName>
    <definedName name="solver_rel11" localSheetId="7" hidden="1">2</definedName>
    <definedName name="solver_rel11" localSheetId="8" hidden="1">3</definedName>
    <definedName name="solver_rel12" localSheetId="7" hidden="1">2</definedName>
    <definedName name="solver_rel12" localSheetId="8" hidden="1">1</definedName>
    <definedName name="solver_rel13" localSheetId="7" hidden="1">1</definedName>
    <definedName name="solver_rel13" localSheetId="8" hidden="1">3</definedName>
    <definedName name="solver_rel14" localSheetId="7" hidden="1">2</definedName>
    <definedName name="solver_rel14" localSheetId="8" hidden="1">2</definedName>
    <definedName name="solver_rel15" localSheetId="7" hidden="1">3</definedName>
    <definedName name="solver_rel15" localSheetId="8" hidden="1">2</definedName>
    <definedName name="solver_rel16" localSheetId="7" hidden="1">3</definedName>
    <definedName name="solver_rel17" localSheetId="7" hidden="1">2</definedName>
    <definedName name="solver_rel18" localSheetId="7" hidden="1">1</definedName>
    <definedName name="solver_rel19" localSheetId="7" hidden="1">2</definedName>
    <definedName name="solver_rel2" localSheetId="7" hidden="1">2</definedName>
    <definedName name="solver_rel2" localSheetId="8" hidden="1">3</definedName>
    <definedName name="solver_rel20" localSheetId="7" hidden="1">2</definedName>
    <definedName name="solver_rel21" localSheetId="7" hidden="1">2</definedName>
    <definedName name="solver_rel22" localSheetId="7" hidden="1">2</definedName>
    <definedName name="solver_rel23" localSheetId="7" hidden="1">2</definedName>
    <definedName name="solver_rel24" localSheetId="7" hidden="1">3</definedName>
    <definedName name="solver_rel25" localSheetId="7" hidden="1">2</definedName>
    <definedName name="solver_rel26" localSheetId="7" hidden="1">2</definedName>
    <definedName name="solver_rel27" localSheetId="7" hidden="1">1</definedName>
    <definedName name="solver_rel28" localSheetId="7" hidden="1">3</definedName>
    <definedName name="solver_rel29" localSheetId="7" hidden="1">2</definedName>
    <definedName name="solver_rel3" localSheetId="7" hidden="1">2</definedName>
    <definedName name="solver_rel3" localSheetId="8" hidden="1">1</definedName>
    <definedName name="solver_rel30" localSheetId="7" hidden="1">1</definedName>
    <definedName name="solver_rel31" localSheetId="7" hidden="1">2</definedName>
    <definedName name="solver_rel32" localSheetId="7" hidden="1">2</definedName>
    <definedName name="solver_rel33" localSheetId="7" hidden="1">2</definedName>
    <definedName name="solver_rel34" localSheetId="7" hidden="1">2</definedName>
    <definedName name="solver_rel35" localSheetId="7" hidden="1">2</definedName>
    <definedName name="solver_rel36" localSheetId="7" hidden="1">2</definedName>
    <definedName name="solver_rel37" localSheetId="7" hidden="1">2</definedName>
    <definedName name="solver_rel38" localSheetId="7" hidden="1">2</definedName>
    <definedName name="solver_rel39" localSheetId="7" hidden="1">2</definedName>
    <definedName name="solver_rel4" localSheetId="7" hidden="1">1</definedName>
    <definedName name="solver_rel4" localSheetId="8" hidden="1">3</definedName>
    <definedName name="solver_rel40" localSheetId="7" hidden="1">1</definedName>
    <definedName name="solver_rel41" localSheetId="7" hidden="1">3</definedName>
    <definedName name="solver_rel42" localSheetId="7" hidden="1">2</definedName>
    <definedName name="solver_rel5" localSheetId="7" hidden="1">2</definedName>
    <definedName name="solver_rel5" localSheetId="8" hidden="1">1</definedName>
    <definedName name="solver_rel6" localSheetId="7" hidden="1">3</definedName>
    <definedName name="solver_rel6" localSheetId="8" hidden="1">3</definedName>
    <definedName name="solver_rel7" localSheetId="7" hidden="1">3</definedName>
    <definedName name="solver_rel7" localSheetId="8" hidden="1">1</definedName>
    <definedName name="solver_rel8" localSheetId="7" hidden="1">2</definedName>
    <definedName name="solver_rel8" localSheetId="8" hidden="1">3</definedName>
    <definedName name="solver_rel9" localSheetId="7" hidden="1">3</definedName>
    <definedName name="solver_rel9" localSheetId="8" hidden="1">2</definedName>
    <definedName name="solver_rhs1" localSheetId="7" hidden="1">'Fama and Frech'!$C$14</definedName>
    <definedName name="solver_rhs1" localSheetId="8" hidden="1">Idiosyncratic!$E$3</definedName>
    <definedName name="solver_rhs10" localSheetId="7" hidden="1">'Fama and Frech'!$D$22</definedName>
    <definedName name="solver_rhs10" localSheetId="8" hidden="1">Idiosyncratic!$E$3</definedName>
    <definedName name="solver_rhs11" localSheetId="7" hidden="1">'Fama and Frech'!$D$30</definedName>
    <definedName name="solver_rhs11" localSheetId="8" hidden="1">Idiosyncratic!$E$4</definedName>
    <definedName name="solver_rhs12" localSheetId="7" hidden="1">'Fama and Frech'!$E$30</definedName>
    <definedName name="solver_rhs12" localSheetId="8" hidden="1">Idiosyncratic!$E$3</definedName>
    <definedName name="solver_rhs13" localSheetId="7" hidden="1">'Fama and Frech'!$I$3</definedName>
    <definedName name="solver_rhs13" localSheetId="8" hidden="1">Idiosyncratic!$E$4</definedName>
    <definedName name="solver_rhs14" localSheetId="7" hidden="1">'Fama and Frech'!$C$38</definedName>
    <definedName name="solver_rhs14" localSheetId="8" hidden="1">0</definedName>
    <definedName name="solver_rhs15" localSheetId="7" hidden="1">'Fama and Frech'!$I$4</definedName>
    <definedName name="solver_rhs15" localSheetId="8" hidden="1">0</definedName>
    <definedName name="solver_rhs16" localSheetId="7" hidden="1">'Fama and Frech'!$I$4</definedName>
    <definedName name="solver_rhs17" localSheetId="7" hidden="1">'Fama and Frech'!$D$38</definedName>
    <definedName name="solver_rhs18" localSheetId="7" hidden="1">'Fama and Frech'!$I$3</definedName>
    <definedName name="solver_rhs19" localSheetId="7" hidden="1">0</definedName>
    <definedName name="solver_rhs2" localSheetId="7" hidden="1">'Fama and Frech'!$D$14</definedName>
    <definedName name="solver_rhs2" localSheetId="8" hidden="1">Idiosyncratic!$E$4</definedName>
    <definedName name="solver_rhs20" localSheetId="7" hidden="1">1</definedName>
    <definedName name="solver_rhs21" localSheetId="7" hidden="1">1</definedName>
    <definedName name="solver_rhs22" localSheetId="7" hidden="1">'Fama and Frech'!$C$46</definedName>
    <definedName name="solver_rhs23" localSheetId="7" hidden="1">'Fama and Frech'!$D$46</definedName>
    <definedName name="solver_rhs24" localSheetId="7" hidden="1">'Fama and Frech'!$I$4</definedName>
    <definedName name="solver_rhs25" localSheetId="7" hidden="1">'Fama and Frech'!$E$46</definedName>
    <definedName name="solver_rhs26" localSheetId="7" hidden="1">1</definedName>
    <definedName name="solver_rhs27" localSheetId="7" hidden="1">'Fama and Frech'!$I$3</definedName>
    <definedName name="solver_rhs28" localSheetId="7" hidden="1">'Fama and Frech'!$I$4</definedName>
    <definedName name="solver_rhs29" localSheetId="7" hidden="1">'Fama and Frech'!$D$5</definedName>
    <definedName name="solver_rhs3" localSheetId="7" hidden="1">'Fama and Frech'!$E$14</definedName>
    <definedName name="solver_rhs3" localSheetId="8" hidden="1">Idiosyncratic!$E$3</definedName>
    <definedName name="solver_rhs30" localSheetId="7" hidden="1">0.1</definedName>
    <definedName name="solver_rhs31" localSheetId="7" hidden="1">'Fama and Frech'!$C$5</definedName>
    <definedName name="solver_rhs32" localSheetId="7" hidden="1">0</definedName>
    <definedName name="solver_rhs33" localSheetId="7" hidden="1">0</definedName>
    <definedName name="solver_rhs34" localSheetId="7" hidden="1">'Fama and Frech'!$E$5</definedName>
    <definedName name="solver_rhs35" localSheetId="7" hidden="1">0</definedName>
    <definedName name="solver_rhs36" localSheetId="7" hidden="1">0</definedName>
    <definedName name="solver_rhs37" localSheetId="7" hidden="1">0</definedName>
    <definedName name="solver_rhs38" localSheetId="7" hidden="1">'Fama and Frech'!$E$38</definedName>
    <definedName name="solver_rhs39" localSheetId="7" hidden="1">1</definedName>
    <definedName name="solver_rhs4" localSheetId="7" hidden="1">'Fama and Frech'!$I$3</definedName>
    <definedName name="solver_rhs4" localSheetId="8" hidden="1">Idiosyncratic!$E$4</definedName>
    <definedName name="solver_rhs40" localSheetId="7" hidden="1">'Fama and Frech'!$I$3</definedName>
    <definedName name="solver_rhs41" localSheetId="7" hidden="1">'Fama and Frech'!$I$4</definedName>
    <definedName name="solver_rhs42" localSheetId="7" hidden="1">'Fama and Frech'!$C$30</definedName>
    <definedName name="solver_rhs5" localSheetId="7" hidden="1">'Fama and Frech'!$C$22</definedName>
    <definedName name="solver_rhs5" localSheetId="8" hidden="1">Idiosyncratic!$E$3</definedName>
    <definedName name="solver_rhs6" localSheetId="7" hidden="1">'Fama and Frech'!$I$4</definedName>
    <definedName name="solver_rhs6" localSheetId="8" hidden="1">Idiosyncratic!$E$4</definedName>
    <definedName name="solver_rhs7" localSheetId="7" hidden="1">'Fama and Frech'!$I$4</definedName>
    <definedName name="solver_rhs7" localSheetId="8" hidden="1">Idiosyncratic!$E$3</definedName>
    <definedName name="solver_rhs8" localSheetId="7" hidden="1">'Fama and Frech'!$E$22</definedName>
    <definedName name="solver_rhs8" localSheetId="8" hidden="1">Idiosyncratic!$E$4</definedName>
    <definedName name="solver_rhs9" localSheetId="7" hidden="1">'Fama and Frech'!$I$4</definedName>
    <definedName name="solver_rhs9" localSheetId="8" hidden="1">1</definedName>
    <definedName name="solver_rlx" localSheetId="7" hidden="1">2</definedName>
    <definedName name="solver_rlx" localSheetId="8" hidden="1">2</definedName>
    <definedName name="solver_rsd" localSheetId="7" hidden="1">0</definedName>
    <definedName name="solver_rsd" localSheetId="8" hidden="1">0</definedName>
    <definedName name="solver_scl" localSheetId="7" hidden="1">2</definedName>
    <definedName name="solver_scl" localSheetId="8" hidden="1">1</definedName>
    <definedName name="solver_sho" localSheetId="7" hidden="1">2</definedName>
    <definedName name="solver_sho" localSheetId="8" hidden="1">2</definedName>
    <definedName name="solver_ssz" localSheetId="7" hidden="1">100</definedName>
    <definedName name="solver_ssz" localSheetId="8" hidden="1">100</definedName>
    <definedName name="solver_tim" localSheetId="7" hidden="1">2147483647</definedName>
    <definedName name="solver_tim" localSheetId="8" hidden="1">2147483647</definedName>
    <definedName name="solver_tol" localSheetId="7" hidden="1">0.01</definedName>
    <definedName name="solver_tol" localSheetId="8" hidden="1">0.01</definedName>
    <definedName name="solver_typ" localSheetId="7" hidden="1">1</definedName>
    <definedName name="solver_typ" localSheetId="8" hidden="1">1</definedName>
    <definedName name="solver_val" localSheetId="7" hidden="1">0</definedName>
    <definedName name="solver_val" localSheetId="8" hidden="1">0</definedName>
    <definedName name="solver_ver" localSheetId="7" hidden="1">3</definedName>
    <definedName name="solver_ver" localSheetId="8" hidden="1">3</definedName>
  </definedNames>
  <calcPr calcId="15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21" i="9" l="1"/>
  <c r="U13" i="12"/>
  <c r="H2" i="7"/>
  <c r="H3" i="7"/>
  <c r="H4" i="7"/>
  <c r="H5" i="7"/>
  <c r="H6" i="7"/>
  <c r="H7" i="7"/>
  <c r="H8" i="7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H42" i="7"/>
  <c r="H43" i="7"/>
  <c r="H44" i="7"/>
  <c r="H45" i="7"/>
  <c r="H46" i="7"/>
  <c r="H47" i="7"/>
  <c r="H48" i="7"/>
  <c r="H49" i="7"/>
  <c r="H50" i="7"/>
  <c r="H51" i="7"/>
  <c r="H52" i="7"/>
  <c r="H53" i="7"/>
  <c r="H54" i="7"/>
  <c r="H55" i="7"/>
  <c r="H56" i="7"/>
  <c r="H57" i="7"/>
  <c r="H58" i="7"/>
  <c r="H59" i="7"/>
  <c r="H60" i="7"/>
  <c r="H61" i="7"/>
  <c r="H62" i="7"/>
  <c r="H63" i="7"/>
  <c r="H64" i="7"/>
  <c r="H65" i="7"/>
  <c r="H66" i="7"/>
  <c r="H67" i="7"/>
  <c r="H68" i="7"/>
  <c r="H69" i="7"/>
  <c r="H70" i="7"/>
  <c r="H71" i="7"/>
  <c r="H72" i="7"/>
  <c r="H73" i="7"/>
  <c r="H74" i="7"/>
  <c r="H75" i="7"/>
  <c r="H76" i="7"/>
  <c r="H77" i="7"/>
  <c r="H78" i="7"/>
  <c r="H79" i="7"/>
  <c r="H80" i="7"/>
  <c r="H81" i="7"/>
  <c r="H82" i="7"/>
  <c r="H83" i="7"/>
  <c r="H84" i="7"/>
  <c r="H85" i="7"/>
  <c r="H86" i="7"/>
  <c r="H87" i="7"/>
  <c r="H88" i="7"/>
  <c r="H89" i="7"/>
  <c r="H90" i="7"/>
  <c r="H91" i="7"/>
  <c r="H92" i="7"/>
  <c r="H93" i="7"/>
  <c r="H94" i="7"/>
  <c r="H95" i="7"/>
  <c r="H96" i="7"/>
  <c r="H97" i="7"/>
  <c r="H98" i="7"/>
  <c r="H99" i="7"/>
  <c r="H100" i="7"/>
  <c r="H101" i="7"/>
  <c r="H102" i="7"/>
  <c r="H103" i="7"/>
  <c r="H104" i="7"/>
  <c r="H105" i="7"/>
  <c r="H106" i="7"/>
  <c r="H107" i="7"/>
  <c r="H108" i="7"/>
  <c r="H109" i="7"/>
  <c r="H110" i="7"/>
  <c r="H111" i="7"/>
  <c r="H112" i="7"/>
  <c r="H113" i="7"/>
  <c r="H114" i="7"/>
  <c r="H115" i="7"/>
  <c r="H116" i="7"/>
  <c r="H117" i="7"/>
  <c r="H118" i="7"/>
  <c r="H119" i="7"/>
  <c r="H120" i="7"/>
  <c r="H121" i="7"/>
  <c r="H122" i="7"/>
  <c r="H123" i="7"/>
  <c r="H124" i="7"/>
  <c r="H125" i="7"/>
  <c r="H126" i="7"/>
  <c r="H127" i="7"/>
  <c r="H128" i="7"/>
  <c r="H129" i="7"/>
  <c r="H130" i="7"/>
  <c r="H131" i="7"/>
  <c r="H132" i="7"/>
  <c r="H133" i="7"/>
  <c r="H134" i="7"/>
  <c r="H135" i="7"/>
  <c r="H136" i="7"/>
  <c r="H137" i="7"/>
  <c r="H138" i="7"/>
  <c r="H139" i="7"/>
  <c r="H140" i="7"/>
  <c r="H141" i="7"/>
  <c r="H142" i="7"/>
  <c r="H143" i="7"/>
  <c r="H144" i="7"/>
  <c r="H145" i="7"/>
  <c r="H146" i="7"/>
  <c r="H147" i="7"/>
  <c r="H148" i="7"/>
  <c r="H149" i="7"/>
  <c r="H150" i="7"/>
  <c r="H151" i="7"/>
  <c r="H152" i="7"/>
  <c r="H153" i="7"/>
  <c r="H154" i="7"/>
  <c r="H155" i="7"/>
  <c r="H156" i="7"/>
  <c r="H157" i="7"/>
  <c r="H158" i="7"/>
  <c r="H159" i="7"/>
  <c r="H160" i="7"/>
  <c r="H161" i="7"/>
  <c r="H162" i="7"/>
  <c r="H163" i="7"/>
  <c r="H164" i="7"/>
  <c r="H165" i="7"/>
  <c r="H166" i="7"/>
  <c r="H167" i="7"/>
  <c r="H168" i="7"/>
  <c r="H169" i="7"/>
  <c r="H170" i="7"/>
  <c r="H171" i="7"/>
  <c r="H172" i="7"/>
  <c r="H173" i="7"/>
  <c r="H174" i="7"/>
  <c r="H175" i="7"/>
  <c r="H176" i="7"/>
  <c r="H177" i="7"/>
  <c r="H178" i="7"/>
  <c r="H179" i="7"/>
  <c r="H180" i="7"/>
  <c r="H181" i="7"/>
  <c r="H182" i="7"/>
  <c r="H183" i="7"/>
  <c r="H184" i="7"/>
  <c r="H185" i="7"/>
  <c r="H186" i="7"/>
  <c r="H187" i="7"/>
  <c r="H188" i="7"/>
  <c r="H189" i="7"/>
  <c r="H190" i="7"/>
  <c r="H191" i="7"/>
  <c r="H192" i="7"/>
  <c r="H193" i="7"/>
  <c r="H194" i="7"/>
  <c r="H195" i="7"/>
  <c r="H196" i="7"/>
  <c r="H199" i="7"/>
  <c r="H201" i="7"/>
  <c r="J16" i="15"/>
  <c r="J15" i="15"/>
  <c r="J14" i="15"/>
  <c r="I14" i="15"/>
  <c r="J13" i="15"/>
  <c r="I13" i="15"/>
  <c r="H13" i="15"/>
  <c r="J12" i="15"/>
  <c r="I12" i="15"/>
  <c r="H12" i="15"/>
  <c r="G12" i="15"/>
  <c r="J11" i="15"/>
  <c r="I11" i="15"/>
  <c r="H11" i="15"/>
  <c r="G11" i="15"/>
  <c r="F11" i="15"/>
  <c r="J10" i="15"/>
  <c r="I10" i="15"/>
  <c r="H10" i="15"/>
  <c r="G10" i="15"/>
  <c r="F10" i="15"/>
  <c r="E10" i="15"/>
  <c r="N16" i="9"/>
  <c r="N15" i="9"/>
  <c r="N14" i="9"/>
  <c r="M14" i="9"/>
  <c r="N13" i="9"/>
  <c r="M13" i="9"/>
  <c r="L13" i="9"/>
  <c r="N12" i="9"/>
  <c r="M12" i="9"/>
  <c r="L12" i="9"/>
  <c r="K12" i="9"/>
  <c r="N11" i="9"/>
  <c r="M11" i="9"/>
  <c r="L11" i="9"/>
  <c r="K11" i="9"/>
  <c r="J11" i="9"/>
  <c r="N10" i="9"/>
  <c r="M10" i="9"/>
  <c r="L10" i="9"/>
  <c r="K10" i="9"/>
  <c r="J10" i="9"/>
  <c r="I10" i="9"/>
  <c r="U12" i="12"/>
  <c r="U11" i="12"/>
  <c r="T11" i="12"/>
  <c r="U10" i="12"/>
  <c r="T10" i="12"/>
  <c r="S10" i="12"/>
  <c r="U9" i="12"/>
  <c r="T9" i="12"/>
  <c r="S9" i="12"/>
  <c r="R9" i="12"/>
  <c r="U8" i="12"/>
  <c r="T8" i="12"/>
  <c r="S8" i="12"/>
  <c r="R8" i="12"/>
  <c r="Q8" i="12"/>
  <c r="T12" i="12"/>
  <c r="S11" i="12"/>
  <c r="R10" i="12"/>
  <c r="Q9" i="12"/>
  <c r="P8" i="12"/>
  <c r="U22" i="12"/>
  <c r="U21" i="12"/>
  <c r="T21" i="12"/>
  <c r="U20" i="12"/>
  <c r="T20" i="12"/>
  <c r="S20" i="12"/>
  <c r="U19" i="12"/>
  <c r="T19" i="12"/>
  <c r="S19" i="12"/>
  <c r="R19" i="12"/>
  <c r="U18" i="12"/>
  <c r="T18" i="12"/>
  <c r="S18" i="12"/>
  <c r="R18" i="12"/>
  <c r="Q18" i="12"/>
  <c r="C241" i="6"/>
  <c r="D241" i="6"/>
  <c r="E241" i="6"/>
  <c r="F241" i="6"/>
  <c r="D199" i="7"/>
  <c r="E199" i="7"/>
  <c r="F199" i="7"/>
  <c r="G199" i="7"/>
  <c r="D243" i="3"/>
  <c r="E243" i="3"/>
  <c r="F243" i="3"/>
  <c r="G243" i="3"/>
  <c r="G2" i="10"/>
  <c r="G3" i="10"/>
  <c r="G4" i="10"/>
  <c r="G5" i="10"/>
  <c r="G6" i="10"/>
  <c r="G7" i="10"/>
  <c r="G8" i="10"/>
  <c r="G9" i="10"/>
  <c r="G10" i="10"/>
  <c r="G11" i="10"/>
  <c r="G12" i="10"/>
  <c r="G13" i="10"/>
  <c r="G14" i="10"/>
  <c r="G15" i="10"/>
  <c r="G16" i="10"/>
  <c r="G17" i="10"/>
  <c r="G18" i="10"/>
  <c r="G19" i="10"/>
  <c r="G20" i="10"/>
  <c r="G21" i="10"/>
  <c r="G22" i="10"/>
  <c r="G23" i="10"/>
  <c r="G24" i="10"/>
  <c r="G25" i="10"/>
  <c r="G26" i="10"/>
  <c r="G27" i="10"/>
  <c r="G28" i="10"/>
  <c r="G29" i="10"/>
  <c r="G30" i="10"/>
  <c r="G31" i="10"/>
  <c r="G32" i="10"/>
  <c r="G33" i="10"/>
  <c r="G34" i="10"/>
  <c r="G35" i="10"/>
  <c r="G36" i="10"/>
  <c r="G37" i="10"/>
  <c r="G38" i="10"/>
  <c r="G39" i="10"/>
  <c r="G40" i="10"/>
  <c r="G41" i="10"/>
  <c r="G42" i="10"/>
  <c r="G43" i="10"/>
  <c r="G44" i="10"/>
  <c r="G45" i="10"/>
  <c r="G46" i="10"/>
  <c r="G47" i="10"/>
  <c r="G48" i="10"/>
  <c r="G49" i="10"/>
  <c r="G50" i="10"/>
  <c r="G51" i="10"/>
  <c r="G52" i="10"/>
  <c r="G53" i="10"/>
  <c r="G54" i="10"/>
  <c r="G55" i="10"/>
  <c r="G56" i="10"/>
  <c r="G57" i="10"/>
  <c r="G58" i="10"/>
  <c r="G59" i="10"/>
  <c r="G60" i="10"/>
  <c r="G61" i="10"/>
  <c r="G62" i="10"/>
  <c r="G63" i="10"/>
  <c r="G64" i="10"/>
  <c r="G65" i="10"/>
  <c r="G66" i="10"/>
  <c r="G67" i="10"/>
  <c r="G68" i="10"/>
  <c r="G69" i="10"/>
  <c r="G70" i="10"/>
  <c r="G71" i="10"/>
  <c r="G72" i="10"/>
  <c r="G73" i="10"/>
  <c r="G74" i="10"/>
  <c r="G75" i="10"/>
  <c r="G76" i="10"/>
  <c r="G77" i="10"/>
  <c r="G78" i="10"/>
  <c r="G79" i="10"/>
  <c r="G80" i="10"/>
  <c r="G81" i="10"/>
  <c r="G82" i="10"/>
  <c r="G83" i="10"/>
  <c r="G84" i="10"/>
  <c r="G85" i="10"/>
  <c r="G86" i="10"/>
  <c r="G87" i="10"/>
  <c r="G88" i="10"/>
  <c r="G89" i="10"/>
  <c r="G90" i="10"/>
  <c r="G91" i="10"/>
  <c r="G92" i="10"/>
  <c r="G93" i="10"/>
  <c r="G94" i="10"/>
  <c r="G95" i="10"/>
  <c r="G96" i="10"/>
  <c r="G97" i="10"/>
  <c r="G98" i="10"/>
  <c r="G99" i="10"/>
  <c r="G100" i="10"/>
  <c r="G101" i="10"/>
  <c r="G102" i="10"/>
  <c r="G103" i="10"/>
  <c r="G104" i="10"/>
  <c r="G105" i="10"/>
  <c r="G106" i="10"/>
  <c r="G107" i="10"/>
  <c r="G108" i="10"/>
  <c r="G109" i="10"/>
  <c r="G110" i="10"/>
  <c r="G111" i="10"/>
  <c r="G112" i="10"/>
  <c r="G113" i="10"/>
  <c r="G114" i="10"/>
  <c r="G115" i="10"/>
  <c r="G116" i="10"/>
  <c r="G117" i="10"/>
  <c r="G118" i="10"/>
  <c r="G119" i="10"/>
  <c r="G120" i="10"/>
  <c r="G121" i="10"/>
  <c r="G122" i="10"/>
  <c r="G123" i="10"/>
  <c r="G124" i="10"/>
  <c r="G125" i="10"/>
  <c r="G126" i="10"/>
  <c r="G127" i="10"/>
  <c r="G128" i="10"/>
  <c r="G129" i="10"/>
  <c r="G130" i="10"/>
  <c r="G131" i="10"/>
  <c r="G132" i="10"/>
  <c r="G133" i="10"/>
  <c r="G134" i="10"/>
  <c r="G135" i="10"/>
  <c r="G136" i="10"/>
  <c r="G137" i="10"/>
  <c r="G138" i="10"/>
  <c r="G139" i="10"/>
  <c r="G140" i="10"/>
  <c r="G141" i="10"/>
  <c r="G142" i="10"/>
  <c r="G143" i="10"/>
  <c r="G144" i="10"/>
  <c r="G145" i="10"/>
  <c r="G146" i="10"/>
  <c r="G147" i="10"/>
  <c r="G148" i="10"/>
  <c r="G149" i="10"/>
  <c r="G150" i="10"/>
  <c r="G151" i="10"/>
  <c r="G152" i="10"/>
  <c r="G153" i="10"/>
  <c r="G154" i="10"/>
  <c r="G155" i="10"/>
  <c r="G156" i="10"/>
  <c r="G157" i="10"/>
  <c r="G158" i="10"/>
  <c r="G159" i="10"/>
  <c r="G160" i="10"/>
  <c r="G161" i="10"/>
  <c r="G162" i="10"/>
  <c r="G163" i="10"/>
  <c r="G164" i="10"/>
  <c r="G165" i="10"/>
  <c r="G166" i="10"/>
  <c r="G167" i="10"/>
  <c r="G168" i="10"/>
  <c r="G169" i="10"/>
  <c r="G170" i="10"/>
  <c r="G171" i="10"/>
  <c r="G172" i="10"/>
  <c r="G173" i="10"/>
  <c r="G174" i="10"/>
  <c r="G175" i="10"/>
  <c r="G176" i="10"/>
  <c r="G178" i="10"/>
  <c r="G179" i="10"/>
  <c r="G180" i="10"/>
  <c r="G181" i="10"/>
  <c r="G182" i="10"/>
  <c r="G183" i="10"/>
  <c r="G184" i="10"/>
  <c r="G185" i="10"/>
  <c r="G186" i="10"/>
  <c r="G187" i="10"/>
  <c r="G188" i="10"/>
  <c r="G189" i="10"/>
  <c r="G190" i="10"/>
  <c r="G191" i="10"/>
  <c r="G192" i="10"/>
  <c r="G193" i="10"/>
  <c r="G194" i="10"/>
  <c r="G195" i="10"/>
  <c r="G196" i="10"/>
  <c r="G197" i="10"/>
  <c r="G198" i="10"/>
  <c r="G199" i="10"/>
  <c r="G200" i="10"/>
  <c r="G201" i="10"/>
  <c r="G202" i="10"/>
  <c r="G203" i="10"/>
  <c r="G204" i="10"/>
  <c r="G205" i="10"/>
  <c r="G206" i="10"/>
  <c r="G207" i="10"/>
  <c r="G208" i="10"/>
  <c r="G209" i="10"/>
  <c r="G210" i="10"/>
  <c r="G211" i="10"/>
  <c r="G212" i="10"/>
  <c r="G213" i="10"/>
  <c r="G214" i="10"/>
  <c r="G215" i="10"/>
  <c r="G216" i="10"/>
  <c r="G217" i="10"/>
  <c r="G218" i="10"/>
  <c r="G219" i="10"/>
  <c r="G220" i="10"/>
  <c r="G221" i="10"/>
  <c r="G222" i="10"/>
  <c r="G223" i="10"/>
  <c r="G224" i="10"/>
  <c r="G225" i="10"/>
  <c r="G226" i="10"/>
  <c r="G227" i="10"/>
  <c r="G228" i="10"/>
  <c r="G229" i="10"/>
  <c r="G230" i="10"/>
  <c r="G231" i="10"/>
  <c r="G232" i="10"/>
  <c r="G233" i="10"/>
  <c r="G234" i="10"/>
  <c r="G235" i="10"/>
  <c r="G236" i="10"/>
  <c r="G237" i="10"/>
  <c r="G238" i="10"/>
  <c r="G239" i="10"/>
  <c r="H2" i="4"/>
  <c r="H3" i="4"/>
  <c r="H4" i="4"/>
  <c r="H5" i="4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7" i="4"/>
  <c r="H2" i="3"/>
  <c r="H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1" i="3"/>
  <c r="H222" i="3"/>
  <c r="H223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36" i="3"/>
  <c r="H237" i="3"/>
  <c r="H238" i="3"/>
  <c r="H239" i="3"/>
  <c r="H243" i="3"/>
  <c r="H2" i="2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4" i="2"/>
  <c r="O8" i="7"/>
  <c r="N7" i="7"/>
  <c r="M6" i="7"/>
  <c r="O8" i="4"/>
  <c r="N7" i="4"/>
  <c r="M6" i="4"/>
  <c r="O8" i="3"/>
  <c r="N7" i="3"/>
  <c r="M6" i="3"/>
  <c r="O8" i="2"/>
  <c r="N7" i="2"/>
  <c r="M6" i="2"/>
  <c r="B24" i="15"/>
  <c r="B30" i="15"/>
  <c r="B28" i="15"/>
  <c r="B19" i="15"/>
  <c r="B14" i="15"/>
  <c r="B10" i="15"/>
  <c r="B5" i="15"/>
  <c r="F21" i="15"/>
  <c r="G21" i="15"/>
  <c r="H21" i="15"/>
  <c r="I21" i="15"/>
  <c r="J21" i="15"/>
  <c r="E21" i="15"/>
  <c r="J17" i="15"/>
  <c r="I17" i="15"/>
  <c r="H17" i="15"/>
  <c r="G17" i="15"/>
  <c r="F17" i="15"/>
  <c r="E17" i="15"/>
  <c r="S18" i="15"/>
  <c r="S16" i="15"/>
  <c r="S15" i="15"/>
  <c r="S14" i="15"/>
  <c r="S13" i="15"/>
  <c r="V7" i="15"/>
  <c r="U7" i="15"/>
  <c r="T7" i="15"/>
  <c r="S7" i="15"/>
  <c r="N17" i="9"/>
  <c r="M17" i="9"/>
  <c r="L17" i="9"/>
  <c r="K17" i="9"/>
  <c r="J17" i="9"/>
  <c r="I17" i="9"/>
  <c r="E32" i="15"/>
  <c r="E24" i="15" a="1"/>
  <c r="G24" i="15"/>
  <c r="E22" i="15"/>
  <c r="B45" i="9"/>
  <c r="C45" i="9"/>
  <c r="D45" i="9"/>
  <c r="E45" i="9"/>
  <c r="B37" i="9"/>
  <c r="C37" i="9"/>
  <c r="D37" i="9"/>
  <c r="E37" i="9"/>
  <c r="B29" i="9"/>
  <c r="C29" i="9"/>
  <c r="D29" i="9"/>
  <c r="E29" i="9"/>
  <c r="B21" i="9"/>
  <c r="C21" i="9"/>
  <c r="D21" i="9"/>
  <c r="E21" i="9"/>
  <c r="B13" i="9"/>
  <c r="C13" i="9"/>
  <c r="D13" i="9"/>
  <c r="E13" i="9"/>
  <c r="B4" i="9"/>
  <c r="C4" i="9"/>
  <c r="D4" i="9"/>
  <c r="E4" i="9"/>
  <c r="I21" i="9"/>
  <c r="J21" i="9"/>
  <c r="K21" i="9"/>
  <c r="L21" i="9"/>
  <c r="M21" i="9"/>
  <c r="A242" i="12"/>
  <c r="M3" i="12"/>
  <c r="B242" i="12"/>
  <c r="L3" i="12"/>
  <c r="C242" i="12"/>
  <c r="I3" i="12"/>
  <c r="E242" i="12"/>
  <c r="F242" i="12"/>
  <c r="K3" i="12"/>
  <c r="M4" i="12"/>
  <c r="L4" i="12"/>
  <c r="I4" i="12"/>
  <c r="K4" i="12"/>
  <c r="M5" i="12"/>
  <c r="I5" i="12"/>
  <c r="K5" i="12"/>
  <c r="M6" i="12"/>
  <c r="L6" i="12"/>
  <c r="I6" i="12"/>
  <c r="J6" i="12"/>
  <c r="K6" i="12"/>
  <c r="M7" i="12"/>
  <c r="I7" i="12"/>
  <c r="K7" i="12"/>
  <c r="M8" i="12"/>
  <c r="I8" i="12"/>
  <c r="K8" i="12"/>
  <c r="M9" i="12"/>
  <c r="I9" i="12"/>
  <c r="K9" i="12"/>
  <c r="M10" i="12"/>
  <c r="L10" i="12"/>
  <c r="I10" i="12"/>
  <c r="J10" i="12"/>
  <c r="K10" i="12"/>
  <c r="M11" i="12"/>
  <c r="L11" i="12"/>
  <c r="I11" i="12"/>
  <c r="K11" i="12"/>
  <c r="M12" i="12"/>
  <c r="L12" i="12"/>
  <c r="I12" i="12"/>
  <c r="K12" i="12"/>
  <c r="M13" i="12"/>
  <c r="I13" i="12"/>
  <c r="K13" i="12"/>
  <c r="M14" i="12"/>
  <c r="L14" i="12"/>
  <c r="I14" i="12"/>
  <c r="J14" i="12"/>
  <c r="K14" i="12"/>
  <c r="M15" i="12"/>
  <c r="I15" i="12"/>
  <c r="K15" i="12"/>
  <c r="M16" i="12"/>
  <c r="I16" i="12"/>
  <c r="K16" i="12"/>
  <c r="M17" i="12"/>
  <c r="I17" i="12"/>
  <c r="K17" i="12"/>
  <c r="M18" i="12"/>
  <c r="L18" i="12"/>
  <c r="I18" i="12"/>
  <c r="J18" i="12"/>
  <c r="K18" i="12"/>
  <c r="M19" i="12"/>
  <c r="L19" i="12"/>
  <c r="I19" i="12"/>
  <c r="K19" i="12"/>
  <c r="M20" i="12"/>
  <c r="L20" i="12"/>
  <c r="I20" i="12"/>
  <c r="K20" i="12"/>
  <c r="M21" i="12"/>
  <c r="I21" i="12"/>
  <c r="K21" i="12"/>
  <c r="M22" i="12"/>
  <c r="L22" i="12"/>
  <c r="I22" i="12"/>
  <c r="J22" i="12"/>
  <c r="K22" i="12"/>
  <c r="M23" i="12"/>
  <c r="I23" i="12"/>
  <c r="K23" i="12"/>
  <c r="M24" i="12"/>
  <c r="I24" i="12"/>
  <c r="J24" i="12"/>
  <c r="K24" i="12"/>
  <c r="M25" i="12"/>
  <c r="I25" i="12"/>
  <c r="J25" i="12"/>
  <c r="K25" i="12"/>
  <c r="M26" i="12"/>
  <c r="L26" i="12"/>
  <c r="I26" i="12"/>
  <c r="J26" i="12"/>
  <c r="K26" i="12"/>
  <c r="M27" i="12"/>
  <c r="L27" i="12"/>
  <c r="I27" i="12"/>
  <c r="K27" i="12"/>
  <c r="M28" i="12"/>
  <c r="L28" i="12"/>
  <c r="I28" i="12"/>
  <c r="K28" i="12"/>
  <c r="M29" i="12"/>
  <c r="I29" i="12"/>
  <c r="K29" i="12"/>
  <c r="M30" i="12"/>
  <c r="L30" i="12"/>
  <c r="I30" i="12"/>
  <c r="J30" i="12"/>
  <c r="K30" i="12"/>
  <c r="M31" i="12"/>
  <c r="I31" i="12"/>
  <c r="K31" i="12"/>
  <c r="M32" i="12"/>
  <c r="I32" i="12"/>
  <c r="J32" i="12"/>
  <c r="K32" i="12"/>
  <c r="M33" i="12"/>
  <c r="I33" i="12"/>
  <c r="J33" i="12"/>
  <c r="K33" i="12"/>
  <c r="M34" i="12"/>
  <c r="L34" i="12"/>
  <c r="I34" i="12"/>
  <c r="J34" i="12"/>
  <c r="K34" i="12"/>
  <c r="M35" i="12"/>
  <c r="L35" i="12"/>
  <c r="I35" i="12"/>
  <c r="K35" i="12"/>
  <c r="M36" i="12"/>
  <c r="L36" i="12"/>
  <c r="I36" i="12"/>
  <c r="K36" i="12"/>
  <c r="M37" i="12"/>
  <c r="I37" i="12"/>
  <c r="K37" i="12"/>
  <c r="M38" i="12"/>
  <c r="L38" i="12"/>
  <c r="I38" i="12"/>
  <c r="J38" i="12"/>
  <c r="K38" i="12"/>
  <c r="M39" i="12"/>
  <c r="I39" i="12"/>
  <c r="K39" i="12"/>
  <c r="M40" i="12"/>
  <c r="I40" i="12"/>
  <c r="J40" i="12"/>
  <c r="K40" i="12"/>
  <c r="M41" i="12"/>
  <c r="I41" i="12"/>
  <c r="J41" i="12"/>
  <c r="K41" i="12"/>
  <c r="M42" i="12"/>
  <c r="L42" i="12"/>
  <c r="I42" i="12"/>
  <c r="J42" i="12"/>
  <c r="K42" i="12"/>
  <c r="M43" i="12"/>
  <c r="L43" i="12"/>
  <c r="I43" i="12"/>
  <c r="K43" i="12"/>
  <c r="M44" i="12"/>
  <c r="L44" i="12"/>
  <c r="I44" i="12"/>
  <c r="K44" i="12"/>
  <c r="M45" i="12"/>
  <c r="I45" i="12"/>
  <c r="K45" i="12"/>
  <c r="M46" i="12"/>
  <c r="L46" i="12"/>
  <c r="I46" i="12"/>
  <c r="J46" i="12"/>
  <c r="K46" i="12"/>
  <c r="M47" i="12"/>
  <c r="I47" i="12"/>
  <c r="K47" i="12"/>
  <c r="M48" i="12"/>
  <c r="I48" i="12"/>
  <c r="J48" i="12"/>
  <c r="K48" i="12"/>
  <c r="M49" i="12"/>
  <c r="I49" i="12"/>
  <c r="J49" i="12"/>
  <c r="K49" i="12"/>
  <c r="M50" i="12"/>
  <c r="L50" i="12"/>
  <c r="I50" i="12"/>
  <c r="J50" i="12"/>
  <c r="K50" i="12"/>
  <c r="M51" i="12"/>
  <c r="L51" i="12"/>
  <c r="I51" i="12"/>
  <c r="K51" i="12"/>
  <c r="M52" i="12"/>
  <c r="L52" i="12"/>
  <c r="I52" i="12"/>
  <c r="K52" i="12"/>
  <c r="M53" i="12"/>
  <c r="I53" i="12"/>
  <c r="K53" i="12"/>
  <c r="M54" i="12"/>
  <c r="L54" i="12"/>
  <c r="I54" i="12"/>
  <c r="J54" i="12"/>
  <c r="K54" i="12"/>
  <c r="M55" i="12"/>
  <c r="I55" i="12"/>
  <c r="K55" i="12"/>
  <c r="M56" i="12"/>
  <c r="I56" i="12"/>
  <c r="J56" i="12"/>
  <c r="K56" i="12"/>
  <c r="M57" i="12"/>
  <c r="I57" i="12"/>
  <c r="J57" i="12"/>
  <c r="K57" i="12"/>
  <c r="M58" i="12"/>
  <c r="L58" i="12"/>
  <c r="I58" i="12"/>
  <c r="J58" i="12"/>
  <c r="K58" i="12"/>
  <c r="M59" i="12"/>
  <c r="L59" i="12"/>
  <c r="I59" i="12"/>
  <c r="K59" i="12"/>
  <c r="M60" i="12"/>
  <c r="L60" i="12"/>
  <c r="I60" i="12"/>
  <c r="K60" i="12"/>
  <c r="M61" i="12"/>
  <c r="I61" i="12"/>
  <c r="K61" i="12"/>
  <c r="M62" i="12"/>
  <c r="L62" i="12"/>
  <c r="I62" i="12"/>
  <c r="J62" i="12"/>
  <c r="K62" i="12"/>
  <c r="M63" i="12"/>
  <c r="I63" i="12"/>
  <c r="K63" i="12"/>
  <c r="M64" i="12"/>
  <c r="I64" i="12"/>
  <c r="J64" i="12"/>
  <c r="K64" i="12"/>
  <c r="M65" i="12"/>
  <c r="I65" i="12"/>
  <c r="J65" i="12"/>
  <c r="K65" i="12"/>
  <c r="M66" i="12"/>
  <c r="L66" i="12"/>
  <c r="I66" i="12"/>
  <c r="J66" i="12"/>
  <c r="K66" i="12"/>
  <c r="M67" i="12"/>
  <c r="L67" i="12"/>
  <c r="I67" i="12"/>
  <c r="K67" i="12"/>
  <c r="M68" i="12"/>
  <c r="L68" i="12"/>
  <c r="I68" i="12"/>
  <c r="K68" i="12"/>
  <c r="M69" i="12"/>
  <c r="I69" i="12"/>
  <c r="K69" i="12"/>
  <c r="M70" i="12"/>
  <c r="L70" i="12"/>
  <c r="I70" i="12"/>
  <c r="J70" i="12"/>
  <c r="K70" i="12"/>
  <c r="M71" i="12"/>
  <c r="I71" i="12"/>
  <c r="K71" i="12"/>
  <c r="M72" i="12"/>
  <c r="I72" i="12"/>
  <c r="J72" i="12"/>
  <c r="K72" i="12"/>
  <c r="M73" i="12"/>
  <c r="I73" i="12"/>
  <c r="J73" i="12"/>
  <c r="K73" i="12"/>
  <c r="M74" i="12"/>
  <c r="L74" i="12"/>
  <c r="I74" i="12"/>
  <c r="J74" i="12"/>
  <c r="K74" i="12"/>
  <c r="M75" i="12"/>
  <c r="L75" i="12"/>
  <c r="I75" i="12"/>
  <c r="K75" i="12"/>
  <c r="M76" i="12"/>
  <c r="L76" i="12"/>
  <c r="I76" i="12"/>
  <c r="K76" i="12"/>
  <c r="M77" i="12"/>
  <c r="I77" i="12"/>
  <c r="K77" i="12"/>
  <c r="M78" i="12"/>
  <c r="L78" i="12"/>
  <c r="I78" i="12"/>
  <c r="J78" i="12"/>
  <c r="K78" i="12"/>
  <c r="M79" i="12"/>
  <c r="I79" i="12"/>
  <c r="K79" i="12"/>
  <c r="M80" i="12"/>
  <c r="I80" i="12"/>
  <c r="J80" i="12"/>
  <c r="K80" i="12"/>
  <c r="M81" i="12"/>
  <c r="I81" i="12"/>
  <c r="J81" i="12"/>
  <c r="K81" i="12"/>
  <c r="M82" i="12"/>
  <c r="L82" i="12"/>
  <c r="I82" i="12"/>
  <c r="J82" i="12"/>
  <c r="K82" i="12"/>
  <c r="M83" i="12"/>
  <c r="L83" i="12"/>
  <c r="I83" i="12"/>
  <c r="K83" i="12"/>
  <c r="M84" i="12"/>
  <c r="L84" i="12"/>
  <c r="I84" i="12"/>
  <c r="K84" i="12"/>
  <c r="M85" i="12"/>
  <c r="I85" i="12"/>
  <c r="K85" i="12"/>
  <c r="M86" i="12"/>
  <c r="L86" i="12"/>
  <c r="I86" i="12"/>
  <c r="J86" i="12"/>
  <c r="K86" i="12"/>
  <c r="M87" i="12"/>
  <c r="I87" i="12"/>
  <c r="K87" i="12"/>
  <c r="M88" i="12"/>
  <c r="I88" i="12"/>
  <c r="J88" i="12"/>
  <c r="K88" i="12"/>
  <c r="M89" i="12"/>
  <c r="I89" i="12"/>
  <c r="J89" i="12"/>
  <c r="K89" i="12"/>
  <c r="M90" i="12"/>
  <c r="L90" i="12"/>
  <c r="I90" i="12"/>
  <c r="J90" i="12"/>
  <c r="K90" i="12"/>
  <c r="M91" i="12"/>
  <c r="L91" i="12"/>
  <c r="I91" i="12"/>
  <c r="K91" i="12"/>
  <c r="M92" i="12"/>
  <c r="L92" i="12"/>
  <c r="I92" i="12"/>
  <c r="K92" i="12"/>
  <c r="M93" i="12"/>
  <c r="I93" i="12"/>
  <c r="K93" i="12"/>
  <c r="M94" i="12"/>
  <c r="L94" i="12"/>
  <c r="I94" i="12"/>
  <c r="J94" i="12"/>
  <c r="K94" i="12"/>
  <c r="M95" i="12"/>
  <c r="I95" i="12"/>
  <c r="K95" i="12"/>
  <c r="M96" i="12"/>
  <c r="I96" i="12"/>
  <c r="J96" i="12"/>
  <c r="K96" i="12"/>
  <c r="M97" i="12"/>
  <c r="I97" i="12"/>
  <c r="J97" i="12"/>
  <c r="K97" i="12"/>
  <c r="M98" i="12"/>
  <c r="L98" i="12"/>
  <c r="I98" i="12"/>
  <c r="J98" i="12"/>
  <c r="K98" i="12"/>
  <c r="M99" i="12"/>
  <c r="L99" i="12"/>
  <c r="I99" i="12"/>
  <c r="K99" i="12"/>
  <c r="M100" i="12"/>
  <c r="L100" i="12"/>
  <c r="I100" i="12"/>
  <c r="K100" i="12"/>
  <c r="M101" i="12"/>
  <c r="I101" i="12"/>
  <c r="K101" i="12"/>
  <c r="M102" i="12"/>
  <c r="L102" i="12"/>
  <c r="I102" i="12"/>
  <c r="J102" i="12"/>
  <c r="K102" i="12"/>
  <c r="M103" i="12"/>
  <c r="I103" i="12"/>
  <c r="K103" i="12"/>
  <c r="M104" i="12"/>
  <c r="I104" i="12"/>
  <c r="J104" i="12"/>
  <c r="K104" i="12"/>
  <c r="M105" i="12"/>
  <c r="I105" i="12"/>
  <c r="J105" i="12"/>
  <c r="K105" i="12"/>
  <c r="M106" i="12"/>
  <c r="L106" i="12"/>
  <c r="I106" i="12"/>
  <c r="J106" i="12"/>
  <c r="K106" i="12"/>
  <c r="M107" i="12"/>
  <c r="L107" i="12"/>
  <c r="I107" i="12"/>
  <c r="K107" i="12"/>
  <c r="M108" i="12"/>
  <c r="L108" i="12"/>
  <c r="I108" i="12"/>
  <c r="K108" i="12"/>
  <c r="M109" i="12"/>
  <c r="I109" i="12"/>
  <c r="K109" i="12"/>
  <c r="M110" i="12"/>
  <c r="L110" i="12"/>
  <c r="I110" i="12"/>
  <c r="J110" i="12"/>
  <c r="K110" i="12"/>
  <c r="M111" i="12"/>
  <c r="I111" i="12"/>
  <c r="K111" i="12"/>
  <c r="M112" i="12"/>
  <c r="I112" i="12"/>
  <c r="J112" i="12"/>
  <c r="K112" i="12"/>
  <c r="M113" i="12"/>
  <c r="I113" i="12"/>
  <c r="J113" i="12"/>
  <c r="K113" i="12"/>
  <c r="M114" i="12"/>
  <c r="L114" i="12"/>
  <c r="I114" i="12"/>
  <c r="J114" i="12"/>
  <c r="K114" i="12"/>
  <c r="M115" i="12"/>
  <c r="L115" i="12"/>
  <c r="I115" i="12"/>
  <c r="K115" i="12"/>
  <c r="M116" i="12"/>
  <c r="L116" i="12"/>
  <c r="I116" i="12"/>
  <c r="K116" i="12"/>
  <c r="M117" i="12"/>
  <c r="I117" i="12"/>
  <c r="K117" i="12"/>
  <c r="M118" i="12"/>
  <c r="L118" i="12"/>
  <c r="I118" i="12"/>
  <c r="J118" i="12"/>
  <c r="K118" i="12"/>
  <c r="M119" i="12"/>
  <c r="I119" i="12"/>
  <c r="K119" i="12"/>
  <c r="M120" i="12"/>
  <c r="I120" i="12"/>
  <c r="J120" i="12"/>
  <c r="K120" i="12"/>
  <c r="M121" i="12"/>
  <c r="I121" i="12"/>
  <c r="J121" i="12"/>
  <c r="K121" i="12"/>
  <c r="M122" i="12"/>
  <c r="L122" i="12"/>
  <c r="I122" i="12"/>
  <c r="J122" i="12"/>
  <c r="K122" i="12"/>
  <c r="M123" i="12"/>
  <c r="L123" i="12"/>
  <c r="I123" i="12"/>
  <c r="K123" i="12"/>
  <c r="M124" i="12"/>
  <c r="L124" i="12"/>
  <c r="I124" i="12"/>
  <c r="K124" i="12"/>
  <c r="M125" i="12"/>
  <c r="I125" i="12"/>
  <c r="K125" i="12"/>
  <c r="M126" i="12"/>
  <c r="L126" i="12"/>
  <c r="I126" i="12"/>
  <c r="J126" i="12"/>
  <c r="K126" i="12"/>
  <c r="M127" i="12"/>
  <c r="I127" i="12"/>
  <c r="K127" i="12"/>
  <c r="M128" i="12"/>
  <c r="I128" i="12"/>
  <c r="J128" i="12"/>
  <c r="K128" i="12"/>
  <c r="M129" i="12"/>
  <c r="I129" i="12"/>
  <c r="J129" i="12"/>
  <c r="K129" i="12"/>
  <c r="M130" i="12"/>
  <c r="L130" i="12"/>
  <c r="I130" i="12"/>
  <c r="J130" i="12"/>
  <c r="K130" i="12"/>
  <c r="M131" i="12"/>
  <c r="L131" i="12"/>
  <c r="I131" i="12"/>
  <c r="K131" i="12"/>
  <c r="M132" i="12"/>
  <c r="L132" i="12"/>
  <c r="I132" i="12"/>
  <c r="K132" i="12"/>
  <c r="M133" i="12"/>
  <c r="I133" i="12"/>
  <c r="K133" i="12"/>
  <c r="M134" i="12"/>
  <c r="L134" i="12"/>
  <c r="I134" i="12"/>
  <c r="J134" i="12"/>
  <c r="K134" i="12"/>
  <c r="M135" i="12"/>
  <c r="I135" i="12"/>
  <c r="K135" i="12"/>
  <c r="M136" i="12"/>
  <c r="I136" i="12"/>
  <c r="J136" i="12"/>
  <c r="K136" i="12"/>
  <c r="M137" i="12"/>
  <c r="I137" i="12"/>
  <c r="J137" i="12"/>
  <c r="K137" i="12"/>
  <c r="M138" i="12"/>
  <c r="L138" i="12"/>
  <c r="I138" i="12"/>
  <c r="J138" i="12"/>
  <c r="K138" i="12"/>
  <c r="M139" i="12"/>
  <c r="L139" i="12"/>
  <c r="I139" i="12"/>
  <c r="K139" i="12"/>
  <c r="M140" i="12"/>
  <c r="L140" i="12"/>
  <c r="I140" i="12"/>
  <c r="K140" i="12"/>
  <c r="M141" i="12"/>
  <c r="I141" i="12"/>
  <c r="K141" i="12"/>
  <c r="M142" i="12"/>
  <c r="L142" i="12"/>
  <c r="I142" i="12"/>
  <c r="J142" i="12"/>
  <c r="K142" i="12"/>
  <c r="M143" i="12"/>
  <c r="I143" i="12"/>
  <c r="K143" i="12"/>
  <c r="M144" i="12"/>
  <c r="I144" i="12"/>
  <c r="J144" i="12"/>
  <c r="K144" i="12"/>
  <c r="M145" i="12"/>
  <c r="I145" i="12"/>
  <c r="J145" i="12"/>
  <c r="K145" i="12"/>
  <c r="M146" i="12"/>
  <c r="L146" i="12"/>
  <c r="I146" i="12"/>
  <c r="J146" i="12"/>
  <c r="K146" i="12"/>
  <c r="M147" i="12"/>
  <c r="L147" i="12"/>
  <c r="I147" i="12"/>
  <c r="K147" i="12"/>
  <c r="M148" i="12"/>
  <c r="L148" i="12"/>
  <c r="I148" i="12"/>
  <c r="K148" i="12"/>
  <c r="M149" i="12"/>
  <c r="L149" i="12"/>
  <c r="I149" i="12"/>
  <c r="J149" i="12"/>
  <c r="K149" i="12"/>
  <c r="M150" i="12"/>
  <c r="I150" i="12"/>
  <c r="J150" i="12"/>
  <c r="K150" i="12"/>
  <c r="M151" i="12"/>
  <c r="L151" i="12"/>
  <c r="I151" i="12"/>
  <c r="J151" i="12"/>
  <c r="K151" i="12"/>
  <c r="M152" i="12"/>
  <c r="L152" i="12"/>
  <c r="I152" i="12"/>
  <c r="J152" i="12"/>
  <c r="K152" i="12"/>
  <c r="M153" i="12"/>
  <c r="L153" i="12"/>
  <c r="I153" i="12"/>
  <c r="J153" i="12"/>
  <c r="K153" i="12"/>
  <c r="M154" i="12"/>
  <c r="L154" i="12"/>
  <c r="I154" i="12"/>
  <c r="J154" i="12"/>
  <c r="K154" i="12"/>
  <c r="M155" i="12"/>
  <c r="L155" i="12"/>
  <c r="I155" i="12"/>
  <c r="J155" i="12"/>
  <c r="K155" i="12"/>
  <c r="M156" i="12"/>
  <c r="L156" i="12"/>
  <c r="I156" i="12"/>
  <c r="J156" i="12"/>
  <c r="K156" i="12"/>
  <c r="M157" i="12"/>
  <c r="L157" i="12"/>
  <c r="I157" i="12"/>
  <c r="J157" i="12"/>
  <c r="K157" i="12"/>
  <c r="M158" i="12"/>
  <c r="L158" i="12"/>
  <c r="I158" i="12"/>
  <c r="J158" i="12"/>
  <c r="K158" i="12"/>
  <c r="M159" i="12"/>
  <c r="L159" i="12"/>
  <c r="I159" i="12"/>
  <c r="J159" i="12"/>
  <c r="K159" i="12"/>
  <c r="M160" i="12"/>
  <c r="L160" i="12"/>
  <c r="I160" i="12"/>
  <c r="J160" i="12"/>
  <c r="K160" i="12"/>
  <c r="M161" i="12"/>
  <c r="L161" i="12"/>
  <c r="I161" i="12"/>
  <c r="J161" i="12"/>
  <c r="K161" i="12"/>
  <c r="M162" i="12"/>
  <c r="L162" i="12"/>
  <c r="I162" i="12"/>
  <c r="J162" i="12"/>
  <c r="K162" i="12"/>
  <c r="M163" i="12"/>
  <c r="L163" i="12"/>
  <c r="I163" i="12"/>
  <c r="J163" i="12"/>
  <c r="K163" i="12"/>
  <c r="M164" i="12"/>
  <c r="L164" i="12"/>
  <c r="I164" i="12"/>
  <c r="J164" i="12"/>
  <c r="K164" i="12"/>
  <c r="M165" i="12"/>
  <c r="L165" i="12"/>
  <c r="I165" i="12"/>
  <c r="J165" i="12"/>
  <c r="K165" i="12"/>
  <c r="M166" i="12"/>
  <c r="L166" i="12"/>
  <c r="I166" i="12"/>
  <c r="J166" i="12"/>
  <c r="K166" i="12"/>
  <c r="M167" i="12"/>
  <c r="L167" i="12"/>
  <c r="I167" i="12"/>
  <c r="J167" i="12"/>
  <c r="K167" i="12"/>
  <c r="M168" i="12"/>
  <c r="L168" i="12"/>
  <c r="I168" i="12"/>
  <c r="J168" i="12"/>
  <c r="K168" i="12"/>
  <c r="M169" i="12"/>
  <c r="L169" i="12"/>
  <c r="I169" i="12"/>
  <c r="J169" i="12"/>
  <c r="K169" i="12"/>
  <c r="M170" i="12"/>
  <c r="L170" i="12"/>
  <c r="I170" i="12"/>
  <c r="J170" i="12"/>
  <c r="K170" i="12"/>
  <c r="M171" i="12"/>
  <c r="L171" i="12"/>
  <c r="I171" i="12"/>
  <c r="J171" i="12"/>
  <c r="K171" i="12"/>
  <c r="M172" i="12"/>
  <c r="L172" i="12"/>
  <c r="I172" i="12"/>
  <c r="J172" i="12"/>
  <c r="K172" i="12"/>
  <c r="M173" i="12"/>
  <c r="L173" i="12"/>
  <c r="I173" i="12"/>
  <c r="J173" i="12"/>
  <c r="K173" i="12"/>
  <c r="M174" i="12"/>
  <c r="L174" i="12"/>
  <c r="I174" i="12"/>
  <c r="J174" i="12"/>
  <c r="K174" i="12"/>
  <c r="M175" i="12"/>
  <c r="L175" i="12"/>
  <c r="I175" i="12"/>
  <c r="J175" i="12"/>
  <c r="K175" i="12"/>
  <c r="M176" i="12"/>
  <c r="L176" i="12"/>
  <c r="I176" i="12"/>
  <c r="J176" i="12"/>
  <c r="K176" i="12"/>
  <c r="M177" i="12"/>
  <c r="L177" i="12"/>
  <c r="I177" i="12"/>
  <c r="J177" i="12"/>
  <c r="K177" i="12"/>
  <c r="M178" i="12"/>
  <c r="L178" i="12"/>
  <c r="I178" i="12"/>
  <c r="J178" i="12"/>
  <c r="K178" i="12"/>
  <c r="M179" i="12"/>
  <c r="L179" i="12"/>
  <c r="I179" i="12"/>
  <c r="J179" i="12"/>
  <c r="K179" i="12"/>
  <c r="M180" i="12"/>
  <c r="L180" i="12"/>
  <c r="I180" i="12"/>
  <c r="J180" i="12"/>
  <c r="K180" i="12"/>
  <c r="M181" i="12"/>
  <c r="L181" i="12"/>
  <c r="I181" i="12"/>
  <c r="J181" i="12"/>
  <c r="K181" i="12"/>
  <c r="M182" i="12"/>
  <c r="L182" i="12"/>
  <c r="I182" i="12"/>
  <c r="J182" i="12"/>
  <c r="K182" i="12"/>
  <c r="M183" i="12"/>
  <c r="L183" i="12"/>
  <c r="I183" i="12"/>
  <c r="J183" i="12"/>
  <c r="K183" i="12"/>
  <c r="M184" i="12"/>
  <c r="L184" i="12"/>
  <c r="I184" i="12"/>
  <c r="J184" i="12"/>
  <c r="K184" i="12"/>
  <c r="M185" i="12"/>
  <c r="L185" i="12"/>
  <c r="I185" i="12"/>
  <c r="J185" i="12"/>
  <c r="K185" i="12"/>
  <c r="M186" i="12"/>
  <c r="L186" i="12"/>
  <c r="I186" i="12"/>
  <c r="J186" i="12"/>
  <c r="K186" i="12"/>
  <c r="M187" i="12"/>
  <c r="L187" i="12"/>
  <c r="I187" i="12"/>
  <c r="J187" i="12"/>
  <c r="K187" i="12"/>
  <c r="M188" i="12"/>
  <c r="L188" i="12"/>
  <c r="I188" i="12"/>
  <c r="J188" i="12"/>
  <c r="K188" i="12"/>
  <c r="M189" i="12"/>
  <c r="L189" i="12"/>
  <c r="I189" i="12"/>
  <c r="J189" i="12"/>
  <c r="K189" i="12"/>
  <c r="M190" i="12"/>
  <c r="L190" i="12"/>
  <c r="I190" i="12"/>
  <c r="J190" i="12"/>
  <c r="K190" i="12"/>
  <c r="M191" i="12"/>
  <c r="L191" i="12"/>
  <c r="I191" i="12"/>
  <c r="J191" i="12"/>
  <c r="K191" i="12"/>
  <c r="M192" i="12"/>
  <c r="L192" i="12"/>
  <c r="I192" i="12"/>
  <c r="J192" i="12"/>
  <c r="K192" i="12"/>
  <c r="M193" i="12"/>
  <c r="L193" i="12"/>
  <c r="I193" i="12"/>
  <c r="J193" i="12"/>
  <c r="K193" i="12"/>
  <c r="M194" i="12"/>
  <c r="L194" i="12"/>
  <c r="I194" i="12"/>
  <c r="J194" i="12"/>
  <c r="K194" i="12"/>
  <c r="M195" i="12"/>
  <c r="L195" i="12"/>
  <c r="I195" i="12"/>
  <c r="J195" i="12"/>
  <c r="K195" i="12"/>
  <c r="M196" i="12"/>
  <c r="L196" i="12"/>
  <c r="I196" i="12"/>
  <c r="J196" i="12"/>
  <c r="K196" i="12"/>
  <c r="M197" i="12"/>
  <c r="L197" i="12"/>
  <c r="I197" i="12"/>
  <c r="J197" i="12"/>
  <c r="K197" i="12"/>
  <c r="M198" i="12"/>
  <c r="L198" i="12"/>
  <c r="I198" i="12"/>
  <c r="J198" i="12"/>
  <c r="K198" i="12"/>
  <c r="M199" i="12"/>
  <c r="L199" i="12"/>
  <c r="I199" i="12"/>
  <c r="J199" i="12"/>
  <c r="K199" i="12"/>
  <c r="M200" i="12"/>
  <c r="L200" i="12"/>
  <c r="I200" i="12"/>
  <c r="J200" i="12"/>
  <c r="K200" i="12"/>
  <c r="M201" i="12"/>
  <c r="L201" i="12"/>
  <c r="I201" i="12"/>
  <c r="J201" i="12"/>
  <c r="K201" i="12"/>
  <c r="M202" i="12"/>
  <c r="L202" i="12"/>
  <c r="I202" i="12"/>
  <c r="J202" i="12"/>
  <c r="K202" i="12"/>
  <c r="M203" i="12"/>
  <c r="L203" i="12"/>
  <c r="I203" i="12"/>
  <c r="J203" i="12"/>
  <c r="K203" i="12"/>
  <c r="M204" i="12"/>
  <c r="L204" i="12"/>
  <c r="I204" i="12"/>
  <c r="J204" i="12"/>
  <c r="K204" i="12"/>
  <c r="M205" i="12"/>
  <c r="L205" i="12"/>
  <c r="I205" i="12"/>
  <c r="J205" i="12"/>
  <c r="K205" i="12"/>
  <c r="M206" i="12"/>
  <c r="L206" i="12"/>
  <c r="I206" i="12"/>
  <c r="J206" i="12"/>
  <c r="K206" i="12"/>
  <c r="M207" i="12"/>
  <c r="L207" i="12"/>
  <c r="I207" i="12"/>
  <c r="J207" i="12"/>
  <c r="K207" i="12"/>
  <c r="M208" i="12"/>
  <c r="L208" i="12"/>
  <c r="I208" i="12"/>
  <c r="J208" i="12"/>
  <c r="K208" i="12"/>
  <c r="M209" i="12"/>
  <c r="L209" i="12"/>
  <c r="I209" i="12"/>
  <c r="J209" i="12"/>
  <c r="K209" i="12"/>
  <c r="M210" i="12"/>
  <c r="L210" i="12"/>
  <c r="I210" i="12"/>
  <c r="J210" i="12"/>
  <c r="K210" i="12"/>
  <c r="M211" i="12"/>
  <c r="L211" i="12"/>
  <c r="I211" i="12"/>
  <c r="J211" i="12"/>
  <c r="K211" i="12"/>
  <c r="M212" i="12"/>
  <c r="L212" i="12"/>
  <c r="I212" i="12"/>
  <c r="J212" i="12"/>
  <c r="K212" i="12"/>
  <c r="M213" i="12"/>
  <c r="L213" i="12"/>
  <c r="I213" i="12"/>
  <c r="J213" i="12"/>
  <c r="K213" i="12"/>
  <c r="M214" i="12"/>
  <c r="L214" i="12"/>
  <c r="I214" i="12"/>
  <c r="J214" i="12"/>
  <c r="K214" i="12"/>
  <c r="M215" i="12"/>
  <c r="L215" i="12"/>
  <c r="I215" i="12"/>
  <c r="J215" i="12"/>
  <c r="K215" i="12"/>
  <c r="M216" i="12"/>
  <c r="L216" i="12"/>
  <c r="I216" i="12"/>
  <c r="J216" i="12"/>
  <c r="K216" i="12"/>
  <c r="M217" i="12"/>
  <c r="L217" i="12"/>
  <c r="I217" i="12"/>
  <c r="J217" i="12"/>
  <c r="K217" i="12"/>
  <c r="M218" i="12"/>
  <c r="L218" i="12"/>
  <c r="I218" i="12"/>
  <c r="J218" i="12"/>
  <c r="K218" i="12"/>
  <c r="M219" i="12"/>
  <c r="L219" i="12"/>
  <c r="I219" i="12"/>
  <c r="J219" i="12"/>
  <c r="K219" i="12"/>
  <c r="M220" i="12"/>
  <c r="L220" i="12"/>
  <c r="I220" i="12"/>
  <c r="J220" i="12"/>
  <c r="K220" i="12"/>
  <c r="M221" i="12"/>
  <c r="L221" i="12"/>
  <c r="I221" i="12"/>
  <c r="J221" i="12"/>
  <c r="K221" i="12"/>
  <c r="M222" i="12"/>
  <c r="L222" i="12"/>
  <c r="I222" i="12"/>
  <c r="J222" i="12"/>
  <c r="K222" i="12"/>
  <c r="M223" i="12"/>
  <c r="L223" i="12"/>
  <c r="I223" i="12"/>
  <c r="J223" i="12"/>
  <c r="K223" i="12"/>
  <c r="M224" i="12"/>
  <c r="L224" i="12"/>
  <c r="I224" i="12"/>
  <c r="J224" i="12"/>
  <c r="K224" i="12"/>
  <c r="M225" i="12"/>
  <c r="L225" i="12"/>
  <c r="I225" i="12"/>
  <c r="J225" i="12"/>
  <c r="K225" i="12"/>
  <c r="M226" i="12"/>
  <c r="L226" i="12"/>
  <c r="I226" i="12"/>
  <c r="J226" i="12"/>
  <c r="K226" i="12"/>
  <c r="M227" i="12"/>
  <c r="L227" i="12"/>
  <c r="I227" i="12"/>
  <c r="J227" i="12"/>
  <c r="K227" i="12"/>
  <c r="M228" i="12"/>
  <c r="L228" i="12"/>
  <c r="I228" i="12"/>
  <c r="J228" i="12"/>
  <c r="K228" i="12"/>
  <c r="M229" i="12"/>
  <c r="L229" i="12"/>
  <c r="I229" i="12"/>
  <c r="J229" i="12"/>
  <c r="K229" i="12"/>
  <c r="M230" i="12"/>
  <c r="L230" i="12"/>
  <c r="I230" i="12"/>
  <c r="J230" i="12"/>
  <c r="K230" i="12"/>
  <c r="M231" i="12"/>
  <c r="L231" i="12"/>
  <c r="I231" i="12"/>
  <c r="J231" i="12"/>
  <c r="K231" i="12"/>
  <c r="M232" i="12"/>
  <c r="L232" i="12"/>
  <c r="I232" i="12"/>
  <c r="J232" i="12"/>
  <c r="K232" i="12"/>
  <c r="M233" i="12"/>
  <c r="L233" i="12"/>
  <c r="I233" i="12"/>
  <c r="J233" i="12"/>
  <c r="K233" i="12"/>
  <c r="M234" i="12"/>
  <c r="L234" i="12"/>
  <c r="I234" i="12"/>
  <c r="J234" i="12"/>
  <c r="K234" i="12"/>
  <c r="M235" i="12"/>
  <c r="L235" i="12"/>
  <c r="I235" i="12"/>
  <c r="J235" i="12"/>
  <c r="K235" i="12"/>
  <c r="M236" i="12"/>
  <c r="L236" i="12"/>
  <c r="I236" i="12"/>
  <c r="J236" i="12"/>
  <c r="K236" i="12"/>
  <c r="M237" i="12"/>
  <c r="L237" i="12"/>
  <c r="I237" i="12"/>
  <c r="J237" i="12"/>
  <c r="K237" i="12"/>
  <c r="M238" i="12"/>
  <c r="L238" i="12"/>
  <c r="I238" i="12"/>
  <c r="J238" i="12"/>
  <c r="K238" i="12"/>
  <c r="M239" i="12"/>
  <c r="L239" i="12"/>
  <c r="I239" i="12"/>
  <c r="J239" i="12"/>
  <c r="K239" i="12"/>
  <c r="M240" i="12"/>
  <c r="L240" i="12"/>
  <c r="I240" i="12"/>
  <c r="J240" i="12"/>
  <c r="K240" i="12"/>
  <c r="D242" i="12"/>
  <c r="H5" i="12"/>
  <c r="H4" i="12"/>
  <c r="H6" i="12"/>
  <c r="H7" i="12"/>
  <c r="H8" i="12"/>
  <c r="H9" i="12"/>
  <c r="H10" i="12"/>
  <c r="H11" i="12"/>
  <c r="H12" i="12"/>
  <c r="H13" i="12"/>
  <c r="H14" i="12"/>
  <c r="H15" i="12"/>
  <c r="H16" i="12"/>
  <c r="H17" i="12"/>
  <c r="H18" i="12"/>
  <c r="H19" i="12"/>
  <c r="H20" i="12"/>
  <c r="H21" i="12"/>
  <c r="H22" i="12"/>
  <c r="H23" i="12"/>
  <c r="H24" i="12"/>
  <c r="H25" i="12"/>
  <c r="H26" i="12"/>
  <c r="H27" i="12"/>
  <c r="H28" i="12"/>
  <c r="H29" i="12"/>
  <c r="H30" i="12"/>
  <c r="H31" i="12"/>
  <c r="H32" i="12"/>
  <c r="H33" i="12"/>
  <c r="H34" i="12"/>
  <c r="H35" i="12"/>
  <c r="H36" i="12"/>
  <c r="H37" i="12"/>
  <c r="H38" i="12"/>
  <c r="H39" i="12"/>
  <c r="H40" i="12"/>
  <c r="H41" i="12"/>
  <c r="H42" i="12"/>
  <c r="H43" i="12"/>
  <c r="H44" i="12"/>
  <c r="H45" i="12"/>
  <c r="H46" i="12"/>
  <c r="H47" i="12"/>
  <c r="H48" i="12"/>
  <c r="H49" i="12"/>
  <c r="H50" i="12"/>
  <c r="H51" i="12"/>
  <c r="H52" i="12"/>
  <c r="H53" i="12"/>
  <c r="H54" i="12"/>
  <c r="H55" i="12"/>
  <c r="H56" i="12"/>
  <c r="H57" i="12"/>
  <c r="H58" i="12"/>
  <c r="H59" i="12"/>
  <c r="H60" i="12"/>
  <c r="H61" i="12"/>
  <c r="H62" i="12"/>
  <c r="H63" i="12"/>
  <c r="H64" i="12"/>
  <c r="H65" i="12"/>
  <c r="H66" i="12"/>
  <c r="H67" i="12"/>
  <c r="H68" i="12"/>
  <c r="H69" i="12"/>
  <c r="H70" i="12"/>
  <c r="H71" i="12"/>
  <c r="H72" i="12"/>
  <c r="H73" i="12"/>
  <c r="H74" i="12"/>
  <c r="H75" i="12"/>
  <c r="H76" i="12"/>
  <c r="H77" i="12"/>
  <c r="H78" i="12"/>
  <c r="H79" i="12"/>
  <c r="H80" i="12"/>
  <c r="H81" i="12"/>
  <c r="H82" i="12"/>
  <c r="H83" i="12"/>
  <c r="H84" i="12"/>
  <c r="H85" i="12"/>
  <c r="H86" i="12"/>
  <c r="H87" i="12"/>
  <c r="H88" i="12"/>
  <c r="H89" i="12"/>
  <c r="H90" i="12"/>
  <c r="H91" i="12"/>
  <c r="H92" i="12"/>
  <c r="H93" i="12"/>
  <c r="H94" i="12"/>
  <c r="H95" i="12"/>
  <c r="H96" i="12"/>
  <c r="H97" i="12"/>
  <c r="H98" i="12"/>
  <c r="H99" i="12"/>
  <c r="H100" i="12"/>
  <c r="H101" i="12"/>
  <c r="H102" i="12"/>
  <c r="H103" i="12"/>
  <c r="H104" i="12"/>
  <c r="H105" i="12"/>
  <c r="H106" i="12"/>
  <c r="H107" i="12"/>
  <c r="H108" i="12"/>
  <c r="H109" i="12"/>
  <c r="H110" i="12"/>
  <c r="H111" i="12"/>
  <c r="H112" i="12"/>
  <c r="H113" i="12"/>
  <c r="H114" i="12"/>
  <c r="H115" i="12"/>
  <c r="H116" i="12"/>
  <c r="H117" i="12"/>
  <c r="H118" i="12"/>
  <c r="H119" i="12"/>
  <c r="H120" i="12"/>
  <c r="H121" i="12"/>
  <c r="H122" i="12"/>
  <c r="H123" i="12"/>
  <c r="H124" i="12"/>
  <c r="H125" i="12"/>
  <c r="H126" i="12"/>
  <c r="H127" i="12"/>
  <c r="H128" i="12"/>
  <c r="H129" i="12"/>
  <c r="H130" i="12"/>
  <c r="H131" i="12"/>
  <c r="H132" i="12"/>
  <c r="H133" i="12"/>
  <c r="H134" i="12"/>
  <c r="H135" i="12"/>
  <c r="H136" i="12"/>
  <c r="H137" i="12"/>
  <c r="H138" i="12"/>
  <c r="H139" i="12"/>
  <c r="H140" i="12"/>
  <c r="H141" i="12"/>
  <c r="H142" i="12"/>
  <c r="H143" i="12"/>
  <c r="H144" i="12"/>
  <c r="H145" i="12"/>
  <c r="H146" i="12"/>
  <c r="H147" i="12"/>
  <c r="H148" i="12"/>
  <c r="H149" i="12"/>
  <c r="H150" i="12"/>
  <c r="H151" i="12"/>
  <c r="H152" i="12"/>
  <c r="H153" i="12"/>
  <c r="H154" i="12"/>
  <c r="H155" i="12"/>
  <c r="H156" i="12"/>
  <c r="H157" i="12"/>
  <c r="H158" i="12"/>
  <c r="H159" i="12"/>
  <c r="H160" i="12"/>
  <c r="H161" i="12"/>
  <c r="H162" i="12"/>
  <c r="H163" i="12"/>
  <c r="H164" i="12"/>
  <c r="H165" i="12"/>
  <c r="H166" i="12"/>
  <c r="H167" i="12"/>
  <c r="H168" i="12"/>
  <c r="H169" i="12"/>
  <c r="H170" i="12"/>
  <c r="H171" i="12"/>
  <c r="H172" i="12"/>
  <c r="H173" i="12"/>
  <c r="H174" i="12"/>
  <c r="H175" i="12"/>
  <c r="H176" i="12"/>
  <c r="H177" i="12"/>
  <c r="H178" i="12"/>
  <c r="H179" i="12"/>
  <c r="H180" i="12"/>
  <c r="H181" i="12"/>
  <c r="H182" i="12"/>
  <c r="H183" i="12"/>
  <c r="H184" i="12"/>
  <c r="H185" i="12"/>
  <c r="H186" i="12"/>
  <c r="H187" i="12"/>
  <c r="H188" i="12"/>
  <c r="H189" i="12"/>
  <c r="H190" i="12"/>
  <c r="H191" i="12"/>
  <c r="H192" i="12"/>
  <c r="H193" i="12"/>
  <c r="H194" i="12"/>
  <c r="H195" i="12"/>
  <c r="H196" i="12"/>
  <c r="H197" i="12"/>
  <c r="H198" i="12"/>
  <c r="H199" i="12"/>
  <c r="H200" i="12"/>
  <c r="H201" i="12"/>
  <c r="H202" i="12"/>
  <c r="H203" i="12"/>
  <c r="H204" i="12"/>
  <c r="H205" i="12"/>
  <c r="H206" i="12"/>
  <c r="H207" i="12"/>
  <c r="H208" i="12"/>
  <c r="H209" i="12"/>
  <c r="H210" i="12"/>
  <c r="H211" i="12"/>
  <c r="H212" i="12"/>
  <c r="H213" i="12"/>
  <c r="H214" i="12"/>
  <c r="H215" i="12"/>
  <c r="H216" i="12"/>
  <c r="H217" i="12"/>
  <c r="H218" i="12"/>
  <c r="H219" i="12"/>
  <c r="H220" i="12"/>
  <c r="H221" i="12"/>
  <c r="H222" i="12"/>
  <c r="H223" i="12"/>
  <c r="H224" i="12"/>
  <c r="H225" i="12"/>
  <c r="H226" i="12"/>
  <c r="H227" i="12"/>
  <c r="H228" i="12"/>
  <c r="H229" i="12"/>
  <c r="H230" i="12"/>
  <c r="H231" i="12"/>
  <c r="H232" i="12"/>
  <c r="H233" i="12"/>
  <c r="H234" i="12"/>
  <c r="H235" i="12"/>
  <c r="H236" i="12"/>
  <c r="H237" i="12"/>
  <c r="H238" i="12"/>
  <c r="H239" i="12"/>
  <c r="H240" i="12"/>
  <c r="H3" i="12"/>
  <c r="H2" i="6"/>
  <c r="H3" i="6"/>
  <c r="H4" i="6"/>
  <c r="H5" i="6"/>
  <c r="H6" i="6"/>
  <c r="H7" i="6"/>
  <c r="H8" i="6"/>
  <c r="H9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H40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4" i="6"/>
  <c r="H55" i="6"/>
  <c r="H56" i="6"/>
  <c r="H57" i="6"/>
  <c r="H58" i="6"/>
  <c r="H59" i="6"/>
  <c r="H60" i="6"/>
  <c r="H61" i="6"/>
  <c r="H62" i="6"/>
  <c r="H63" i="6"/>
  <c r="H64" i="6"/>
  <c r="H65" i="6"/>
  <c r="H66" i="6"/>
  <c r="H67" i="6"/>
  <c r="H68" i="6"/>
  <c r="H69" i="6"/>
  <c r="H70" i="6"/>
  <c r="H71" i="6"/>
  <c r="H72" i="6"/>
  <c r="H73" i="6"/>
  <c r="H74" i="6"/>
  <c r="H75" i="6"/>
  <c r="H76" i="6"/>
  <c r="H77" i="6"/>
  <c r="H78" i="6"/>
  <c r="H79" i="6"/>
  <c r="H80" i="6"/>
  <c r="H81" i="6"/>
  <c r="H82" i="6"/>
  <c r="H83" i="6"/>
  <c r="H84" i="6"/>
  <c r="H85" i="6"/>
  <c r="H86" i="6"/>
  <c r="H87" i="6"/>
  <c r="H88" i="6"/>
  <c r="H89" i="6"/>
  <c r="H90" i="6"/>
  <c r="H91" i="6"/>
  <c r="H92" i="6"/>
  <c r="H93" i="6"/>
  <c r="H94" i="6"/>
  <c r="H95" i="6"/>
  <c r="H96" i="6"/>
  <c r="H97" i="6"/>
  <c r="H98" i="6"/>
  <c r="H99" i="6"/>
  <c r="H100" i="6"/>
  <c r="H101" i="6"/>
  <c r="H102" i="6"/>
  <c r="H103" i="6"/>
  <c r="H104" i="6"/>
  <c r="H105" i="6"/>
  <c r="H106" i="6"/>
  <c r="H107" i="6"/>
  <c r="H108" i="6"/>
  <c r="H109" i="6"/>
  <c r="H110" i="6"/>
  <c r="H111" i="6"/>
  <c r="H112" i="6"/>
  <c r="H113" i="6"/>
  <c r="H114" i="6"/>
  <c r="H115" i="6"/>
  <c r="H116" i="6"/>
  <c r="H117" i="6"/>
  <c r="H118" i="6"/>
  <c r="H119" i="6"/>
  <c r="H120" i="6"/>
  <c r="H121" i="6"/>
  <c r="H122" i="6"/>
  <c r="H123" i="6"/>
  <c r="H124" i="6"/>
  <c r="H125" i="6"/>
  <c r="H126" i="6"/>
  <c r="H127" i="6"/>
  <c r="H128" i="6"/>
  <c r="H129" i="6"/>
  <c r="H130" i="6"/>
  <c r="H131" i="6"/>
  <c r="H132" i="6"/>
  <c r="H133" i="6"/>
  <c r="H134" i="6"/>
  <c r="H135" i="6"/>
  <c r="H136" i="6"/>
  <c r="H137" i="6"/>
  <c r="H138" i="6"/>
  <c r="H139" i="6"/>
  <c r="H140" i="6"/>
  <c r="H141" i="6"/>
  <c r="H142" i="6"/>
  <c r="H143" i="6"/>
  <c r="H144" i="6"/>
  <c r="H145" i="6"/>
  <c r="H146" i="6"/>
  <c r="H147" i="6"/>
  <c r="H148" i="6"/>
  <c r="H149" i="6"/>
  <c r="H150" i="6"/>
  <c r="H151" i="6"/>
  <c r="H152" i="6"/>
  <c r="H153" i="6"/>
  <c r="H154" i="6"/>
  <c r="H155" i="6"/>
  <c r="H156" i="6"/>
  <c r="H157" i="6"/>
  <c r="H158" i="6"/>
  <c r="H159" i="6"/>
  <c r="H160" i="6"/>
  <c r="H161" i="6"/>
  <c r="H162" i="6"/>
  <c r="H163" i="6"/>
  <c r="H164" i="6"/>
  <c r="H165" i="6"/>
  <c r="H166" i="6"/>
  <c r="H167" i="6"/>
  <c r="H168" i="6"/>
  <c r="H169" i="6"/>
  <c r="H170" i="6"/>
  <c r="H171" i="6"/>
  <c r="H172" i="6"/>
  <c r="H173" i="6"/>
  <c r="H174" i="6"/>
  <c r="H175" i="6"/>
  <c r="H176" i="6"/>
  <c r="H177" i="6"/>
  <c r="H178" i="6"/>
  <c r="H179" i="6"/>
  <c r="H180" i="6"/>
  <c r="H181" i="6"/>
  <c r="H182" i="6"/>
  <c r="H183" i="6"/>
  <c r="H184" i="6"/>
  <c r="H185" i="6"/>
  <c r="H186" i="6"/>
  <c r="H187" i="6"/>
  <c r="H188" i="6"/>
  <c r="H189" i="6"/>
  <c r="H190" i="6"/>
  <c r="H191" i="6"/>
  <c r="H192" i="6"/>
  <c r="H193" i="6"/>
  <c r="H194" i="6"/>
  <c r="H195" i="6"/>
  <c r="H196" i="6"/>
  <c r="H197" i="6"/>
  <c r="H198" i="6"/>
  <c r="H199" i="6"/>
  <c r="H200" i="6"/>
  <c r="H201" i="6"/>
  <c r="H202" i="6"/>
  <c r="H203" i="6"/>
  <c r="H204" i="6"/>
  <c r="H205" i="6"/>
  <c r="H206" i="6"/>
  <c r="H207" i="6"/>
  <c r="H208" i="6"/>
  <c r="H209" i="6"/>
  <c r="H210" i="6"/>
  <c r="H211" i="6"/>
  <c r="H212" i="6"/>
  <c r="H213" i="6"/>
  <c r="H214" i="6"/>
  <c r="H215" i="6"/>
  <c r="H216" i="6"/>
  <c r="H217" i="6"/>
  <c r="H218" i="6"/>
  <c r="H219" i="6"/>
  <c r="H220" i="6"/>
  <c r="H221" i="6"/>
  <c r="H222" i="6"/>
  <c r="H223" i="6"/>
  <c r="H224" i="6"/>
  <c r="H225" i="6"/>
  <c r="H226" i="6"/>
  <c r="H227" i="6"/>
  <c r="H228" i="6"/>
  <c r="H229" i="6"/>
  <c r="H230" i="6"/>
  <c r="H231" i="6"/>
  <c r="H232" i="6"/>
  <c r="H233" i="6"/>
  <c r="H234" i="6"/>
  <c r="H235" i="6"/>
  <c r="H236" i="6"/>
  <c r="H237" i="6"/>
  <c r="H238" i="6"/>
  <c r="H239" i="6"/>
  <c r="Z7" i="9"/>
  <c r="Y7" i="9"/>
  <c r="X7" i="9"/>
  <c r="W7" i="9"/>
  <c r="W18" i="9"/>
  <c r="W16" i="9"/>
  <c r="W15" i="9"/>
  <c r="W14" i="9"/>
  <c r="W13" i="9"/>
  <c r="J24" i="15"/>
  <c r="F24" i="15"/>
  <c r="H24" i="15"/>
  <c r="I24" i="15"/>
  <c r="E24" i="15"/>
  <c r="B15" i="9"/>
  <c r="E15" i="9"/>
  <c r="B39" i="9"/>
  <c r="B47" i="9"/>
  <c r="B40" i="9"/>
  <c r="B31" i="9"/>
  <c r="B24" i="9"/>
  <c r="B6" i="9"/>
  <c r="E6" i="9"/>
  <c r="I24" i="9" a="1"/>
  <c r="K24" i="9"/>
  <c r="B23" i="9"/>
  <c r="E23" i="9"/>
  <c r="B48" i="9"/>
  <c r="B7" i="9"/>
  <c r="J7" i="12"/>
  <c r="J11" i="12"/>
  <c r="J15" i="12"/>
  <c r="J19" i="12"/>
  <c r="J23" i="12"/>
  <c r="J27" i="12"/>
  <c r="J31" i="12"/>
  <c r="J35" i="12"/>
  <c r="J39" i="12"/>
  <c r="J43" i="12"/>
  <c r="J47" i="12"/>
  <c r="J51" i="12"/>
  <c r="J55" i="12"/>
  <c r="J59" i="12"/>
  <c r="J63" i="12"/>
  <c r="J67" i="12"/>
  <c r="J71" i="12"/>
  <c r="J75" i="12"/>
  <c r="J79" i="12"/>
  <c r="J83" i="12"/>
  <c r="J87" i="12"/>
  <c r="J91" i="12"/>
  <c r="J95" i="12"/>
  <c r="J99" i="12"/>
  <c r="J103" i="12"/>
  <c r="J107" i="12"/>
  <c r="J111" i="12"/>
  <c r="J115" i="12"/>
  <c r="J119" i="12"/>
  <c r="J123" i="12"/>
  <c r="J127" i="12"/>
  <c r="J131" i="12"/>
  <c r="J135" i="12"/>
  <c r="J139" i="12"/>
  <c r="J143" i="12"/>
  <c r="J147" i="12"/>
  <c r="J4" i="12"/>
  <c r="J5" i="12"/>
  <c r="J12" i="12"/>
  <c r="J13" i="12"/>
  <c r="J20" i="12"/>
  <c r="J21" i="12"/>
  <c r="J28" i="12"/>
  <c r="J29" i="12"/>
  <c r="J36" i="12"/>
  <c r="J37" i="12"/>
  <c r="J44" i="12"/>
  <c r="J45" i="12"/>
  <c r="J52" i="12"/>
  <c r="J53" i="12"/>
  <c r="J60" i="12"/>
  <c r="J61" i="12"/>
  <c r="J68" i="12"/>
  <c r="J69" i="12"/>
  <c r="J76" i="12"/>
  <c r="J77" i="12"/>
  <c r="J84" i="12"/>
  <c r="J85" i="12"/>
  <c r="J92" i="12"/>
  <c r="J93" i="12"/>
  <c r="J100" i="12"/>
  <c r="J101" i="12"/>
  <c r="J108" i="12"/>
  <c r="J109" i="12"/>
  <c r="J116" i="12"/>
  <c r="J117" i="12"/>
  <c r="J124" i="12"/>
  <c r="J125" i="12"/>
  <c r="J132" i="12"/>
  <c r="J133" i="12"/>
  <c r="J140" i="12"/>
  <c r="J141" i="12"/>
  <c r="J148" i="12"/>
  <c r="J17" i="12"/>
  <c r="J16" i="12"/>
  <c r="J9" i="12"/>
  <c r="J8" i="12"/>
  <c r="J3" i="12"/>
  <c r="I33" i="9"/>
  <c r="L5" i="12"/>
  <c r="L9" i="12"/>
  <c r="L13" i="12"/>
  <c r="L17" i="12"/>
  <c r="L21" i="12"/>
  <c r="L25" i="12"/>
  <c r="L29" i="12"/>
  <c r="L33" i="12"/>
  <c r="L37" i="12"/>
  <c r="L41" i="12"/>
  <c r="L45" i="12"/>
  <c r="L49" i="12"/>
  <c r="L53" i="12"/>
  <c r="L57" i="12"/>
  <c r="L61" i="12"/>
  <c r="L65" i="12"/>
  <c r="L69" i="12"/>
  <c r="L73" i="12"/>
  <c r="L77" i="12"/>
  <c r="L81" i="12"/>
  <c r="L85" i="12"/>
  <c r="L89" i="12"/>
  <c r="L93" i="12"/>
  <c r="L97" i="12"/>
  <c r="L101" i="12"/>
  <c r="L105" i="12"/>
  <c r="L109" i="12"/>
  <c r="L113" i="12"/>
  <c r="L117" i="12"/>
  <c r="L121" i="12"/>
  <c r="L125" i="12"/>
  <c r="L129" i="12"/>
  <c r="L133" i="12"/>
  <c r="L137" i="12"/>
  <c r="L141" i="12"/>
  <c r="L145" i="12"/>
  <c r="B16" i="9"/>
  <c r="L150" i="12"/>
  <c r="L144" i="12"/>
  <c r="L143" i="12"/>
  <c r="L136" i="12"/>
  <c r="L135" i="12"/>
  <c r="L128" i="12"/>
  <c r="L127" i="12"/>
  <c r="L120" i="12"/>
  <c r="L119" i="12"/>
  <c r="L112" i="12"/>
  <c r="L111" i="12"/>
  <c r="L104" i="12"/>
  <c r="L103" i="12"/>
  <c r="L96" i="12"/>
  <c r="L95" i="12"/>
  <c r="L88" i="12"/>
  <c r="L87" i="12"/>
  <c r="L80" i="12"/>
  <c r="L79" i="12"/>
  <c r="L72" i="12"/>
  <c r="L71" i="12"/>
  <c r="L64" i="12"/>
  <c r="L63" i="12"/>
  <c r="L56" i="12"/>
  <c r="L55" i="12"/>
  <c r="L48" i="12"/>
  <c r="L47" i="12"/>
  <c r="L40" i="12"/>
  <c r="L39" i="12"/>
  <c r="L32" i="12"/>
  <c r="L31" i="12"/>
  <c r="L24" i="12"/>
  <c r="L23" i="12"/>
  <c r="L16" i="12"/>
  <c r="L15" i="12"/>
  <c r="L8" i="12"/>
  <c r="L7" i="12"/>
  <c r="I22" i="9"/>
  <c r="B32" i="9"/>
  <c r="E25" i="15"/>
  <c r="E30" i="15"/>
  <c r="L24" i="9"/>
  <c r="N24" i="9"/>
  <c r="I24" i="9"/>
  <c r="J24" i="9"/>
  <c r="M24" i="9"/>
  <c r="I29" i="9"/>
  <c r="I25" i="9"/>
  <c r="I30" i="9"/>
</calcChain>
</file>

<file path=xl/sharedStrings.xml><?xml version="1.0" encoding="utf-8"?>
<sst xmlns="http://schemas.openxmlformats.org/spreadsheetml/2006/main" count="494" uniqueCount="97">
  <si>
    <t>Date</t>
  </si>
  <si>
    <t>Hyundai</t>
  </si>
  <si>
    <t>Intercept</t>
  </si>
  <si>
    <t>Rm-Rf</t>
  </si>
  <si>
    <t>HML</t>
  </si>
  <si>
    <t>Ford</t>
  </si>
  <si>
    <t>GM</t>
  </si>
  <si>
    <t>Toyota</t>
  </si>
  <si>
    <t>Max Long</t>
  </si>
  <si>
    <t>Max Short</t>
  </si>
  <si>
    <t>Peugeot</t>
  </si>
  <si>
    <t>Price</t>
  </si>
  <si>
    <t>Return</t>
  </si>
  <si>
    <t>Rm - Rf</t>
  </si>
  <si>
    <t>SMB</t>
  </si>
  <si>
    <t>Mkt-Rf</t>
  </si>
  <si>
    <t>SMb</t>
  </si>
  <si>
    <t>Rf</t>
  </si>
  <si>
    <t>Excess Return</t>
  </si>
  <si>
    <t>Excess return</t>
  </si>
  <si>
    <t>Risk Factors</t>
  </si>
  <si>
    <t>Factors returns</t>
  </si>
  <si>
    <t>Weights</t>
  </si>
  <si>
    <t>Expected Return</t>
  </si>
  <si>
    <t>Coefficients</t>
  </si>
  <si>
    <t>Volkswagen</t>
  </si>
  <si>
    <t>Variance/Covariance matrix</t>
  </si>
  <si>
    <t>Variance</t>
  </si>
  <si>
    <t>(Weights^2)*Variance</t>
  </si>
  <si>
    <t>Market return</t>
  </si>
  <si>
    <t>Idiosyncratic return</t>
  </si>
  <si>
    <t>Correlation effect</t>
  </si>
  <si>
    <t>"Correlation volatility effect"</t>
  </si>
  <si>
    <t>"Volatility without correlation"</t>
  </si>
  <si>
    <t>Idiosyncratic volatility</t>
  </si>
  <si>
    <t>Weight</t>
  </si>
  <si>
    <t>Portfolio contribution</t>
  </si>
  <si>
    <t>Potfolio Weight</t>
  </si>
  <si>
    <t>Excess Returns</t>
  </si>
  <si>
    <t>Return - Average</t>
  </si>
  <si>
    <t>Average Return</t>
  </si>
  <si>
    <t>Variance / Covariance Matrix</t>
  </si>
  <si>
    <t>Correlation Matrix</t>
  </si>
  <si>
    <t>Moyenne</t>
  </si>
  <si>
    <t>Erreur-type</t>
  </si>
  <si>
    <t>Médiane</t>
  </si>
  <si>
    <t>Mode</t>
  </si>
  <si>
    <t>Écart-type</t>
  </si>
  <si>
    <t>Variance de l'échantillon</t>
  </si>
  <si>
    <t>Kurstosis (Coefficient d'aplatissement)</t>
  </si>
  <si>
    <t>Coefficient d'asymétrie</t>
  </si>
  <si>
    <t>Plage</t>
  </si>
  <si>
    <t>Minimum</t>
  </si>
  <si>
    <t>Maximum</t>
  </si>
  <si>
    <t>Somme</t>
  </si>
  <si>
    <t>Nombre d'échantillons</t>
  </si>
  <si>
    <t>RAPPORT DÉTAILLÉ</t>
  </si>
  <si>
    <t>Statistiques de la régression</t>
  </si>
  <si>
    <t>Coefficient de détermination multiple</t>
  </si>
  <si>
    <t>Coefficient de détermination R^2</t>
  </si>
  <si>
    <t>Observations</t>
  </si>
  <si>
    <t>ANALYSE DE VARIANCE</t>
  </si>
  <si>
    <t>Régression</t>
  </si>
  <si>
    <t>Résidus</t>
  </si>
  <si>
    <t>Total</t>
  </si>
  <si>
    <t>Constante</t>
  </si>
  <si>
    <t>Degré de liberté</t>
  </si>
  <si>
    <t>Somme des carrés</t>
  </si>
  <si>
    <t>Moyenne des carrés</t>
  </si>
  <si>
    <t>F</t>
  </si>
  <si>
    <t>Valeur critique de F</t>
  </si>
  <si>
    <t>Statistique t</t>
  </si>
  <si>
    <t>Probabilité</t>
  </si>
  <si>
    <t>Limite inférieure pour seuil de confiance = 95%</t>
  </si>
  <si>
    <t>Limite supérieure pour seuil de confiance = 95%</t>
  </si>
  <si>
    <t>Limite inférieure pour seuil de confiance =  95.0%</t>
  </si>
  <si>
    <t>Limite supérieure pour seuil de confiance =  95.0%</t>
  </si>
  <si>
    <t>ANALYSE DES RÉSIDUS</t>
  </si>
  <si>
    <t>Observation</t>
  </si>
  <si>
    <t>Prévisions Excess Return</t>
  </si>
  <si>
    <t>Prévisions Excess return</t>
  </si>
  <si>
    <t>F-value</t>
  </si>
  <si>
    <t>Degrees of freedom</t>
  </si>
  <si>
    <t>Mean square</t>
  </si>
  <si>
    <t>R2</t>
  </si>
  <si>
    <t>Standard error</t>
  </si>
  <si>
    <t>Regression</t>
  </si>
  <si>
    <t>Variance analysis</t>
  </si>
  <si>
    <t>Estimates</t>
  </si>
  <si>
    <t>t-stat</t>
  </si>
  <si>
    <t>Prob.</t>
  </si>
  <si>
    <t>Statistics</t>
  </si>
  <si>
    <t>Standard erro</t>
  </si>
  <si>
    <t>Square error</t>
  </si>
  <si>
    <t>Mean Squarre Error</t>
  </si>
  <si>
    <t>Estimate</t>
  </si>
  <si>
    <t>Mean square error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</si>
</sst>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 * #,##0.00_ ;_ * \-#,##0.00_ ;_ * &quot;-&quot;??_ ;_ @_ "/>
    <numFmt numFmtId="165" formatCode="0.00000"/>
    <numFmt numFmtId="166" formatCode="0.0000"/>
    <numFmt numFmtId="167" formatCode="0.000"/>
    <numFmt numFmtId="168" formatCode="0.000%"/>
    <numFmt numFmtId="169" formatCode="0.0000%"/>
    <numFmt numFmtId="170" formatCode="_ * #,##0.0000_ ;_ * \-#,##0.0000_ ;_ * &quot;-&quot;??_ ;_ @_ 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4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66">
    <xf numFmtId="0" fontId="0" fillId="0" borderId="0" xfId="0"/>
    <xf numFmtId="10" fontId="0" fillId="0" borderId="0" xfId="1" applyNumberFormat="1" applyFont="1"/>
    <xf numFmtId="9" fontId="0" fillId="0" borderId="0" xfId="0" applyNumberFormat="1"/>
    <xf numFmtId="10" fontId="0" fillId="0" borderId="0" xfId="0" applyNumberFormat="1"/>
    <xf numFmtId="2" fontId="0" fillId="0" borderId="0" xfId="0" applyNumberFormat="1"/>
    <xf numFmtId="0" fontId="3" fillId="0" borderId="0" xfId="0" applyFont="1"/>
    <xf numFmtId="0" fontId="3" fillId="0" borderId="1" xfId="0" applyFont="1" applyBorder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3" fillId="0" borderId="0" xfId="0" applyFont="1" applyBorder="1"/>
    <xf numFmtId="9" fontId="3" fillId="0" borderId="0" xfId="0" applyNumberFormat="1" applyFont="1" applyBorder="1"/>
    <xf numFmtId="0" fontId="0" fillId="0" borderId="0" xfId="0" applyFont="1" applyBorder="1"/>
    <xf numFmtId="0" fontId="0" fillId="0" borderId="0" xfId="0" applyBorder="1"/>
    <xf numFmtId="0" fontId="0" fillId="0" borderId="2" xfId="0" applyBorder="1"/>
    <xf numFmtId="167" fontId="0" fillId="0" borderId="2" xfId="0" applyNumberFormat="1" applyBorder="1"/>
    <xf numFmtId="167" fontId="0" fillId="0" borderId="0" xfId="0" applyNumberFormat="1" applyFont="1" applyBorder="1"/>
    <xf numFmtId="168" fontId="0" fillId="0" borderId="0" xfId="1" applyNumberFormat="1" applyFont="1"/>
    <xf numFmtId="169" fontId="0" fillId="0" borderId="0" xfId="0" applyNumberFormat="1"/>
    <xf numFmtId="0" fontId="0" fillId="0" borderId="3" xfId="0" applyBorder="1"/>
    <xf numFmtId="0" fontId="0" fillId="0" borderId="5" xfId="0" applyBorder="1"/>
    <xf numFmtId="0" fontId="0" fillId="0" borderId="6" xfId="0" applyBorder="1"/>
    <xf numFmtId="9" fontId="0" fillId="0" borderId="7" xfId="0" applyNumberFormat="1" applyBorder="1"/>
    <xf numFmtId="0" fontId="0" fillId="0" borderId="8" xfId="0" applyBorder="1"/>
    <xf numFmtId="9" fontId="0" fillId="0" borderId="4" xfId="0" applyNumberFormat="1" applyBorder="1"/>
    <xf numFmtId="0" fontId="0" fillId="0" borderId="0" xfId="0" applyFont="1" applyFill="1" applyBorder="1"/>
    <xf numFmtId="170" fontId="0" fillId="0" borderId="0" xfId="2" applyNumberFormat="1" applyFont="1"/>
    <xf numFmtId="10" fontId="0" fillId="0" borderId="5" xfId="1" applyNumberFormat="1" applyFont="1" applyBorder="1"/>
    <xf numFmtId="0" fontId="0" fillId="0" borderId="5" xfId="0" applyFont="1" applyFill="1" applyBorder="1"/>
    <xf numFmtId="170" fontId="0" fillId="0" borderId="5" xfId="2" applyNumberFormat="1" applyFont="1" applyBorder="1"/>
    <xf numFmtId="0" fontId="0" fillId="0" borderId="9" xfId="0" applyBorder="1"/>
    <xf numFmtId="10" fontId="0" fillId="0" borderId="10" xfId="0" applyNumberFormat="1" applyBorder="1"/>
    <xf numFmtId="0" fontId="0" fillId="0" borderId="11" xfId="0" applyBorder="1"/>
    <xf numFmtId="10" fontId="0" fillId="0" borderId="12" xfId="1" applyNumberFormat="1" applyFont="1" applyBorder="1"/>
    <xf numFmtId="0" fontId="0" fillId="0" borderId="12" xfId="0" applyBorder="1"/>
    <xf numFmtId="9" fontId="4" fillId="0" borderId="13" xfId="0" applyNumberFormat="1" applyFont="1" applyBorder="1"/>
    <xf numFmtId="10" fontId="4" fillId="0" borderId="14" xfId="1" applyNumberFormat="1" applyFont="1" applyBorder="1"/>
    <xf numFmtId="10" fontId="0" fillId="0" borderId="0" xfId="0" applyNumberFormat="1" applyFont="1" applyBorder="1"/>
    <xf numFmtId="0" fontId="3" fillId="0" borderId="15" xfId="0" applyFont="1" applyBorder="1"/>
    <xf numFmtId="10" fontId="3" fillId="0" borderId="15" xfId="0" applyNumberFormat="1" applyFont="1" applyBorder="1"/>
    <xf numFmtId="0" fontId="6" fillId="0" borderId="0" xfId="0" applyFont="1"/>
    <xf numFmtId="0" fontId="6" fillId="0" borderId="0" xfId="0" applyFont="1" applyBorder="1"/>
    <xf numFmtId="10" fontId="0" fillId="0" borderId="0" xfId="0" applyNumberFormat="1" applyBorder="1"/>
    <xf numFmtId="10" fontId="0" fillId="0" borderId="10" xfId="1" applyNumberFormat="1" applyFont="1" applyBorder="1"/>
    <xf numFmtId="10" fontId="0" fillId="0" borderId="12" xfId="0" applyNumberFormat="1" applyBorder="1"/>
    <xf numFmtId="2" fontId="0" fillId="3" borderId="0" xfId="0" applyNumberFormat="1" applyFill="1"/>
    <xf numFmtId="0" fontId="0" fillId="0" borderId="0" xfId="0" applyFill="1" applyBorder="1" applyAlignment="1"/>
    <xf numFmtId="0" fontId="0" fillId="0" borderId="15" xfId="0" applyFill="1" applyBorder="1" applyAlignment="1"/>
    <xf numFmtId="0" fontId="7" fillId="0" borderId="16" xfId="0" applyFont="1" applyFill="1" applyBorder="1" applyAlignment="1">
      <alignment horizontal="center"/>
    </xf>
    <xf numFmtId="14" fontId="1" fillId="0" borderId="0" xfId="0" applyNumberFormat="1" applyFont="1" applyBorder="1" applyAlignment="1">
      <alignment horizontal="right" wrapText="1"/>
    </xf>
    <xf numFmtId="0" fontId="8" fillId="2" borderId="0" xfId="0" applyFont="1" applyFill="1" applyBorder="1"/>
    <xf numFmtId="10" fontId="0" fillId="0" borderId="0" xfId="1" applyNumberFormat="1" applyFont="1" applyBorder="1"/>
    <xf numFmtId="0" fontId="1" fillId="0" borderId="0" xfId="0" applyFont="1" applyBorder="1" applyAlignment="1">
      <alignment horizontal="right" wrapText="1"/>
    </xf>
    <xf numFmtId="2" fontId="1" fillId="0" borderId="0" xfId="0" applyNumberFormat="1" applyFont="1" applyBorder="1" applyAlignment="1">
      <alignment horizontal="right" wrapText="1"/>
    </xf>
    <xf numFmtId="2" fontId="0" fillId="0" borderId="0" xfId="0" applyNumberFormat="1" applyBorder="1"/>
    <xf numFmtId="0" fontId="9" fillId="2" borderId="0" xfId="0" applyFont="1" applyFill="1" applyBorder="1" applyAlignment="1">
      <alignment horizontal="center" wrapText="1"/>
    </xf>
    <xf numFmtId="3" fontId="1" fillId="0" borderId="0" xfId="0" applyNumberFormat="1" applyFont="1" applyBorder="1" applyAlignment="1">
      <alignment horizontal="right" wrapText="1"/>
    </xf>
    <xf numFmtId="0" fontId="0" fillId="0" borderId="0" xfId="1" applyNumberFormat="1" applyFont="1" applyBorder="1"/>
    <xf numFmtId="0" fontId="7" fillId="0" borderId="16" xfId="0" applyFont="1" applyFill="1" applyBorder="1" applyAlignment="1">
      <alignment horizontal="centerContinuous"/>
    </xf>
    <xf numFmtId="0" fontId="0" fillId="0" borderId="2" xfId="0" applyFill="1" applyBorder="1" applyAlignment="1"/>
    <xf numFmtId="2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2" fontId="0" fillId="3" borderId="0" xfId="0" applyNumberForma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tyles" Target="styles.xml"/><Relationship Id="rId12" Type="http://schemas.openxmlformats.org/officeDocument/2006/relationships/sharedStrings" Target="sharedStrings.xml"/><Relationship Id="rId13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</Relationships>
</file>

<file path=xl/charts/_rels/chart10.xml.rels><?xml version="1.0" encoding="UTF-8" standalone="yes"?>
<Relationships xmlns="http://schemas.openxmlformats.org/package/2006/relationships"><Relationship Id="rId1" Type="http://schemas.microsoft.com/office/2011/relationships/chartStyle" Target="style10.xml"/><Relationship Id="rId2" Type="http://schemas.microsoft.com/office/2011/relationships/chartColorStyle" Target="colors10.xml"/></Relationships>
</file>

<file path=xl/charts/_rels/chart11.xml.rels><?xml version="1.0" encoding="UTF-8" standalone="yes"?>
<Relationships xmlns="http://schemas.openxmlformats.org/package/2006/relationships"><Relationship Id="rId1" Type="http://schemas.microsoft.com/office/2011/relationships/chartStyle" Target="style11.xml"/><Relationship Id="rId2" Type="http://schemas.microsoft.com/office/2011/relationships/chartColorStyle" Target="colors11.xml"/></Relationships>
</file>

<file path=xl/charts/_rels/chart12.xml.rels><?xml version="1.0" encoding="UTF-8" standalone="yes"?>
<Relationships xmlns="http://schemas.openxmlformats.org/package/2006/relationships"><Relationship Id="rId1" Type="http://schemas.microsoft.com/office/2011/relationships/chartStyle" Target="style12.xml"/><Relationship Id="rId2" Type="http://schemas.microsoft.com/office/2011/relationships/chartColorStyle" Target="colors12.xml"/></Relationships>
</file>

<file path=xl/charts/_rels/chart13.xml.rels><?xml version="1.0" encoding="UTF-8" standalone="yes"?>
<Relationships xmlns="http://schemas.openxmlformats.org/package/2006/relationships"><Relationship Id="rId1" Type="http://schemas.microsoft.com/office/2011/relationships/chartStyle" Target="style13.xml"/><Relationship Id="rId2" Type="http://schemas.microsoft.com/office/2011/relationships/chartColorStyle" Target="colors13.xml"/></Relationships>
</file>

<file path=xl/charts/_rels/chart14.xml.rels><?xml version="1.0" encoding="UTF-8" standalone="yes"?>
<Relationships xmlns="http://schemas.openxmlformats.org/package/2006/relationships"><Relationship Id="rId1" Type="http://schemas.microsoft.com/office/2011/relationships/chartStyle" Target="style14.xml"/><Relationship Id="rId2" Type="http://schemas.microsoft.com/office/2011/relationships/chartColorStyle" Target="colors14.xml"/></Relationships>
</file>

<file path=xl/charts/_rels/chart15.xml.rels><?xml version="1.0" encoding="UTF-8" standalone="yes"?>
<Relationships xmlns="http://schemas.openxmlformats.org/package/2006/relationships"><Relationship Id="rId1" Type="http://schemas.microsoft.com/office/2011/relationships/chartStyle" Target="style15.xml"/><Relationship Id="rId2" Type="http://schemas.microsoft.com/office/2011/relationships/chartColorStyle" Target="colors15.xml"/></Relationships>
</file>

<file path=xl/charts/_rels/chart16.xml.rels><?xml version="1.0" encoding="UTF-8" standalone="yes"?>
<Relationships xmlns="http://schemas.openxmlformats.org/package/2006/relationships"><Relationship Id="rId1" Type="http://schemas.microsoft.com/office/2011/relationships/chartStyle" Target="style16.xml"/><Relationship Id="rId2" Type="http://schemas.microsoft.com/office/2011/relationships/chartColorStyle" Target="colors16.xml"/></Relationships>
</file>

<file path=xl/charts/_rels/chart17.xml.rels><?xml version="1.0" encoding="UTF-8" standalone="yes"?>
<Relationships xmlns="http://schemas.openxmlformats.org/package/2006/relationships"><Relationship Id="rId1" Type="http://schemas.microsoft.com/office/2011/relationships/chartStyle" Target="style17.xml"/><Relationship Id="rId2" Type="http://schemas.microsoft.com/office/2011/relationships/chartColorStyle" Target="colors17.xml"/></Relationships>
</file>

<file path=xl/charts/_rels/chart18.xml.rels><?xml version="1.0" encoding="UTF-8" standalone="yes"?>
<Relationships xmlns="http://schemas.openxmlformats.org/package/2006/relationships"><Relationship Id="rId1" Type="http://schemas.microsoft.com/office/2011/relationships/chartStyle" Target="style18.xml"/><Relationship Id="rId2" Type="http://schemas.microsoft.com/office/2011/relationships/chartColorStyle" Target="colors18.xml"/></Relationships>
</file>

<file path=xl/charts/_rels/chart19.xml.rels><?xml version="1.0" encoding="UTF-8" standalone="yes"?>
<Relationships xmlns="http://schemas.openxmlformats.org/package/2006/relationships"><Relationship Id="rId1" Type="http://schemas.microsoft.com/office/2011/relationships/chartStyle" Target="style19.xml"/><Relationship Id="rId2" Type="http://schemas.microsoft.com/office/2011/relationships/chartColorStyle" Target="colors19.xml"/></Relationships>
</file>

<file path=xl/charts/_rels/chart2.xml.rels><?xml version="1.0" encoding="UTF-8" standalone="yes"?>
<Relationships xmlns="http://schemas.openxmlformats.org/package/2006/relationships"><Relationship Id="rId1" Type="http://schemas.microsoft.com/office/2011/relationships/chartStyle" Target="style2.xml"/><Relationship Id="rId2" Type="http://schemas.microsoft.com/office/2011/relationships/chartColorStyle" Target="colors2.xml"/></Relationships>
</file>

<file path=xl/charts/_rels/chart20.xml.rels><?xml version="1.0" encoding="UTF-8" standalone="yes"?>
<Relationships xmlns="http://schemas.openxmlformats.org/package/2006/relationships"><Relationship Id="rId1" Type="http://schemas.microsoft.com/office/2011/relationships/chartStyle" Target="style20.xml"/><Relationship Id="rId2" Type="http://schemas.microsoft.com/office/2011/relationships/chartColorStyle" Target="colors20.xml"/></Relationships>
</file>

<file path=xl/charts/_rels/chart21.xml.rels><?xml version="1.0" encoding="UTF-8" standalone="yes"?>
<Relationships xmlns="http://schemas.openxmlformats.org/package/2006/relationships"><Relationship Id="rId1" Type="http://schemas.microsoft.com/office/2011/relationships/chartStyle" Target="style21.xml"/><Relationship Id="rId2" Type="http://schemas.microsoft.com/office/2011/relationships/chartColorStyle" Target="colors21.xml"/></Relationships>
</file>

<file path=xl/charts/_rels/chart3.xml.rels><?xml version="1.0" encoding="UTF-8" standalone="yes"?>
<Relationships xmlns="http://schemas.openxmlformats.org/package/2006/relationships"><Relationship Id="rId1" Type="http://schemas.microsoft.com/office/2011/relationships/chartStyle" Target="style3.xml"/><Relationship Id="rId2" Type="http://schemas.microsoft.com/office/2011/relationships/chartColorStyle" Target="colors3.xml"/></Relationships>
</file>

<file path=xl/charts/_rels/chart4.xml.rels><?xml version="1.0" encoding="UTF-8" standalone="yes"?>
<Relationships xmlns="http://schemas.openxmlformats.org/package/2006/relationships"><Relationship Id="rId1" Type="http://schemas.microsoft.com/office/2011/relationships/chartStyle" Target="style4.xml"/><Relationship Id="rId2" Type="http://schemas.microsoft.com/office/2011/relationships/chartColorStyle" Target="colors4.xml"/></Relationships>
</file>

<file path=xl/charts/_rels/chart5.xml.rels><?xml version="1.0" encoding="UTF-8" standalone="yes"?>
<Relationships xmlns="http://schemas.openxmlformats.org/package/2006/relationships"><Relationship Id="rId1" Type="http://schemas.microsoft.com/office/2011/relationships/chartStyle" Target="style5.xml"/><Relationship Id="rId2" Type="http://schemas.microsoft.com/office/2011/relationships/chartColorStyle" Target="colors5.xml"/></Relationships>
</file>

<file path=xl/charts/_rels/chart6.xml.rels><?xml version="1.0" encoding="UTF-8" standalone="yes"?>
<Relationships xmlns="http://schemas.openxmlformats.org/package/2006/relationships"><Relationship Id="rId1" Type="http://schemas.microsoft.com/office/2011/relationships/chartStyle" Target="style6.xml"/><Relationship Id="rId2" Type="http://schemas.microsoft.com/office/2011/relationships/chartColorStyle" Target="colors6.xml"/></Relationships>
</file>

<file path=xl/charts/_rels/chart7.xml.rels><?xml version="1.0" encoding="UTF-8" standalone="yes"?>
<Relationships xmlns="http://schemas.openxmlformats.org/package/2006/relationships"><Relationship Id="rId1" Type="http://schemas.microsoft.com/office/2011/relationships/chartStyle" Target="style7.xml"/><Relationship Id="rId2" Type="http://schemas.microsoft.com/office/2011/relationships/chartColorStyle" Target="colors7.xml"/></Relationships>
</file>

<file path=xl/charts/_rels/chart8.xml.rels><?xml version="1.0" encoding="UTF-8" standalone="yes"?>
<Relationships xmlns="http://schemas.openxmlformats.org/package/2006/relationships"><Relationship Id="rId1" Type="http://schemas.microsoft.com/office/2011/relationships/chartStyle" Target="style8.xml"/><Relationship Id="rId2" Type="http://schemas.microsoft.com/office/2011/relationships/chartColorStyle" Target="colors8.xml"/></Relationships>
</file>

<file path=xl/charts/_rels/chart9.xml.rels><?xml version="1.0" encoding="UTF-8" standalone="yes"?>
<Relationships xmlns="http://schemas.openxmlformats.org/package/2006/relationships"><Relationship Id="rId1" Type="http://schemas.microsoft.com/office/2011/relationships/chartStyle" Target="style9.xml"/><Relationship Id="rId2" Type="http://schemas.microsoft.com/office/2011/relationships/chartColorStyle" Target="colors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Rm - Rf Courbe de régression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Excess Return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VW!$D$2:$D$201</c:f>
              <c:numCache>
                <c:formatCode>General</c:formatCode>
                <c:ptCount val="200"/>
                <c:pt idx="0">
                  <c:v>-1.72</c:v>
                </c:pt>
                <c:pt idx="1">
                  <c:v>-6.42</c:v>
                </c:pt>
                <c:pt idx="2">
                  <c:v>-1.88</c:v>
                </c:pt>
                <c:pt idx="3">
                  <c:v>-1.49</c:v>
                </c:pt>
                <c:pt idx="4">
                  <c:v>6.2</c:v>
                </c:pt>
                <c:pt idx="5">
                  <c:v>-4.28</c:v>
                </c:pt>
                <c:pt idx="6">
                  <c:v>-6.05</c:v>
                </c:pt>
                <c:pt idx="7">
                  <c:v>2.4</c:v>
                </c:pt>
                <c:pt idx="8">
                  <c:v>-2.8</c:v>
                </c:pt>
                <c:pt idx="9">
                  <c:v>-0.18</c:v>
                </c:pt>
                <c:pt idx="10">
                  <c:v>4.76</c:v>
                </c:pt>
                <c:pt idx="11">
                  <c:v>-2.29</c:v>
                </c:pt>
                <c:pt idx="12">
                  <c:v>6.23</c:v>
                </c:pt>
                <c:pt idx="13">
                  <c:v>-0.31</c:v>
                </c:pt>
                <c:pt idx="14">
                  <c:v>-3.84</c:v>
                </c:pt>
                <c:pt idx="15">
                  <c:v>2.24</c:v>
                </c:pt>
                <c:pt idx="16">
                  <c:v>-2.71</c:v>
                </c:pt>
                <c:pt idx="17">
                  <c:v>-3.76</c:v>
                </c:pt>
                <c:pt idx="18">
                  <c:v>-0.06</c:v>
                </c:pt>
                <c:pt idx="19">
                  <c:v>-4.08</c:v>
                </c:pt>
                <c:pt idx="20">
                  <c:v>-0.12</c:v>
                </c:pt>
                <c:pt idx="21">
                  <c:v>0.76</c:v>
                </c:pt>
                <c:pt idx="22">
                  <c:v>1.71</c:v>
                </c:pt>
                <c:pt idx="23">
                  <c:v>-0.49</c:v>
                </c:pt>
                <c:pt idx="24">
                  <c:v>7.31</c:v>
                </c:pt>
                <c:pt idx="25">
                  <c:v>-3.06</c:v>
                </c:pt>
                <c:pt idx="26">
                  <c:v>2.41</c:v>
                </c:pt>
                <c:pt idx="27">
                  <c:v>1.4</c:v>
                </c:pt>
                <c:pt idx="28">
                  <c:v>4.48</c:v>
                </c:pt>
                <c:pt idx="29">
                  <c:v>7.09</c:v>
                </c:pt>
                <c:pt idx="30">
                  <c:v>-0.75</c:v>
                </c:pt>
                <c:pt idx="31">
                  <c:v>7.42</c:v>
                </c:pt>
                <c:pt idx="32">
                  <c:v>-4.55</c:v>
                </c:pt>
                <c:pt idx="33">
                  <c:v>1.13</c:v>
                </c:pt>
                <c:pt idx="34">
                  <c:v>4.16</c:v>
                </c:pt>
                <c:pt idx="35">
                  <c:v>-0.49</c:v>
                </c:pt>
                <c:pt idx="36">
                  <c:v>-2.4</c:v>
                </c:pt>
                <c:pt idx="37">
                  <c:v>6.25</c:v>
                </c:pt>
                <c:pt idx="38">
                  <c:v>3.47</c:v>
                </c:pt>
                <c:pt idx="39">
                  <c:v>2.24</c:v>
                </c:pt>
                <c:pt idx="40">
                  <c:v>1.69</c:v>
                </c:pt>
                <c:pt idx="41">
                  <c:v>3.47</c:v>
                </c:pt>
                <c:pt idx="42">
                  <c:v>4.59</c:v>
                </c:pt>
                <c:pt idx="43">
                  <c:v>0.63</c:v>
                </c:pt>
                <c:pt idx="44">
                  <c:v>7.1</c:v>
                </c:pt>
                <c:pt idx="45">
                  <c:v>-12.31</c:v>
                </c:pt>
                <c:pt idx="46">
                  <c:v>-2.25</c:v>
                </c:pt>
                <c:pt idx="47">
                  <c:v>0.06</c:v>
                </c:pt>
                <c:pt idx="48">
                  <c:v>6.41</c:v>
                </c:pt>
                <c:pt idx="49">
                  <c:v>5.67</c:v>
                </c:pt>
                <c:pt idx="50">
                  <c:v>-2.15</c:v>
                </c:pt>
                <c:pt idx="51">
                  <c:v>-4.72</c:v>
                </c:pt>
                <c:pt idx="52">
                  <c:v>11.05</c:v>
                </c:pt>
                <c:pt idx="53">
                  <c:v>-11.63</c:v>
                </c:pt>
                <c:pt idx="54">
                  <c:v>-10.13</c:v>
                </c:pt>
                <c:pt idx="55">
                  <c:v>-3.45</c:v>
                </c:pt>
                <c:pt idx="56">
                  <c:v>-2.02</c:v>
                </c:pt>
                <c:pt idx="57">
                  <c:v>-3.04</c:v>
                </c:pt>
                <c:pt idx="58">
                  <c:v>8.09</c:v>
                </c:pt>
                <c:pt idx="59">
                  <c:v>-0.19</c:v>
                </c:pt>
                <c:pt idx="60">
                  <c:v>3.05</c:v>
                </c:pt>
                <c:pt idx="61">
                  <c:v>3.71</c:v>
                </c:pt>
                <c:pt idx="62">
                  <c:v>8.97</c:v>
                </c:pt>
                <c:pt idx="63">
                  <c:v>-8.1</c:v>
                </c:pt>
                <c:pt idx="64">
                  <c:v>5.1</c:v>
                </c:pt>
                <c:pt idx="65">
                  <c:v>11.54</c:v>
                </c:pt>
                <c:pt idx="66">
                  <c:v>-4.25</c:v>
                </c:pt>
                <c:pt idx="67">
                  <c:v>11.85</c:v>
                </c:pt>
                <c:pt idx="68">
                  <c:v>-0.94</c:v>
                </c:pt>
                <c:pt idx="69">
                  <c:v>-12.05</c:v>
                </c:pt>
                <c:pt idx="70">
                  <c:v>-1.93</c:v>
                </c:pt>
                <c:pt idx="71">
                  <c:v>6.54</c:v>
                </c:pt>
                <c:pt idx="72">
                  <c:v>-2.18</c:v>
                </c:pt>
                <c:pt idx="73">
                  <c:v>-5.36</c:v>
                </c:pt>
                <c:pt idx="74">
                  <c:v>1.05</c:v>
                </c:pt>
                <c:pt idx="75">
                  <c:v>3.0</c:v>
                </c:pt>
                <c:pt idx="76">
                  <c:v>-1.9</c:v>
                </c:pt>
                <c:pt idx="77">
                  <c:v>5.36</c:v>
                </c:pt>
                <c:pt idx="78">
                  <c:v>5.66</c:v>
                </c:pt>
                <c:pt idx="79">
                  <c:v>10.25</c:v>
                </c:pt>
                <c:pt idx="80">
                  <c:v>-1.85</c:v>
                </c:pt>
                <c:pt idx="81">
                  <c:v>12.86</c:v>
                </c:pt>
                <c:pt idx="82">
                  <c:v>13.78</c:v>
                </c:pt>
                <c:pt idx="83">
                  <c:v>7.03</c:v>
                </c:pt>
                <c:pt idx="84">
                  <c:v>-10.02</c:v>
                </c:pt>
                <c:pt idx="85">
                  <c:v>-10.97</c:v>
                </c:pt>
                <c:pt idx="86">
                  <c:v>6.61</c:v>
                </c:pt>
                <c:pt idx="87">
                  <c:v>-7.05</c:v>
                </c:pt>
                <c:pt idx="88">
                  <c:v>-22.14</c:v>
                </c:pt>
                <c:pt idx="89">
                  <c:v>-15.12</c:v>
                </c:pt>
                <c:pt idx="90">
                  <c:v>-4.4</c:v>
                </c:pt>
                <c:pt idx="91">
                  <c:v>-3.73</c:v>
                </c:pt>
                <c:pt idx="92">
                  <c:v>-8.64</c:v>
                </c:pt>
                <c:pt idx="93">
                  <c:v>0.87</c:v>
                </c:pt>
                <c:pt idx="94">
                  <c:v>4.41</c:v>
                </c:pt>
                <c:pt idx="95">
                  <c:v>0.26</c:v>
                </c:pt>
                <c:pt idx="96">
                  <c:v>1.98</c:v>
                </c:pt>
                <c:pt idx="97">
                  <c:v>-9.93</c:v>
                </c:pt>
                <c:pt idx="98">
                  <c:v>-2.16</c:v>
                </c:pt>
                <c:pt idx="99">
                  <c:v>-4.07</c:v>
                </c:pt>
                <c:pt idx="100">
                  <c:v>4.35</c:v>
                </c:pt>
                <c:pt idx="101">
                  <c:v>4.79</c:v>
                </c:pt>
                <c:pt idx="102">
                  <c:v>-2.11</c:v>
                </c:pt>
                <c:pt idx="103">
                  <c:v>-2.22</c:v>
                </c:pt>
                <c:pt idx="104">
                  <c:v>-0.24</c:v>
                </c:pt>
                <c:pt idx="105">
                  <c:v>1.55</c:v>
                </c:pt>
                <c:pt idx="106">
                  <c:v>5.59</c:v>
                </c:pt>
                <c:pt idx="107">
                  <c:v>3.69</c:v>
                </c:pt>
                <c:pt idx="108">
                  <c:v>-0.55</c:v>
                </c:pt>
                <c:pt idx="109">
                  <c:v>0.65</c:v>
                </c:pt>
                <c:pt idx="110">
                  <c:v>3.37</c:v>
                </c:pt>
                <c:pt idx="111">
                  <c:v>3.77</c:v>
                </c:pt>
                <c:pt idx="112">
                  <c:v>3.78</c:v>
                </c:pt>
                <c:pt idx="113">
                  <c:v>0.69</c:v>
                </c:pt>
                <c:pt idx="114">
                  <c:v>2.72</c:v>
                </c:pt>
                <c:pt idx="115">
                  <c:v>1.0</c:v>
                </c:pt>
                <c:pt idx="116">
                  <c:v>-0.29</c:v>
                </c:pt>
                <c:pt idx="117">
                  <c:v>-3.62</c:v>
                </c:pt>
                <c:pt idx="118">
                  <c:v>5.23</c:v>
                </c:pt>
                <c:pt idx="119">
                  <c:v>4.01</c:v>
                </c:pt>
                <c:pt idx="120">
                  <c:v>0.55</c:v>
                </c:pt>
                <c:pt idx="121">
                  <c:v>6.37</c:v>
                </c:pt>
                <c:pt idx="122">
                  <c:v>3.8</c:v>
                </c:pt>
                <c:pt idx="123">
                  <c:v>1.34</c:v>
                </c:pt>
                <c:pt idx="124">
                  <c:v>-3.36</c:v>
                </c:pt>
                <c:pt idx="125">
                  <c:v>1.45</c:v>
                </c:pt>
                <c:pt idx="126">
                  <c:v>2.05</c:v>
                </c:pt>
                <c:pt idx="127">
                  <c:v>3.8</c:v>
                </c:pt>
                <c:pt idx="128">
                  <c:v>1.51</c:v>
                </c:pt>
                <c:pt idx="129">
                  <c:v>-0.01</c:v>
                </c:pt>
                <c:pt idx="130">
                  <c:v>-2.57</c:v>
                </c:pt>
                <c:pt idx="131">
                  <c:v>-2.52</c:v>
                </c:pt>
                <c:pt idx="132">
                  <c:v>4.54</c:v>
                </c:pt>
                <c:pt idx="133">
                  <c:v>-1.25</c:v>
                </c:pt>
                <c:pt idx="134">
                  <c:v>4.3</c:v>
                </c:pt>
                <c:pt idx="135">
                  <c:v>6.84</c:v>
                </c:pt>
                <c:pt idx="136">
                  <c:v>4.02</c:v>
                </c:pt>
                <c:pt idx="137">
                  <c:v>4.02</c:v>
                </c:pt>
                <c:pt idx="138">
                  <c:v>0.33</c:v>
                </c:pt>
                <c:pt idx="139">
                  <c:v>-3.18</c:v>
                </c:pt>
                <c:pt idx="140">
                  <c:v>1.98</c:v>
                </c:pt>
                <c:pt idx="141">
                  <c:v>1.38</c:v>
                </c:pt>
                <c:pt idx="142">
                  <c:v>-1.21</c:v>
                </c:pt>
                <c:pt idx="143">
                  <c:v>-3.31</c:v>
                </c:pt>
                <c:pt idx="144">
                  <c:v>3.07</c:v>
                </c:pt>
                <c:pt idx="145">
                  <c:v>2.48</c:v>
                </c:pt>
                <c:pt idx="146">
                  <c:v>7.26</c:v>
                </c:pt>
                <c:pt idx="147">
                  <c:v>4.5</c:v>
                </c:pt>
                <c:pt idx="148">
                  <c:v>6.22</c:v>
                </c:pt>
                <c:pt idx="149">
                  <c:v>2.86</c:v>
                </c:pt>
                <c:pt idx="150">
                  <c:v>0.09</c:v>
                </c:pt>
                <c:pt idx="151">
                  <c:v>1.76</c:v>
                </c:pt>
                <c:pt idx="152">
                  <c:v>1.09</c:v>
                </c:pt>
                <c:pt idx="153">
                  <c:v>7.59</c:v>
                </c:pt>
                <c:pt idx="154">
                  <c:v>13.17</c:v>
                </c:pt>
                <c:pt idx="155">
                  <c:v>-1.42</c:v>
                </c:pt>
                <c:pt idx="156">
                  <c:v>-3.39</c:v>
                </c:pt>
                <c:pt idx="157">
                  <c:v>-3.38</c:v>
                </c:pt>
                <c:pt idx="158">
                  <c:v>-2.78</c:v>
                </c:pt>
                <c:pt idx="159">
                  <c:v>4.85</c:v>
                </c:pt>
                <c:pt idx="160">
                  <c:v>8.61</c:v>
                </c:pt>
                <c:pt idx="161">
                  <c:v>-13.15</c:v>
                </c:pt>
                <c:pt idx="162">
                  <c:v>0.2</c:v>
                </c:pt>
                <c:pt idx="163">
                  <c:v>-10.52</c:v>
                </c:pt>
                <c:pt idx="164">
                  <c:v>-2.5</c:v>
                </c:pt>
                <c:pt idx="165">
                  <c:v>0.4</c:v>
                </c:pt>
                <c:pt idx="166">
                  <c:v>-0.28</c:v>
                </c:pt>
                <c:pt idx="167">
                  <c:v>5.09</c:v>
                </c:pt>
                <c:pt idx="168">
                  <c:v>0.39</c:v>
                </c:pt>
                <c:pt idx="169">
                  <c:v>-4.71</c:v>
                </c:pt>
                <c:pt idx="170">
                  <c:v>1.76</c:v>
                </c:pt>
                <c:pt idx="171">
                  <c:v>4.12</c:v>
                </c:pt>
                <c:pt idx="172">
                  <c:v>3.23</c:v>
                </c:pt>
                <c:pt idx="173">
                  <c:v>-11.52</c:v>
                </c:pt>
                <c:pt idx="174">
                  <c:v>-2.08</c:v>
                </c:pt>
                <c:pt idx="175">
                  <c:v>-0.69</c:v>
                </c:pt>
                <c:pt idx="176">
                  <c:v>-3.54</c:v>
                </c:pt>
                <c:pt idx="177">
                  <c:v>-4.99</c:v>
                </c:pt>
                <c:pt idx="178">
                  <c:v>7.28</c:v>
                </c:pt>
                <c:pt idx="179">
                  <c:v>-9.27</c:v>
                </c:pt>
                <c:pt idx="180">
                  <c:v>-8.57</c:v>
                </c:pt>
                <c:pt idx="181">
                  <c:v>0.22</c:v>
                </c:pt>
                <c:pt idx="182">
                  <c:v>5.78</c:v>
                </c:pt>
                <c:pt idx="183">
                  <c:v>-4.5</c:v>
                </c:pt>
                <c:pt idx="184">
                  <c:v>-2.72</c:v>
                </c:pt>
                <c:pt idx="185">
                  <c:v>-4.95</c:v>
                </c:pt>
                <c:pt idx="186">
                  <c:v>-1.57</c:v>
                </c:pt>
                <c:pt idx="187">
                  <c:v>-1.63</c:v>
                </c:pt>
                <c:pt idx="188">
                  <c:v>0.71</c:v>
                </c:pt>
                <c:pt idx="189">
                  <c:v>-0.05</c:v>
                </c:pt>
                <c:pt idx="190">
                  <c:v>-5.62</c:v>
                </c:pt>
                <c:pt idx="191">
                  <c:v>0.68</c:v>
                </c:pt>
                <c:pt idx="192">
                  <c:v>5.87</c:v>
                </c:pt>
                <c:pt idx="193">
                  <c:v>-7.19</c:v>
                </c:pt>
                <c:pt idx="194">
                  <c:v>9.220000000000001</c:v>
                </c:pt>
                <c:pt idx="195">
                  <c:v>2.71</c:v>
                </c:pt>
                <c:pt idx="196">
                  <c:v>1.71</c:v>
                </c:pt>
                <c:pt idx="197">
                  <c:v>-0.31</c:v>
                </c:pt>
                <c:pt idx="198">
                  <c:v>1.36</c:v>
                </c:pt>
                <c:pt idx="199">
                  <c:v>1.14</c:v>
                </c:pt>
              </c:numCache>
            </c:numRef>
          </c:xVal>
          <c:yVal>
            <c:numRef>
              <c:f>VW!$H$2:$H$201</c:f>
              <c:numCache>
                <c:formatCode>0.00%</c:formatCode>
                <c:ptCount val="200"/>
                <c:pt idx="0">
                  <c:v>0.00728362956033666</c:v>
                </c:pt>
                <c:pt idx="1">
                  <c:v>-0.200847663551402</c:v>
                </c:pt>
                <c:pt idx="2">
                  <c:v>0.0166236792094261</c:v>
                </c:pt>
                <c:pt idx="3">
                  <c:v>0.203568161024703</c:v>
                </c:pt>
                <c:pt idx="4">
                  <c:v>0.118158567774936</c:v>
                </c:pt>
                <c:pt idx="5">
                  <c:v>-0.42330383480826</c:v>
                </c:pt>
                <c:pt idx="6">
                  <c:v>-0.0706727342507812</c:v>
                </c:pt>
                <c:pt idx="7">
                  <c:v>-0.123125</c:v>
                </c:pt>
                <c:pt idx="8">
                  <c:v>-0.0588235294117647</c:v>
                </c:pt>
                <c:pt idx="9">
                  <c:v>-0.0451501404190969</c:v>
                </c:pt>
                <c:pt idx="10">
                  <c:v>-0.0661690538632238</c:v>
                </c:pt>
                <c:pt idx="11">
                  <c:v>0.0991130820399113</c:v>
                </c:pt>
                <c:pt idx="12">
                  <c:v>0.137165910237015</c:v>
                </c:pt>
                <c:pt idx="13">
                  <c:v>0.0739236393176279</c:v>
                </c:pt>
                <c:pt idx="14">
                  <c:v>-0.00296976241900637</c:v>
                </c:pt>
                <c:pt idx="15">
                  <c:v>0.0890914436930312</c:v>
                </c:pt>
                <c:pt idx="16">
                  <c:v>0.0343673965936739</c:v>
                </c:pt>
                <c:pt idx="17">
                  <c:v>-0.0377524143985952</c:v>
                </c:pt>
                <c:pt idx="18">
                  <c:v>-0.0211973646519623</c:v>
                </c:pt>
                <c:pt idx="19">
                  <c:v>-0.0899374348279458</c:v>
                </c:pt>
                <c:pt idx="20">
                  <c:v>-0.0164102564102564</c:v>
                </c:pt>
                <c:pt idx="21">
                  <c:v>0.00463678516228749</c:v>
                </c:pt>
                <c:pt idx="22">
                  <c:v>0.0318979266347688</c:v>
                </c:pt>
                <c:pt idx="23">
                  <c:v>-0.00476190476190474</c:v>
                </c:pt>
                <c:pt idx="24">
                  <c:v>0.00505184791278901</c:v>
                </c:pt>
                <c:pt idx="25">
                  <c:v>-0.0788635807004653</c:v>
                </c:pt>
                <c:pt idx="26">
                  <c:v>0.0453149001536097</c:v>
                </c:pt>
                <c:pt idx="27">
                  <c:v>0.0432692307692308</c:v>
                </c:pt>
                <c:pt idx="28">
                  <c:v>0.0743185078909612</c:v>
                </c:pt>
                <c:pt idx="29">
                  <c:v>0.0124927367809413</c:v>
                </c:pt>
                <c:pt idx="30">
                  <c:v>-0.0366638678981249</c:v>
                </c:pt>
                <c:pt idx="31">
                  <c:v>0.148505303760849</c:v>
                </c:pt>
                <c:pt idx="32">
                  <c:v>-0.0793134063332346</c:v>
                </c:pt>
                <c:pt idx="33">
                  <c:v>0.0977907732293697</c:v>
                </c:pt>
                <c:pt idx="34">
                  <c:v>-0.00709677419354837</c:v>
                </c:pt>
                <c:pt idx="35">
                  <c:v>-0.0732436472346786</c:v>
                </c:pt>
                <c:pt idx="36">
                  <c:v>-0.0818007136975021</c:v>
                </c:pt>
                <c:pt idx="37">
                  <c:v>0.058150342744278</c:v>
                </c:pt>
                <c:pt idx="38">
                  <c:v>0.0340844397717033</c:v>
                </c:pt>
                <c:pt idx="39">
                  <c:v>0.0428197994987469</c:v>
                </c:pt>
                <c:pt idx="40">
                  <c:v>0.124239556181754</c:v>
                </c:pt>
                <c:pt idx="41">
                  <c:v>0.0110119025571622</c:v>
                </c:pt>
                <c:pt idx="42">
                  <c:v>0.00990000000000001</c:v>
                </c:pt>
                <c:pt idx="43">
                  <c:v>0.115569823434992</c:v>
                </c:pt>
                <c:pt idx="44">
                  <c:v>-0.034856700232378</c:v>
                </c:pt>
                <c:pt idx="45">
                  <c:v>-0.0979336827393431</c:v>
                </c:pt>
                <c:pt idx="46">
                  <c:v>0.0853242320819112</c:v>
                </c:pt>
                <c:pt idx="47">
                  <c:v>-0.0605628785179907</c:v>
                </c:pt>
                <c:pt idx="48">
                  <c:v>0.0369412633912081</c:v>
                </c:pt>
                <c:pt idx="49">
                  <c:v>0.169330453563715</c:v>
                </c:pt>
                <c:pt idx="50">
                  <c:v>-0.0932236584410497</c:v>
                </c:pt>
                <c:pt idx="51">
                  <c:v>0.00670347003154581</c:v>
                </c:pt>
                <c:pt idx="52">
                  <c:v>0.267366316841579</c:v>
                </c:pt>
                <c:pt idx="53">
                  <c:v>-0.137128072445019</c:v>
                </c:pt>
                <c:pt idx="54">
                  <c:v>-0.168619182502689</c:v>
                </c:pt>
                <c:pt idx="55">
                  <c:v>-0.0203723217421848</c:v>
                </c:pt>
                <c:pt idx="56">
                  <c:v>0.153565640194489</c:v>
                </c:pt>
                <c:pt idx="57">
                  <c:v>-0.0721804511278194</c:v>
                </c:pt>
                <c:pt idx="58">
                  <c:v>0.162079510703364</c:v>
                </c:pt>
                <c:pt idx="59">
                  <c:v>-0.0688550854353133</c:v>
                </c:pt>
                <c:pt idx="60">
                  <c:v>0.0414254237288136</c:v>
                </c:pt>
                <c:pt idx="61">
                  <c:v>-0.028106589785832</c:v>
                </c:pt>
                <c:pt idx="62">
                  <c:v>-0.0194861066235863</c:v>
                </c:pt>
                <c:pt idx="63">
                  <c:v>0.146196296296296</c:v>
                </c:pt>
                <c:pt idx="64">
                  <c:v>0.219825449000339</c:v>
                </c:pt>
                <c:pt idx="65">
                  <c:v>0.127239870113333</c:v>
                </c:pt>
                <c:pt idx="66">
                  <c:v>-0.0342901365145739</c:v>
                </c:pt>
                <c:pt idx="67">
                  <c:v>0.123276623376624</c:v>
                </c:pt>
                <c:pt idx="68">
                  <c:v>0.00896175937543563</c:v>
                </c:pt>
                <c:pt idx="69">
                  <c:v>-0.011266253101737</c:v>
                </c:pt>
                <c:pt idx="70">
                  <c:v>0.0682357879234168</c:v>
                </c:pt>
                <c:pt idx="71">
                  <c:v>0.135351505016723</c:v>
                </c:pt>
                <c:pt idx="72">
                  <c:v>0.0204778156996586</c:v>
                </c:pt>
                <c:pt idx="73">
                  <c:v>-0.108609674475205</c:v>
                </c:pt>
                <c:pt idx="74">
                  <c:v>0.163439823008849</c:v>
                </c:pt>
                <c:pt idx="75">
                  <c:v>-0.165065760307374</c:v>
                </c:pt>
                <c:pt idx="76">
                  <c:v>-0.149767558738535</c:v>
                </c:pt>
                <c:pt idx="77">
                  <c:v>0.215571299831984</c:v>
                </c:pt>
                <c:pt idx="78">
                  <c:v>0.190480105473722</c:v>
                </c:pt>
                <c:pt idx="79">
                  <c:v>0.105004501607717</c:v>
                </c:pt>
                <c:pt idx="80">
                  <c:v>-0.0143630744849445</c:v>
                </c:pt>
                <c:pt idx="81">
                  <c:v>0.0516666666666665</c:v>
                </c:pt>
                <c:pt idx="82">
                  <c:v>0.107421919704661</c:v>
                </c:pt>
                <c:pt idx="83">
                  <c:v>0.216532172936553</c:v>
                </c:pt>
                <c:pt idx="84">
                  <c:v>-0.0808741935483871</c:v>
                </c:pt>
                <c:pt idx="85">
                  <c:v>0.0192004208311414</c:v>
                </c:pt>
                <c:pt idx="86">
                  <c:v>0.188125</c:v>
                </c:pt>
                <c:pt idx="87">
                  <c:v>-0.34050618556701</c:v>
                </c:pt>
                <c:pt idx="88">
                  <c:v>-0.449851459729638</c:v>
                </c:pt>
                <c:pt idx="89">
                  <c:v>-0.165507597340931</c:v>
                </c:pt>
                <c:pt idx="90">
                  <c:v>0.0477137477585177</c:v>
                </c:pt>
                <c:pt idx="91">
                  <c:v>0.0892312832771922</c:v>
                </c:pt>
                <c:pt idx="92">
                  <c:v>-0.0574151651959777</c:v>
                </c:pt>
                <c:pt idx="93">
                  <c:v>-0.0822792904991037</c:v>
                </c:pt>
                <c:pt idx="94">
                  <c:v>0.00523087885985743</c:v>
                </c:pt>
                <c:pt idx="95">
                  <c:v>0.143192853257913</c:v>
                </c:pt>
                <c:pt idx="96">
                  <c:v>-0.0117413347685683</c:v>
                </c:pt>
                <c:pt idx="97">
                  <c:v>-0.0730999999999999</c:v>
                </c:pt>
                <c:pt idx="98">
                  <c:v>-0.0382868454045712</c:v>
                </c:pt>
                <c:pt idx="99">
                  <c:v>-0.211873282442748</c:v>
                </c:pt>
                <c:pt idx="100">
                  <c:v>0.354312953367876</c:v>
                </c:pt>
                <c:pt idx="101">
                  <c:v>0.047426020685901</c:v>
                </c:pt>
                <c:pt idx="102">
                  <c:v>0.101760264900662</c:v>
                </c:pt>
                <c:pt idx="103">
                  <c:v>0.0724744005184703</c:v>
                </c:pt>
                <c:pt idx="104">
                  <c:v>0.0502497950259633</c:v>
                </c:pt>
                <c:pt idx="105">
                  <c:v>-0.0223452374563993</c:v>
                </c:pt>
                <c:pt idx="106">
                  <c:v>-0.0367250681552641</c:v>
                </c:pt>
                <c:pt idx="107">
                  <c:v>0.151438934733683</c:v>
                </c:pt>
                <c:pt idx="108">
                  <c:v>0.169615492957747</c:v>
                </c:pt>
                <c:pt idx="109">
                  <c:v>2.08664898319758E-5</c:v>
                </c:pt>
                <c:pt idx="110">
                  <c:v>0.0751984732824427</c:v>
                </c:pt>
                <c:pt idx="111">
                  <c:v>0.00836038647342983</c:v>
                </c:pt>
                <c:pt idx="112">
                  <c:v>0.105224758842444</c:v>
                </c:pt>
                <c:pt idx="113">
                  <c:v>0.0479974289580514</c:v>
                </c:pt>
                <c:pt idx="114">
                  <c:v>0.0530246065808299</c:v>
                </c:pt>
                <c:pt idx="115">
                  <c:v>0.0577721518987342</c:v>
                </c:pt>
                <c:pt idx="116">
                  <c:v>0.00160081466395101</c:v>
                </c:pt>
                <c:pt idx="117">
                  <c:v>-0.111572727272727</c:v>
                </c:pt>
                <c:pt idx="118">
                  <c:v>-0.0320831088540517</c:v>
                </c:pt>
                <c:pt idx="119">
                  <c:v>0.0437098057354302</c:v>
                </c:pt>
                <c:pt idx="120">
                  <c:v>0.216002143260011</c:v>
                </c:pt>
                <c:pt idx="121">
                  <c:v>0.087576923076923</c:v>
                </c:pt>
                <c:pt idx="122">
                  <c:v>-0.00473609831029178</c:v>
                </c:pt>
                <c:pt idx="123">
                  <c:v>-0.0429230088495576</c:v>
                </c:pt>
                <c:pt idx="124">
                  <c:v>-0.110124960505529</c:v>
                </c:pt>
                <c:pt idx="125">
                  <c:v>0.176969524697111</c:v>
                </c:pt>
                <c:pt idx="126">
                  <c:v>-0.0579031121550206</c:v>
                </c:pt>
                <c:pt idx="127">
                  <c:v>0.159264392905866</c:v>
                </c:pt>
                <c:pt idx="128">
                  <c:v>0.118066832250669</c:v>
                </c:pt>
                <c:pt idx="129">
                  <c:v>0.0723433264887063</c:v>
                </c:pt>
                <c:pt idx="130">
                  <c:v>-0.126830409777139</c:v>
                </c:pt>
                <c:pt idx="131">
                  <c:v>0.00332103361040835</c:v>
                </c:pt>
                <c:pt idx="132">
                  <c:v>0.00568066982162367</c:v>
                </c:pt>
                <c:pt idx="133">
                  <c:v>0.123758459647685</c:v>
                </c:pt>
                <c:pt idx="134">
                  <c:v>-0.0109344155844156</c:v>
                </c:pt>
                <c:pt idx="135">
                  <c:v>-0.0229455917394757</c:v>
                </c:pt>
                <c:pt idx="136">
                  <c:v>0.14814691921497</c:v>
                </c:pt>
                <c:pt idx="137">
                  <c:v>0.0039458715596331</c:v>
                </c:pt>
                <c:pt idx="138">
                  <c:v>-0.0586010808473842</c:v>
                </c:pt>
                <c:pt idx="139">
                  <c:v>-0.0275151515151516</c:v>
                </c:pt>
                <c:pt idx="140">
                  <c:v>-0.0149078838174273</c:v>
                </c:pt>
                <c:pt idx="141">
                  <c:v>-0.0369854458216714</c:v>
                </c:pt>
                <c:pt idx="142">
                  <c:v>0.0391168399168399</c:v>
                </c:pt>
                <c:pt idx="143">
                  <c:v>-0.0654663166083236</c:v>
                </c:pt>
                <c:pt idx="144">
                  <c:v>-0.0633050674444038</c:v>
                </c:pt>
                <c:pt idx="145">
                  <c:v>-0.0466130434782609</c:v>
                </c:pt>
                <c:pt idx="146">
                  <c:v>0.0469405247813412</c:v>
                </c:pt>
                <c:pt idx="147">
                  <c:v>-0.0638614885626492</c:v>
                </c:pt>
                <c:pt idx="148">
                  <c:v>0.0987744744744744</c:v>
                </c:pt>
                <c:pt idx="149">
                  <c:v>-0.121592079207921</c:v>
                </c:pt>
                <c:pt idx="150">
                  <c:v>0.1337065892924</c:v>
                </c:pt>
                <c:pt idx="151">
                  <c:v>0.0222797012638837</c:v>
                </c:pt>
                <c:pt idx="152">
                  <c:v>0.199459770114942</c:v>
                </c:pt>
                <c:pt idx="153">
                  <c:v>-0.0490400437636762</c:v>
                </c:pt>
                <c:pt idx="154">
                  <c:v>0.0404767547857795</c:v>
                </c:pt>
                <c:pt idx="155">
                  <c:v>-0.194382352941176</c:v>
                </c:pt>
                <c:pt idx="156">
                  <c:v>-0.0465140350877193</c:v>
                </c:pt>
                <c:pt idx="157">
                  <c:v>0.139</c:v>
                </c:pt>
                <c:pt idx="158">
                  <c:v>-0.159065644998316</c:v>
                </c:pt>
                <c:pt idx="159">
                  <c:v>0.0687099099099098</c:v>
                </c:pt>
                <c:pt idx="160">
                  <c:v>0.0379258426966292</c:v>
                </c:pt>
                <c:pt idx="161">
                  <c:v>-0.189849848024316</c:v>
                </c:pt>
                <c:pt idx="162">
                  <c:v>-0.0228158239143367</c:v>
                </c:pt>
                <c:pt idx="163">
                  <c:v>0.0203844984802431</c:v>
                </c:pt>
                <c:pt idx="164">
                  <c:v>-0.138914678899083</c:v>
                </c:pt>
                <c:pt idx="165">
                  <c:v>0.0645402067616652</c:v>
                </c:pt>
                <c:pt idx="166">
                  <c:v>-0.117796296296296</c:v>
                </c:pt>
                <c:pt idx="167">
                  <c:v>0.1237</c:v>
                </c:pt>
                <c:pt idx="168">
                  <c:v>-0.023570505160239</c:v>
                </c:pt>
                <c:pt idx="169">
                  <c:v>0.0551279770444762</c:v>
                </c:pt>
                <c:pt idx="170">
                  <c:v>0.0552010309278353</c:v>
                </c:pt>
                <c:pt idx="171">
                  <c:v>0.159567605633803</c:v>
                </c:pt>
                <c:pt idx="172">
                  <c:v>0.0747814182783466</c:v>
                </c:pt>
                <c:pt idx="173">
                  <c:v>-0.172248818897638</c:v>
                </c:pt>
                <c:pt idx="174">
                  <c:v>-0.10848179768949</c:v>
                </c:pt>
                <c:pt idx="175">
                  <c:v>-0.0277320692497939</c:v>
                </c:pt>
                <c:pt idx="176">
                  <c:v>-0.0298053475935829</c:v>
                </c:pt>
                <c:pt idx="177">
                  <c:v>0.0843254434428612</c:v>
                </c:pt>
                <c:pt idx="178">
                  <c:v>0.0809580441640378</c:v>
                </c:pt>
                <c:pt idx="179">
                  <c:v>-0.122910036141229</c:v>
                </c:pt>
                <c:pt idx="180">
                  <c:v>0.125556357927786</c:v>
                </c:pt>
                <c:pt idx="181">
                  <c:v>-0.000668138801261859</c:v>
                </c:pt>
                <c:pt idx="182">
                  <c:v>-0.0490289505428226</c:v>
                </c:pt>
                <c:pt idx="183">
                  <c:v>-0.0394622597553875</c:v>
                </c:pt>
                <c:pt idx="184">
                  <c:v>0.0849049221975231</c:v>
                </c:pt>
                <c:pt idx="185">
                  <c:v>0.0803877628403998</c:v>
                </c:pt>
                <c:pt idx="186">
                  <c:v>0.0219026548672566</c:v>
                </c:pt>
                <c:pt idx="187">
                  <c:v>0.137075505254648</c:v>
                </c:pt>
                <c:pt idx="188">
                  <c:v>-0.101080291970803</c:v>
                </c:pt>
                <c:pt idx="189">
                  <c:v>0.0998387096774192</c:v>
                </c:pt>
                <c:pt idx="190">
                  <c:v>-0.0619926263778031</c:v>
                </c:pt>
                <c:pt idx="191">
                  <c:v>0.113922448979592</c:v>
                </c:pt>
                <c:pt idx="192">
                  <c:v>-0.181922377622378</c:v>
                </c:pt>
                <c:pt idx="193">
                  <c:v>-0.0889</c:v>
                </c:pt>
                <c:pt idx="194">
                  <c:v>0.192918007662835</c:v>
                </c:pt>
                <c:pt idx="195">
                  <c:v>-0.223564136282128</c:v>
                </c:pt>
                <c:pt idx="196">
                  <c:v>0.0824636363636364</c:v>
                </c:pt>
                <c:pt idx="197">
                  <c:v>-0.0844970149253731</c:v>
                </c:pt>
                <c:pt idx="198">
                  <c:v>0.0158869101978692</c:v>
                </c:pt>
                <c:pt idx="199">
                  <c:v>-0.0988413223140495</c:v>
                </c:pt>
              </c:numCache>
            </c:numRef>
          </c:yVal>
          <c:smooth val="0"/>
        </c:ser>
        <c:ser>
          <c:idx val="1"/>
          <c:order val="1"/>
          <c:tx>
            <c:v>Prévisions Excess Return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VW!$D$2:$D$201</c:f>
              <c:numCache>
                <c:formatCode>General</c:formatCode>
                <c:ptCount val="200"/>
                <c:pt idx="0">
                  <c:v>-1.72</c:v>
                </c:pt>
                <c:pt idx="1">
                  <c:v>-6.42</c:v>
                </c:pt>
                <c:pt idx="2">
                  <c:v>-1.88</c:v>
                </c:pt>
                <c:pt idx="3">
                  <c:v>-1.49</c:v>
                </c:pt>
                <c:pt idx="4">
                  <c:v>6.2</c:v>
                </c:pt>
                <c:pt idx="5">
                  <c:v>-4.28</c:v>
                </c:pt>
                <c:pt idx="6">
                  <c:v>-6.05</c:v>
                </c:pt>
                <c:pt idx="7">
                  <c:v>2.4</c:v>
                </c:pt>
                <c:pt idx="8">
                  <c:v>-2.8</c:v>
                </c:pt>
                <c:pt idx="9">
                  <c:v>-0.18</c:v>
                </c:pt>
                <c:pt idx="10">
                  <c:v>4.76</c:v>
                </c:pt>
                <c:pt idx="11">
                  <c:v>-2.29</c:v>
                </c:pt>
                <c:pt idx="12">
                  <c:v>6.23</c:v>
                </c:pt>
                <c:pt idx="13">
                  <c:v>-0.31</c:v>
                </c:pt>
                <c:pt idx="14">
                  <c:v>-3.84</c:v>
                </c:pt>
                <c:pt idx="15">
                  <c:v>2.24</c:v>
                </c:pt>
                <c:pt idx="16">
                  <c:v>-2.71</c:v>
                </c:pt>
                <c:pt idx="17">
                  <c:v>-3.76</c:v>
                </c:pt>
                <c:pt idx="18">
                  <c:v>-0.06</c:v>
                </c:pt>
                <c:pt idx="19">
                  <c:v>-4.08</c:v>
                </c:pt>
                <c:pt idx="20">
                  <c:v>-0.12</c:v>
                </c:pt>
                <c:pt idx="21">
                  <c:v>0.76</c:v>
                </c:pt>
                <c:pt idx="22">
                  <c:v>1.71</c:v>
                </c:pt>
                <c:pt idx="23">
                  <c:v>-0.49</c:v>
                </c:pt>
                <c:pt idx="24">
                  <c:v>7.31</c:v>
                </c:pt>
                <c:pt idx="25">
                  <c:v>-3.06</c:v>
                </c:pt>
                <c:pt idx="26">
                  <c:v>2.41</c:v>
                </c:pt>
                <c:pt idx="27">
                  <c:v>1.4</c:v>
                </c:pt>
                <c:pt idx="28">
                  <c:v>4.48</c:v>
                </c:pt>
                <c:pt idx="29">
                  <c:v>7.09</c:v>
                </c:pt>
                <c:pt idx="30">
                  <c:v>-0.75</c:v>
                </c:pt>
                <c:pt idx="31">
                  <c:v>7.42</c:v>
                </c:pt>
                <c:pt idx="32">
                  <c:v>-4.55</c:v>
                </c:pt>
                <c:pt idx="33">
                  <c:v>1.13</c:v>
                </c:pt>
                <c:pt idx="34">
                  <c:v>4.16</c:v>
                </c:pt>
                <c:pt idx="35">
                  <c:v>-0.49</c:v>
                </c:pt>
                <c:pt idx="36">
                  <c:v>-2.4</c:v>
                </c:pt>
                <c:pt idx="37">
                  <c:v>6.25</c:v>
                </c:pt>
                <c:pt idx="38">
                  <c:v>3.47</c:v>
                </c:pt>
                <c:pt idx="39">
                  <c:v>2.24</c:v>
                </c:pt>
                <c:pt idx="40">
                  <c:v>1.69</c:v>
                </c:pt>
                <c:pt idx="41">
                  <c:v>3.47</c:v>
                </c:pt>
                <c:pt idx="42">
                  <c:v>4.59</c:v>
                </c:pt>
                <c:pt idx="43">
                  <c:v>0.63</c:v>
                </c:pt>
                <c:pt idx="44">
                  <c:v>7.1</c:v>
                </c:pt>
                <c:pt idx="45">
                  <c:v>-12.31</c:v>
                </c:pt>
                <c:pt idx="46">
                  <c:v>-2.25</c:v>
                </c:pt>
                <c:pt idx="47">
                  <c:v>0.06</c:v>
                </c:pt>
                <c:pt idx="48">
                  <c:v>6.41</c:v>
                </c:pt>
                <c:pt idx="49">
                  <c:v>5.67</c:v>
                </c:pt>
                <c:pt idx="50">
                  <c:v>-2.15</c:v>
                </c:pt>
                <c:pt idx="51">
                  <c:v>-4.72</c:v>
                </c:pt>
                <c:pt idx="52">
                  <c:v>11.05</c:v>
                </c:pt>
                <c:pt idx="53">
                  <c:v>-11.63</c:v>
                </c:pt>
                <c:pt idx="54">
                  <c:v>-10.13</c:v>
                </c:pt>
                <c:pt idx="55">
                  <c:v>-3.45</c:v>
                </c:pt>
                <c:pt idx="56">
                  <c:v>-2.02</c:v>
                </c:pt>
                <c:pt idx="57">
                  <c:v>-3.04</c:v>
                </c:pt>
                <c:pt idx="58">
                  <c:v>8.09</c:v>
                </c:pt>
                <c:pt idx="59">
                  <c:v>-0.19</c:v>
                </c:pt>
                <c:pt idx="60">
                  <c:v>3.05</c:v>
                </c:pt>
                <c:pt idx="61">
                  <c:v>3.71</c:v>
                </c:pt>
                <c:pt idx="62">
                  <c:v>8.97</c:v>
                </c:pt>
                <c:pt idx="63">
                  <c:v>-8.1</c:v>
                </c:pt>
                <c:pt idx="64">
                  <c:v>5.1</c:v>
                </c:pt>
                <c:pt idx="65">
                  <c:v>11.54</c:v>
                </c:pt>
                <c:pt idx="66">
                  <c:v>-4.25</c:v>
                </c:pt>
                <c:pt idx="67">
                  <c:v>11.85</c:v>
                </c:pt>
                <c:pt idx="68">
                  <c:v>-0.94</c:v>
                </c:pt>
                <c:pt idx="69">
                  <c:v>-12.05</c:v>
                </c:pt>
                <c:pt idx="70">
                  <c:v>-1.93</c:v>
                </c:pt>
                <c:pt idx="71">
                  <c:v>6.54</c:v>
                </c:pt>
                <c:pt idx="72">
                  <c:v>-2.18</c:v>
                </c:pt>
                <c:pt idx="73">
                  <c:v>-5.36</c:v>
                </c:pt>
                <c:pt idx="74">
                  <c:v>1.05</c:v>
                </c:pt>
                <c:pt idx="75">
                  <c:v>3.0</c:v>
                </c:pt>
                <c:pt idx="76">
                  <c:v>-1.9</c:v>
                </c:pt>
                <c:pt idx="77">
                  <c:v>5.36</c:v>
                </c:pt>
                <c:pt idx="78">
                  <c:v>5.66</c:v>
                </c:pt>
                <c:pt idx="79">
                  <c:v>10.25</c:v>
                </c:pt>
                <c:pt idx="80">
                  <c:v>-1.85</c:v>
                </c:pt>
                <c:pt idx="81">
                  <c:v>12.86</c:v>
                </c:pt>
                <c:pt idx="82">
                  <c:v>13.78</c:v>
                </c:pt>
                <c:pt idx="83">
                  <c:v>7.03</c:v>
                </c:pt>
                <c:pt idx="84">
                  <c:v>-10.02</c:v>
                </c:pt>
                <c:pt idx="85">
                  <c:v>-10.97</c:v>
                </c:pt>
                <c:pt idx="86">
                  <c:v>6.61</c:v>
                </c:pt>
                <c:pt idx="87">
                  <c:v>-7.05</c:v>
                </c:pt>
                <c:pt idx="88">
                  <c:v>-22.14</c:v>
                </c:pt>
                <c:pt idx="89">
                  <c:v>-15.12</c:v>
                </c:pt>
                <c:pt idx="90">
                  <c:v>-4.4</c:v>
                </c:pt>
                <c:pt idx="91">
                  <c:v>-3.73</c:v>
                </c:pt>
                <c:pt idx="92">
                  <c:v>-8.64</c:v>
                </c:pt>
                <c:pt idx="93">
                  <c:v>0.87</c:v>
                </c:pt>
                <c:pt idx="94">
                  <c:v>4.41</c:v>
                </c:pt>
                <c:pt idx="95">
                  <c:v>0.26</c:v>
                </c:pt>
                <c:pt idx="96">
                  <c:v>1.98</c:v>
                </c:pt>
                <c:pt idx="97">
                  <c:v>-9.93</c:v>
                </c:pt>
                <c:pt idx="98">
                  <c:v>-2.16</c:v>
                </c:pt>
                <c:pt idx="99">
                  <c:v>-4.07</c:v>
                </c:pt>
                <c:pt idx="100">
                  <c:v>4.35</c:v>
                </c:pt>
                <c:pt idx="101">
                  <c:v>4.79</c:v>
                </c:pt>
                <c:pt idx="102">
                  <c:v>-2.11</c:v>
                </c:pt>
                <c:pt idx="103">
                  <c:v>-2.22</c:v>
                </c:pt>
                <c:pt idx="104">
                  <c:v>-0.24</c:v>
                </c:pt>
                <c:pt idx="105">
                  <c:v>1.55</c:v>
                </c:pt>
                <c:pt idx="106">
                  <c:v>5.59</c:v>
                </c:pt>
                <c:pt idx="107">
                  <c:v>3.69</c:v>
                </c:pt>
                <c:pt idx="108">
                  <c:v>-0.55</c:v>
                </c:pt>
                <c:pt idx="109">
                  <c:v>0.65</c:v>
                </c:pt>
                <c:pt idx="110">
                  <c:v>3.37</c:v>
                </c:pt>
                <c:pt idx="111">
                  <c:v>3.77</c:v>
                </c:pt>
                <c:pt idx="112">
                  <c:v>3.78</c:v>
                </c:pt>
                <c:pt idx="113">
                  <c:v>0.69</c:v>
                </c:pt>
                <c:pt idx="114">
                  <c:v>2.72</c:v>
                </c:pt>
                <c:pt idx="115">
                  <c:v>1.0</c:v>
                </c:pt>
                <c:pt idx="116">
                  <c:v>-0.29</c:v>
                </c:pt>
                <c:pt idx="117">
                  <c:v>-3.62</c:v>
                </c:pt>
                <c:pt idx="118">
                  <c:v>5.23</c:v>
                </c:pt>
                <c:pt idx="119">
                  <c:v>4.01</c:v>
                </c:pt>
                <c:pt idx="120">
                  <c:v>0.55</c:v>
                </c:pt>
                <c:pt idx="121">
                  <c:v>6.37</c:v>
                </c:pt>
                <c:pt idx="122">
                  <c:v>3.8</c:v>
                </c:pt>
                <c:pt idx="123">
                  <c:v>1.34</c:v>
                </c:pt>
                <c:pt idx="124">
                  <c:v>-3.36</c:v>
                </c:pt>
                <c:pt idx="125">
                  <c:v>1.45</c:v>
                </c:pt>
                <c:pt idx="126">
                  <c:v>2.05</c:v>
                </c:pt>
                <c:pt idx="127">
                  <c:v>3.8</c:v>
                </c:pt>
                <c:pt idx="128">
                  <c:v>1.51</c:v>
                </c:pt>
                <c:pt idx="129">
                  <c:v>-0.01</c:v>
                </c:pt>
                <c:pt idx="130">
                  <c:v>-2.57</c:v>
                </c:pt>
                <c:pt idx="131">
                  <c:v>-2.52</c:v>
                </c:pt>
                <c:pt idx="132">
                  <c:v>4.54</c:v>
                </c:pt>
                <c:pt idx="133">
                  <c:v>-1.25</c:v>
                </c:pt>
                <c:pt idx="134">
                  <c:v>4.3</c:v>
                </c:pt>
                <c:pt idx="135">
                  <c:v>6.84</c:v>
                </c:pt>
                <c:pt idx="136">
                  <c:v>4.02</c:v>
                </c:pt>
                <c:pt idx="137">
                  <c:v>4.02</c:v>
                </c:pt>
                <c:pt idx="138">
                  <c:v>0.33</c:v>
                </c:pt>
                <c:pt idx="139">
                  <c:v>-3.18</c:v>
                </c:pt>
                <c:pt idx="140">
                  <c:v>1.98</c:v>
                </c:pt>
                <c:pt idx="141">
                  <c:v>1.38</c:v>
                </c:pt>
                <c:pt idx="142">
                  <c:v>-1.21</c:v>
                </c:pt>
                <c:pt idx="143">
                  <c:v>-3.31</c:v>
                </c:pt>
                <c:pt idx="144">
                  <c:v>3.07</c:v>
                </c:pt>
                <c:pt idx="145">
                  <c:v>2.48</c:v>
                </c:pt>
                <c:pt idx="146">
                  <c:v>7.26</c:v>
                </c:pt>
                <c:pt idx="147">
                  <c:v>4.5</c:v>
                </c:pt>
                <c:pt idx="148">
                  <c:v>6.22</c:v>
                </c:pt>
                <c:pt idx="149">
                  <c:v>2.86</c:v>
                </c:pt>
                <c:pt idx="150">
                  <c:v>0.09</c:v>
                </c:pt>
                <c:pt idx="151">
                  <c:v>1.76</c:v>
                </c:pt>
                <c:pt idx="152">
                  <c:v>1.09</c:v>
                </c:pt>
                <c:pt idx="153">
                  <c:v>7.59</c:v>
                </c:pt>
                <c:pt idx="154">
                  <c:v>13.17</c:v>
                </c:pt>
                <c:pt idx="155">
                  <c:v>-1.42</c:v>
                </c:pt>
                <c:pt idx="156">
                  <c:v>-3.39</c:v>
                </c:pt>
                <c:pt idx="157">
                  <c:v>-3.38</c:v>
                </c:pt>
                <c:pt idx="158">
                  <c:v>-2.78</c:v>
                </c:pt>
                <c:pt idx="159">
                  <c:v>4.85</c:v>
                </c:pt>
                <c:pt idx="160">
                  <c:v>8.61</c:v>
                </c:pt>
                <c:pt idx="161">
                  <c:v>-13.15</c:v>
                </c:pt>
                <c:pt idx="162">
                  <c:v>0.2</c:v>
                </c:pt>
                <c:pt idx="163">
                  <c:v>-10.52</c:v>
                </c:pt>
                <c:pt idx="164">
                  <c:v>-2.5</c:v>
                </c:pt>
                <c:pt idx="165">
                  <c:v>0.4</c:v>
                </c:pt>
                <c:pt idx="166">
                  <c:v>-0.28</c:v>
                </c:pt>
                <c:pt idx="167">
                  <c:v>5.09</c:v>
                </c:pt>
                <c:pt idx="168">
                  <c:v>0.39</c:v>
                </c:pt>
                <c:pt idx="169">
                  <c:v>-4.71</c:v>
                </c:pt>
                <c:pt idx="170">
                  <c:v>1.76</c:v>
                </c:pt>
                <c:pt idx="171">
                  <c:v>4.12</c:v>
                </c:pt>
                <c:pt idx="172">
                  <c:v>3.23</c:v>
                </c:pt>
                <c:pt idx="173">
                  <c:v>-11.52</c:v>
                </c:pt>
                <c:pt idx="174">
                  <c:v>-2.08</c:v>
                </c:pt>
                <c:pt idx="175">
                  <c:v>-0.69</c:v>
                </c:pt>
                <c:pt idx="176">
                  <c:v>-3.54</c:v>
                </c:pt>
                <c:pt idx="177">
                  <c:v>-4.99</c:v>
                </c:pt>
                <c:pt idx="178">
                  <c:v>7.28</c:v>
                </c:pt>
                <c:pt idx="179">
                  <c:v>-9.27</c:v>
                </c:pt>
                <c:pt idx="180">
                  <c:v>-8.57</c:v>
                </c:pt>
                <c:pt idx="181">
                  <c:v>0.22</c:v>
                </c:pt>
                <c:pt idx="182">
                  <c:v>5.78</c:v>
                </c:pt>
                <c:pt idx="183">
                  <c:v>-4.5</c:v>
                </c:pt>
                <c:pt idx="184">
                  <c:v>-2.72</c:v>
                </c:pt>
                <c:pt idx="185">
                  <c:v>-4.95</c:v>
                </c:pt>
                <c:pt idx="186">
                  <c:v>-1.57</c:v>
                </c:pt>
                <c:pt idx="187">
                  <c:v>-1.63</c:v>
                </c:pt>
                <c:pt idx="188">
                  <c:v>0.71</c:v>
                </c:pt>
                <c:pt idx="189">
                  <c:v>-0.05</c:v>
                </c:pt>
                <c:pt idx="190">
                  <c:v>-5.62</c:v>
                </c:pt>
                <c:pt idx="191">
                  <c:v>0.68</c:v>
                </c:pt>
                <c:pt idx="192">
                  <c:v>5.87</c:v>
                </c:pt>
                <c:pt idx="193">
                  <c:v>-7.19</c:v>
                </c:pt>
                <c:pt idx="194">
                  <c:v>9.220000000000001</c:v>
                </c:pt>
                <c:pt idx="195">
                  <c:v>2.71</c:v>
                </c:pt>
                <c:pt idx="196">
                  <c:v>1.71</c:v>
                </c:pt>
                <c:pt idx="197">
                  <c:v>-0.31</c:v>
                </c:pt>
                <c:pt idx="198">
                  <c:v>1.36</c:v>
                </c:pt>
                <c:pt idx="199">
                  <c:v>1.14</c:v>
                </c:pt>
              </c:numCache>
            </c:numRef>
          </c:xVal>
          <c:yVal>
            <c:numRef>
              <c:f>VW!$M$58:$M$257</c:f>
              <c:numCache>
                <c:formatCode>General</c:formatCode>
                <c:ptCount val="200"/>
                <c:pt idx="0">
                  <c:v>-0.009168203568137</c:v>
                </c:pt>
                <c:pt idx="1">
                  <c:v>-0.0658778093471509</c:v>
                </c:pt>
                <c:pt idx="2">
                  <c:v>-0.0199638389036229</c:v>
                </c:pt>
                <c:pt idx="3">
                  <c:v>-0.0287532053981262</c:v>
                </c:pt>
                <c:pt idx="4">
                  <c:v>0.0575050674165742</c:v>
                </c:pt>
                <c:pt idx="5">
                  <c:v>-0.0614580638915476</c:v>
                </c:pt>
                <c:pt idx="6">
                  <c:v>-0.0577223046600131</c:v>
                </c:pt>
                <c:pt idx="7">
                  <c:v>0.0078037243669397</c:v>
                </c:pt>
                <c:pt idx="8">
                  <c:v>-0.0195563168174344</c:v>
                </c:pt>
                <c:pt idx="9">
                  <c:v>-0.0156683293811795</c:v>
                </c:pt>
                <c:pt idx="10">
                  <c:v>0.053007151290459</c:v>
                </c:pt>
                <c:pt idx="11">
                  <c:v>-0.0190289290766635</c:v>
                </c:pt>
                <c:pt idx="12">
                  <c:v>0.0782331443318456</c:v>
                </c:pt>
                <c:pt idx="13">
                  <c:v>-0.0231251353875301</c:v>
                </c:pt>
                <c:pt idx="14">
                  <c:v>-0.0511886403411761</c:v>
                </c:pt>
                <c:pt idx="15">
                  <c:v>0.0135698047620466</c:v>
                </c:pt>
                <c:pt idx="16">
                  <c:v>-0.0457426792933218</c:v>
                </c:pt>
                <c:pt idx="17">
                  <c:v>-0.0352823461885067</c:v>
                </c:pt>
                <c:pt idx="18">
                  <c:v>-0.00318088143666455</c:v>
                </c:pt>
                <c:pt idx="19">
                  <c:v>-0.032170481948319</c:v>
                </c:pt>
                <c:pt idx="20">
                  <c:v>-0.00856008360902391</c:v>
                </c:pt>
                <c:pt idx="21">
                  <c:v>0.00776733289506536</c:v>
                </c:pt>
                <c:pt idx="22">
                  <c:v>0.0235700999190895</c:v>
                </c:pt>
                <c:pt idx="23">
                  <c:v>0.0129771032731079</c:v>
                </c:pt>
                <c:pt idx="24">
                  <c:v>0.0769060374163958</c:v>
                </c:pt>
                <c:pt idx="25">
                  <c:v>-0.00427714186028699</c:v>
                </c:pt>
                <c:pt idx="26">
                  <c:v>0.029175506037577</c:v>
                </c:pt>
                <c:pt idx="27">
                  <c:v>0.0137982757707491</c:v>
                </c:pt>
                <c:pt idx="28">
                  <c:v>0.0782246220349452</c:v>
                </c:pt>
                <c:pt idx="29">
                  <c:v>0.0803158655984331</c:v>
                </c:pt>
                <c:pt idx="30">
                  <c:v>0.000967949250257196</c:v>
                </c:pt>
                <c:pt idx="31">
                  <c:v>0.0938234458828568</c:v>
                </c:pt>
                <c:pt idx="32">
                  <c:v>-0.0573577166040362</c:v>
                </c:pt>
                <c:pt idx="33">
                  <c:v>0.0345787767514255</c:v>
                </c:pt>
                <c:pt idx="34">
                  <c:v>0.0707942483884275</c:v>
                </c:pt>
                <c:pt idx="35">
                  <c:v>-0.0307947844986279</c:v>
                </c:pt>
                <c:pt idx="36">
                  <c:v>-0.0412074457453241</c:v>
                </c:pt>
                <c:pt idx="37">
                  <c:v>0.0956454385102306</c:v>
                </c:pt>
                <c:pt idx="38">
                  <c:v>0.058774420616342</c:v>
                </c:pt>
                <c:pt idx="39">
                  <c:v>0.0221090153928538</c:v>
                </c:pt>
                <c:pt idx="40">
                  <c:v>0.0333194972207446</c:v>
                </c:pt>
                <c:pt idx="41">
                  <c:v>0.0549324279189675</c:v>
                </c:pt>
                <c:pt idx="42">
                  <c:v>0.0714471804009552</c:v>
                </c:pt>
                <c:pt idx="43">
                  <c:v>-0.00838579032151781</c:v>
                </c:pt>
                <c:pt idx="44">
                  <c:v>0.0936909040735307</c:v>
                </c:pt>
                <c:pt idx="45">
                  <c:v>-0.131972832709769</c:v>
                </c:pt>
                <c:pt idx="46">
                  <c:v>-0.0485890949466911</c:v>
                </c:pt>
                <c:pt idx="47">
                  <c:v>-0.00678729484319718</c:v>
                </c:pt>
                <c:pt idx="48">
                  <c:v>0.0637888996053976</c:v>
                </c:pt>
                <c:pt idx="49">
                  <c:v>0.0664800970420928</c:v>
                </c:pt>
                <c:pt idx="50">
                  <c:v>-0.0249743944592644</c:v>
                </c:pt>
                <c:pt idx="51">
                  <c:v>-0.0659672090721248</c:v>
                </c:pt>
                <c:pt idx="52">
                  <c:v>0.0974970671708443</c:v>
                </c:pt>
                <c:pt idx="53">
                  <c:v>-0.120799572452858</c:v>
                </c:pt>
                <c:pt idx="54">
                  <c:v>-0.119338863234336</c:v>
                </c:pt>
                <c:pt idx="55">
                  <c:v>-0.0552428614661403</c:v>
                </c:pt>
                <c:pt idx="56">
                  <c:v>-0.0138152454959399</c:v>
                </c:pt>
                <c:pt idx="57">
                  <c:v>-0.0405627935648027</c:v>
                </c:pt>
                <c:pt idx="58">
                  <c:v>0.0770390702375973</c:v>
                </c:pt>
                <c:pt idx="59">
                  <c:v>-0.00977230667576738</c:v>
                </c:pt>
                <c:pt idx="60">
                  <c:v>0.0393839990785833</c:v>
                </c:pt>
                <c:pt idx="61">
                  <c:v>0.074995023373293</c:v>
                </c:pt>
                <c:pt idx="62">
                  <c:v>0.100754402990489</c:v>
                </c:pt>
                <c:pt idx="63">
                  <c:v>-0.0951240064961766</c:v>
                </c:pt>
                <c:pt idx="64">
                  <c:v>0.054584790430514</c:v>
                </c:pt>
                <c:pt idx="65">
                  <c:v>0.116833655845172</c:v>
                </c:pt>
                <c:pt idx="66">
                  <c:v>-0.0562993923736918</c:v>
                </c:pt>
                <c:pt idx="67">
                  <c:v>0.153095501895045</c:v>
                </c:pt>
                <c:pt idx="68">
                  <c:v>-0.0198533237660118</c:v>
                </c:pt>
                <c:pt idx="69">
                  <c:v>-0.135744993292846</c:v>
                </c:pt>
                <c:pt idx="70">
                  <c:v>-0.016877102739396</c:v>
                </c:pt>
                <c:pt idx="71">
                  <c:v>0.0971628450054133</c:v>
                </c:pt>
                <c:pt idx="72">
                  <c:v>-0.0283175873766812</c:v>
                </c:pt>
                <c:pt idx="73">
                  <c:v>-0.0582094980109185</c:v>
                </c:pt>
                <c:pt idx="74">
                  <c:v>0.00330263433985635</c:v>
                </c:pt>
                <c:pt idx="75">
                  <c:v>0.0241673072589184</c:v>
                </c:pt>
                <c:pt idx="76">
                  <c:v>-0.0376144373617788</c:v>
                </c:pt>
                <c:pt idx="77">
                  <c:v>0.0641364186453038</c:v>
                </c:pt>
                <c:pt idx="78">
                  <c:v>0.113412001935527</c:v>
                </c:pt>
                <c:pt idx="79">
                  <c:v>0.127812256988794</c:v>
                </c:pt>
                <c:pt idx="80">
                  <c:v>-0.0216755583983996</c:v>
                </c:pt>
                <c:pt idx="81">
                  <c:v>0.11940746816347</c:v>
                </c:pt>
                <c:pt idx="82">
                  <c:v>0.177638651473683</c:v>
                </c:pt>
                <c:pt idx="83">
                  <c:v>0.0847930291983073</c:v>
                </c:pt>
                <c:pt idx="84">
                  <c:v>-0.122708391647001</c:v>
                </c:pt>
                <c:pt idx="85">
                  <c:v>-0.127002001765016</c:v>
                </c:pt>
                <c:pt idx="86">
                  <c:v>0.0827079333683551</c:v>
                </c:pt>
                <c:pt idx="87">
                  <c:v>-0.0884698683726729</c:v>
                </c:pt>
                <c:pt idx="88">
                  <c:v>-0.22698024342109</c:v>
                </c:pt>
                <c:pt idx="89">
                  <c:v>-0.13626949802306</c:v>
                </c:pt>
                <c:pt idx="90">
                  <c:v>-0.0384267100247064</c:v>
                </c:pt>
                <c:pt idx="91">
                  <c:v>-0.0262855964467827</c:v>
                </c:pt>
                <c:pt idx="92">
                  <c:v>-0.0831403529098787</c:v>
                </c:pt>
                <c:pt idx="93">
                  <c:v>0.00402421405051034</c:v>
                </c:pt>
                <c:pt idx="94">
                  <c:v>0.0455253350484861</c:v>
                </c:pt>
                <c:pt idx="95">
                  <c:v>0.0232446382579919</c:v>
                </c:pt>
                <c:pt idx="96">
                  <c:v>0.020853267284474</c:v>
                </c:pt>
                <c:pt idx="97">
                  <c:v>-0.0872581194906968</c:v>
                </c:pt>
                <c:pt idx="98">
                  <c:v>-0.00917032512432292</c:v>
                </c:pt>
                <c:pt idx="99">
                  <c:v>-0.0479665898049792</c:v>
                </c:pt>
                <c:pt idx="100">
                  <c:v>0.037129107391014</c:v>
                </c:pt>
                <c:pt idx="101">
                  <c:v>0.0438893715339751</c:v>
                </c:pt>
                <c:pt idx="102">
                  <c:v>-0.0179460594300838</c:v>
                </c:pt>
                <c:pt idx="103">
                  <c:v>-0.018842791246593</c:v>
                </c:pt>
                <c:pt idx="104">
                  <c:v>0.00453915514120642</c:v>
                </c:pt>
                <c:pt idx="105">
                  <c:v>0.0224450266385108</c:v>
                </c:pt>
                <c:pt idx="106">
                  <c:v>0.0667721377261829</c:v>
                </c:pt>
                <c:pt idx="107">
                  <c:v>0.0405401198408938</c:v>
                </c:pt>
                <c:pt idx="108">
                  <c:v>-0.00037088613763695</c:v>
                </c:pt>
                <c:pt idx="109">
                  <c:v>0.0180295218624445</c:v>
                </c:pt>
                <c:pt idx="110">
                  <c:v>0.0411836940923532</c:v>
                </c:pt>
                <c:pt idx="111">
                  <c:v>0.043116065068608</c:v>
                </c:pt>
                <c:pt idx="112">
                  <c:v>0.0513349179419932</c:v>
                </c:pt>
                <c:pt idx="113">
                  <c:v>0.0150189147016916</c:v>
                </c:pt>
                <c:pt idx="114">
                  <c:v>0.0346948503813661</c:v>
                </c:pt>
                <c:pt idx="115">
                  <c:v>0.023571762129767</c:v>
                </c:pt>
                <c:pt idx="116">
                  <c:v>-0.00182223541939874</c:v>
                </c:pt>
                <c:pt idx="117">
                  <c:v>-0.0361866525801036</c:v>
                </c:pt>
                <c:pt idx="118">
                  <c:v>0.052764091653543</c:v>
                </c:pt>
                <c:pt idx="119">
                  <c:v>0.0548162343669182</c:v>
                </c:pt>
                <c:pt idx="120">
                  <c:v>0.0225527947038368</c:v>
                </c:pt>
                <c:pt idx="121">
                  <c:v>0.0772222489260306</c:v>
                </c:pt>
                <c:pt idx="122">
                  <c:v>0.0441947831962582</c:v>
                </c:pt>
                <c:pt idx="123">
                  <c:v>0.0207577208396455</c:v>
                </c:pt>
                <c:pt idx="124">
                  <c:v>-0.0257323763324059</c:v>
                </c:pt>
                <c:pt idx="125">
                  <c:v>0.0190029505968151</c:v>
                </c:pt>
                <c:pt idx="126">
                  <c:v>0.0252786076161151</c:v>
                </c:pt>
                <c:pt idx="127">
                  <c:v>0.0511736676959442</c:v>
                </c:pt>
                <c:pt idx="128">
                  <c:v>0.0307614406203289</c:v>
                </c:pt>
                <c:pt idx="129">
                  <c:v>0.0115134184369062</c:v>
                </c:pt>
                <c:pt idx="130">
                  <c:v>-0.0202640289158127</c:v>
                </c:pt>
                <c:pt idx="131">
                  <c:v>-0.0182991584918745</c:v>
                </c:pt>
                <c:pt idx="132">
                  <c:v>0.0556591129524509</c:v>
                </c:pt>
                <c:pt idx="133">
                  <c:v>0.00501245570102885</c:v>
                </c:pt>
                <c:pt idx="134">
                  <c:v>0.0516061919083053</c:v>
                </c:pt>
                <c:pt idx="135">
                  <c:v>0.0829190818395204</c:v>
                </c:pt>
                <c:pt idx="136">
                  <c:v>0.0492134240981993</c:v>
                </c:pt>
                <c:pt idx="137">
                  <c:v>0.047792060533599</c:v>
                </c:pt>
                <c:pt idx="138">
                  <c:v>0.01830342015552</c:v>
                </c:pt>
                <c:pt idx="139">
                  <c:v>-0.0220116795232741</c:v>
                </c:pt>
                <c:pt idx="140">
                  <c:v>0.0301485724937602</c:v>
                </c:pt>
                <c:pt idx="141">
                  <c:v>0.011674183036143</c:v>
                </c:pt>
                <c:pt idx="142">
                  <c:v>-0.00200375685674524</c:v>
                </c:pt>
                <c:pt idx="143">
                  <c:v>-0.0272893879762479</c:v>
                </c:pt>
                <c:pt idx="144">
                  <c:v>0.0357121340670639</c:v>
                </c:pt>
                <c:pt idx="145">
                  <c:v>0.0457913792701496</c:v>
                </c:pt>
                <c:pt idx="146">
                  <c:v>0.0778321636270902</c:v>
                </c:pt>
                <c:pt idx="147">
                  <c:v>0.0499105872746346</c:v>
                </c:pt>
                <c:pt idx="148">
                  <c:v>0.0895760789567835</c:v>
                </c:pt>
                <c:pt idx="149">
                  <c:v>0.0363040087155722</c:v>
                </c:pt>
                <c:pt idx="150">
                  <c:v>0.00672904164858552</c:v>
                </c:pt>
                <c:pt idx="151">
                  <c:v>0.0504375028580005</c:v>
                </c:pt>
                <c:pt idx="152">
                  <c:v>0.0197900983336408</c:v>
                </c:pt>
                <c:pt idx="153">
                  <c:v>0.0875552240143433</c:v>
                </c:pt>
                <c:pt idx="154">
                  <c:v>0.131277192164842</c:v>
                </c:pt>
                <c:pt idx="155">
                  <c:v>-0.0125480303284013</c:v>
                </c:pt>
                <c:pt idx="156">
                  <c:v>-0.0153436739358233</c:v>
                </c:pt>
                <c:pt idx="157">
                  <c:v>-0.00743654810240909</c:v>
                </c:pt>
                <c:pt idx="158">
                  <c:v>0.00283156954220047</c:v>
                </c:pt>
                <c:pt idx="159">
                  <c:v>0.0665127231961018</c:v>
                </c:pt>
                <c:pt idx="160">
                  <c:v>0.0792975295135454</c:v>
                </c:pt>
                <c:pt idx="161">
                  <c:v>-0.134156818299889</c:v>
                </c:pt>
                <c:pt idx="162">
                  <c:v>0.020455629395664</c:v>
                </c:pt>
                <c:pt idx="163">
                  <c:v>-0.0709269111102944</c:v>
                </c:pt>
                <c:pt idx="164">
                  <c:v>-0.000761311581218126</c:v>
                </c:pt>
                <c:pt idx="165">
                  <c:v>0.0434273207621191</c:v>
                </c:pt>
                <c:pt idx="166">
                  <c:v>0.0378189342690966</c:v>
                </c:pt>
                <c:pt idx="167">
                  <c:v>0.0585228280858334</c:v>
                </c:pt>
                <c:pt idx="168">
                  <c:v>0.0195762198595481</c:v>
                </c:pt>
                <c:pt idx="169">
                  <c:v>-0.0244957495977479</c:v>
                </c:pt>
                <c:pt idx="170">
                  <c:v>0.0299113364661194</c:v>
                </c:pt>
                <c:pt idx="171">
                  <c:v>0.0361394352645856</c:v>
                </c:pt>
                <c:pt idx="172">
                  <c:v>0.0126386909600461</c:v>
                </c:pt>
                <c:pt idx="173">
                  <c:v>-0.0886428136940939</c:v>
                </c:pt>
                <c:pt idx="174">
                  <c:v>0.0161895171057131</c:v>
                </c:pt>
                <c:pt idx="175">
                  <c:v>0.0242798456838714</c:v>
                </c:pt>
                <c:pt idx="176">
                  <c:v>0.0141218761418309</c:v>
                </c:pt>
                <c:pt idx="177">
                  <c:v>-0.0141210279908459</c:v>
                </c:pt>
                <c:pt idx="178">
                  <c:v>0.0531181408699813</c:v>
                </c:pt>
                <c:pt idx="179">
                  <c:v>-0.045073698562285</c:v>
                </c:pt>
                <c:pt idx="180">
                  <c:v>-0.013205810641368</c:v>
                </c:pt>
                <c:pt idx="181">
                  <c:v>0.0164093272436723</c:v>
                </c:pt>
                <c:pt idx="182">
                  <c:v>0.0856334156916883</c:v>
                </c:pt>
                <c:pt idx="183">
                  <c:v>0.0408152436116767</c:v>
                </c:pt>
                <c:pt idx="184">
                  <c:v>0.0325487537903194</c:v>
                </c:pt>
                <c:pt idx="185">
                  <c:v>-0.0210587670262585</c:v>
                </c:pt>
                <c:pt idx="186">
                  <c:v>-0.0101986534067727</c:v>
                </c:pt>
                <c:pt idx="187">
                  <c:v>0.0150585332309428</c:v>
                </c:pt>
                <c:pt idx="188">
                  <c:v>0.0314094087072832</c:v>
                </c:pt>
                <c:pt idx="189">
                  <c:v>0.0489454889475154</c:v>
                </c:pt>
                <c:pt idx="190">
                  <c:v>-0.0140125032428979</c:v>
                </c:pt>
                <c:pt idx="191">
                  <c:v>0.0367938487881485</c:v>
                </c:pt>
                <c:pt idx="192">
                  <c:v>-0.00804412373384086</c:v>
                </c:pt>
                <c:pt idx="193">
                  <c:v>-0.105762454957617</c:v>
                </c:pt>
                <c:pt idx="194">
                  <c:v>0.0583996370357281</c:v>
                </c:pt>
                <c:pt idx="195">
                  <c:v>-0.0360693151591317</c:v>
                </c:pt>
                <c:pt idx="196">
                  <c:v>-0.00343829392719593</c:v>
                </c:pt>
                <c:pt idx="197">
                  <c:v>-0.00589106290455045</c:v>
                </c:pt>
                <c:pt idx="198">
                  <c:v>0.013233653592695</c:v>
                </c:pt>
                <c:pt idx="199">
                  <c:v>0.0197067397611727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55179808"/>
        <c:axId val="1822361584"/>
      </c:scatterChart>
      <c:valAx>
        <c:axId val="1855179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Rm - Rf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22361584"/>
        <c:crosses val="autoZero"/>
        <c:crossBetween val="midCat"/>
      </c:valAx>
      <c:valAx>
        <c:axId val="182236158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Excess Return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551798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Rm-Rf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Excess Return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GM!$D$2:$D$64</c:f>
              <c:numCache>
                <c:formatCode>General</c:formatCode>
                <c:ptCount val="63"/>
                <c:pt idx="0">
                  <c:v>0.26</c:v>
                </c:pt>
                <c:pt idx="1">
                  <c:v>-5.71</c:v>
                </c:pt>
                <c:pt idx="2">
                  <c:v>-2.45</c:v>
                </c:pt>
                <c:pt idx="3">
                  <c:v>0.44</c:v>
                </c:pt>
                <c:pt idx="4">
                  <c:v>7.49</c:v>
                </c:pt>
                <c:pt idx="5">
                  <c:v>-3.34</c:v>
                </c:pt>
                <c:pt idx="6">
                  <c:v>-5.91</c:v>
                </c:pt>
                <c:pt idx="7">
                  <c:v>1.07</c:v>
                </c:pt>
                <c:pt idx="8">
                  <c:v>-1.72</c:v>
                </c:pt>
                <c:pt idx="9">
                  <c:v>0.99</c:v>
                </c:pt>
                <c:pt idx="10">
                  <c:v>1.13</c:v>
                </c:pt>
                <c:pt idx="11">
                  <c:v>-1.21</c:v>
                </c:pt>
                <c:pt idx="12">
                  <c:v>6.15</c:v>
                </c:pt>
                <c:pt idx="13">
                  <c:v>-3.46</c:v>
                </c:pt>
                <c:pt idx="14">
                  <c:v>-0.2</c:v>
                </c:pt>
                <c:pt idx="15">
                  <c:v>2.23</c:v>
                </c:pt>
                <c:pt idx="16">
                  <c:v>2.03</c:v>
                </c:pt>
                <c:pt idx="17">
                  <c:v>-2.44</c:v>
                </c:pt>
                <c:pt idx="18">
                  <c:v>4.06</c:v>
                </c:pt>
                <c:pt idx="19">
                  <c:v>-2.04</c:v>
                </c:pt>
                <c:pt idx="20">
                  <c:v>2.8</c:v>
                </c:pt>
                <c:pt idx="21">
                  <c:v>1.99</c:v>
                </c:pt>
                <c:pt idx="22">
                  <c:v>0.3</c:v>
                </c:pt>
                <c:pt idx="23">
                  <c:v>0.63</c:v>
                </c:pt>
                <c:pt idx="24">
                  <c:v>4.69</c:v>
                </c:pt>
                <c:pt idx="25">
                  <c:v>-3.44</c:v>
                </c:pt>
                <c:pt idx="26">
                  <c:v>2.63</c:v>
                </c:pt>
                <c:pt idx="27">
                  <c:v>2.78</c:v>
                </c:pt>
                <c:pt idx="28">
                  <c:v>4.15</c:v>
                </c:pt>
                <c:pt idx="29">
                  <c:v>3.78</c:v>
                </c:pt>
                <c:pt idx="30">
                  <c:v>-2.56</c:v>
                </c:pt>
                <c:pt idx="31">
                  <c:v>5.68</c:v>
                </c:pt>
                <c:pt idx="32">
                  <c:v>-1.54</c:v>
                </c:pt>
                <c:pt idx="33">
                  <c:v>2.49</c:v>
                </c:pt>
                <c:pt idx="34">
                  <c:v>1.29</c:v>
                </c:pt>
                <c:pt idx="35">
                  <c:v>3.7</c:v>
                </c:pt>
                <c:pt idx="36">
                  <c:v>0.97</c:v>
                </c:pt>
                <c:pt idx="37">
                  <c:v>5.31</c:v>
                </c:pt>
                <c:pt idx="38">
                  <c:v>1.27</c:v>
                </c:pt>
                <c:pt idx="39">
                  <c:v>0.65</c:v>
                </c:pt>
                <c:pt idx="40">
                  <c:v>-1.61</c:v>
                </c:pt>
                <c:pt idx="41">
                  <c:v>2.81</c:v>
                </c:pt>
                <c:pt idx="42">
                  <c:v>2.69</c:v>
                </c:pt>
                <c:pt idx="43">
                  <c:v>1.05</c:v>
                </c:pt>
                <c:pt idx="44">
                  <c:v>3.73</c:v>
                </c:pt>
                <c:pt idx="45">
                  <c:v>-6.7</c:v>
                </c:pt>
                <c:pt idx="46">
                  <c:v>-0.6</c:v>
                </c:pt>
                <c:pt idx="47">
                  <c:v>2.33</c:v>
                </c:pt>
                <c:pt idx="48">
                  <c:v>4.31</c:v>
                </c:pt>
                <c:pt idx="49">
                  <c:v>5.19</c:v>
                </c:pt>
                <c:pt idx="50">
                  <c:v>0.42</c:v>
                </c:pt>
                <c:pt idx="51">
                  <c:v>-0.51</c:v>
                </c:pt>
                <c:pt idx="52">
                  <c:v>11.49</c:v>
                </c:pt>
                <c:pt idx="53">
                  <c:v>-8.48</c:v>
                </c:pt>
                <c:pt idx="54">
                  <c:v>-5.87</c:v>
                </c:pt>
                <c:pt idx="55">
                  <c:v>-2.25</c:v>
                </c:pt>
                <c:pt idx="56">
                  <c:v>-1.82</c:v>
                </c:pt>
                <c:pt idx="57">
                  <c:v>-1.5</c:v>
                </c:pt>
                <c:pt idx="58">
                  <c:v>2.78</c:v>
                </c:pt>
                <c:pt idx="59">
                  <c:v>0.4</c:v>
                </c:pt>
                <c:pt idx="60">
                  <c:v>4.03</c:v>
                </c:pt>
                <c:pt idx="61">
                  <c:v>1.98</c:v>
                </c:pt>
                <c:pt idx="62">
                  <c:v>6.79</c:v>
                </c:pt>
              </c:numCache>
            </c:numRef>
          </c:xVal>
          <c:yVal>
            <c:numRef>
              <c:f>GM!$H$2:$H$64</c:f>
              <c:numCache>
                <c:formatCode>0.00%</c:formatCode>
                <c:ptCount val="63"/>
                <c:pt idx="0">
                  <c:v>-0.00694763832658565</c:v>
                </c:pt>
                <c:pt idx="1">
                  <c:v>-0.128591620111732</c:v>
                </c:pt>
                <c:pt idx="2">
                  <c:v>-0.0605972375690609</c:v>
                </c:pt>
                <c:pt idx="3">
                  <c:v>0.0369521627040965</c:v>
                </c:pt>
                <c:pt idx="4">
                  <c:v>0.162891405729514</c:v>
                </c:pt>
                <c:pt idx="5">
                  <c:v>0.0197010869565217</c:v>
                </c:pt>
                <c:pt idx="6">
                  <c:v>-0.0656934306569343</c:v>
                </c:pt>
                <c:pt idx="7">
                  <c:v>-0.0546054605460545</c:v>
                </c:pt>
                <c:pt idx="8">
                  <c:v>-0.073394495412844</c:v>
                </c:pt>
                <c:pt idx="9">
                  <c:v>0.0259555048488305</c:v>
                </c:pt>
                <c:pt idx="10">
                  <c:v>-0.0650666666666666</c:v>
                </c:pt>
                <c:pt idx="11">
                  <c:v>0.00509246850710254</c:v>
                </c:pt>
                <c:pt idx="12">
                  <c:v>0.143776824034335</c:v>
                </c:pt>
                <c:pt idx="13">
                  <c:v>-0.0655972500716126</c:v>
                </c:pt>
                <c:pt idx="14">
                  <c:v>0.0442716123242595</c:v>
                </c:pt>
                <c:pt idx="15">
                  <c:v>0.0646496815286623</c:v>
                </c:pt>
                <c:pt idx="16">
                  <c:v>-0.0169067000626175</c:v>
                </c:pt>
                <c:pt idx="17">
                  <c:v>-0.0821839080459768</c:v>
                </c:pt>
                <c:pt idx="18">
                  <c:v>0.0289769367238319</c:v>
                </c:pt>
                <c:pt idx="19">
                  <c:v>-0.0683195592286501</c:v>
                </c:pt>
                <c:pt idx="20">
                  <c:v>0.0497397339502603</c:v>
                </c:pt>
                <c:pt idx="21">
                  <c:v>0.0029002320185616</c:v>
                </c:pt>
                <c:pt idx="22">
                  <c:v>0.00174317257408463</c:v>
                </c:pt>
                <c:pt idx="23">
                  <c:v>-0.049171270718232</c:v>
                </c:pt>
                <c:pt idx="24">
                  <c:v>0.00332594235033268</c:v>
                </c:pt>
                <c:pt idx="25">
                  <c:v>-0.117200880841693</c:v>
                </c:pt>
                <c:pt idx="26">
                  <c:v>0.0552543248128066</c:v>
                </c:pt>
                <c:pt idx="27">
                  <c:v>0.0481732070365357</c:v>
                </c:pt>
                <c:pt idx="28">
                  <c:v>0.0272449263274952</c:v>
                </c:pt>
                <c:pt idx="29">
                  <c:v>0.0554577464788732</c:v>
                </c:pt>
                <c:pt idx="30">
                  <c:v>-0.0499024254251463</c:v>
                </c:pt>
                <c:pt idx="31">
                  <c:v>0.0768537976583607</c:v>
                </c:pt>
                <c:pt idx="32">
                  <c:v>-0.0171141929772793</c:v>
                </c:pt>
                <c:pt idx="33">
                  <c:v>0.0988975356679637</c:v>
                </c:pt>
                <c:pt idx="34">
                  <c:v>0.108554996405464</c:v>
                </c:pt>
                <c:pt idx="35">
                  <c:v>0.0246777163904237</c:v>
                </c:pt>
                <c:pt idx="36">
                  <c:v>-0.0334638661445354</c:v>
                </c:pt>
                <c:pt idx="37">
                  <c:v>-0.0256677072493929</c:v>
                </c:pt>
                <c:pt idx="38">
                  <c:v>0.113887635239567</c:v>
                </c:pt>
                <c:pt idx="39">
                  <c:v>0.0148019607843137</c:v>
                </c:pt>
                <c:pt idx="40">
                  <c:v>0.120779120879121</c:v>
                </c:pt>
                <c:pt idx="41">
                  <c:v>0.0654737704918031</c:v>
                </c:pt>
                <c:pt idx="42">
                  <c:v>0.0831064941653983</c:v>
                </c:pt>
                <c:pt idx="43">
                  <c:v>-0.000507099391480636</c:v>
                </c:pt>
                <c:pt idx="44">
                  <c:v>-0.111711711711712</c:v>
                </c:pt>
                <c:pt idx="45">
                  <c:v>-0.0348826086956522</c:v>
                </c:pt>
                <c:pt idx="46">
                  <c:v>-0.103313840155945</c:v>
                </c:pt>
                <c:pt idx="47">
                  <c:v>-0.0142198308993082</c:v>
                </c:pt>
                <c:pt idx="48">
                  <c:v>0.083263946711074</c:v>
                </c:pt>
                <c:pt idx="49">
                  <c:v>0.185002466699556</c:v>
                </c:pt>
                <c:pt idx="50">
                  <c:v>-0.0479098168154063</c:v>
                </c:pt>
                <c:pt idx="51">
                  <c:v>-0.176402321083172</c:v>
                </c:pt>
                <c:pt idx="52">
                  <c:v>0.280971258671953</c:v>
                </c:pt>
                <c:pt idx="53">
                  <c:v>-0.160216396171452</c:v>
                </c:pt>
                <c:pt idx="54">
                  <c:v>-0.131964161849711</c:v>
                </c:pt>
                <c:pt idx="55">
                  <c:v>-0.0882740447957839</c:v>
                </c:pt>
                <c:pt idx="56">
                  <c:v>-0.045583149952845</c:v>
                </c:pt>
                <c:pt idx="57">
                  <c:v>-0.00872545964474924</c:v>
                </c:pt>
                <c:pt idx="58">
                  <c:v>0.0341604898485337</c:v>
                </c:pt>
                <c:pt idx="59">
                  <c:v>-0.0746600954369221</c:v>
                </c:pt>
                <c:pt idx="60">
                  <c:v>-0.0812181145519321</c:v>
                </c:pt>
                <c:pt idx="61">
                  <c:v>-0.0101379815518176</c:v>
                </c:pt>
                <c:pt idx="62">
                  <c:v>0.0776777777777777</c:v>
                </c:pt>
              </c:numCache>
            </c:numRef>
          </c:yVal>
          <c:smooth val="0"/>
        </c:ser>
        <c:ser>
          <c:idx val="1"/>
          <c:order val="1"/>
          <c:tx>
            <c:v>Forecasted Excess Return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GM!$D$2:$D$64</c:f>
              <c:numCache>
                <c:formatCode>General</c:formatCode>
                <c:ptCount val="63"/>
                <c:pt idx="0">
                  <c:v>0.26</c:v>
                </c:pt>
                <c:pt idx="1">
                  <c:v>-5.71</c:v>
                </c:pt>
                <c:pt idx="2">
                  <c:v>-2.45</c:v>
                </c:pt>
                <c:pt idx="3">
                  <c:v>0.44</c:v>
                </c:pt>
                <c:pt idx="4">
                  <c:v>7.49</c:v>
                </c:pt>
                <c:pt idx="5">
                  <c:v>-3.34</c:v>
                </c:pt>
                <c:pt idx="6">
                  <c:v>-5.91</c:v>
                </c:pt>
                <c:pt idx="7">
                  <c:v>1.07</c:v>
                </c:pt>
                <c:pt idx="8">
                  <c:v>-1.72</c:v>
                </c:pt>
                <c:pt idx="9">
                  <c:v>0.99</c:v>
                </c:pt>
                <c:pt idx="10">
                  <c:v>1.13</c:v>
                </c:pt>
                <c:pt idx="11">
                  <c:v>-1.21</c:v>
                </c:pt>
                <c:pt idx="12">
                  <c:v>6.15</c:v>
                </c:pt>
                <c:pt idx="13">
                  <c:v>-3.46</c:v>
                </c:pt>
                <c:pt idx="14">
                  <c:v>-0.2</c:v>
                </c:pt>
                <c:pt idx="15">
                  <c:v>2.23</c:v>
                </c:pt>
                <c:pt idx="16">
                  <c:v>2.03</c:v>
                </c:pt>
                <c:pt idx="17">
                  <c:v>-2.44</c:v>
                </c:pt>
                <c:pt idx="18">
                  <c:v>4.06</c:v>
                </c:pt>
                <c:pt idx="19">
                  <c:v>-2.04</c:v>
                </c:pt>
                <c:pt idx="20">
                  <c:v>2.8</c:v>
                </c:pt>
                <c:pt idx="21">
                  <c:v>1.99</c:v>
                </c:pt>
                <c:pt idx="22">
                  <c:v>0.3</c:v>
                </c:pt>
                <c:pt idx="23">
                  <c:v>0.63</c:v>
                </c:pt>
                <c:pt idx="24">
                  <c:v>4.69</c:v>
                </c:pt>
                <c:pt idx="25">
                  <c:v>-3.44</c:v>
                </c:pt>
                <c:pt idx="26">
                  <c:v>2.63</c:v>
                </c:pt>
                <c:pt idx="27">
                  <c:v>2.78</c:v>
                </c:pt>
                <c:pt idx="28">
                  <c:v>4.15</c:v>
                </c:pt>
                <c:pt idx="29">
                  <c:v>3.78</c:v>
                </c:pt>
                <c:pt idx="30">
                  <c:v>-2.56</c:v>
                </c:pt>
                <c:pt idx="31">
                  <c:v>5.68</c:v>
                </c:pt>
                <c:pt idx="32">
                  <c:v>-1.54</c:v>
                </c:pt>
                <c:pt idx="33">
                  <c:v>2.49</c:v>
                </c:pt>
                <c:pt idx="34">
                  <c:v>1.29</c:v>
                </c:pt>
                <c:pt idx="35">
                  <c:v>3.7</c:v>
                </c:pt>
                <c:pt idx="36">
                  <c:v>0.97</c:v>
                </c:pt>
                <c:pt idx="37">
                  <c:v>5.31</c:v>
                </c:pt>
                <c:pt idx="38">
                  <c:v>1.27</c:v>
                </c:pt>
                <c:pt idx="39">
                  <c:v>0.65</c:v>
                </c:pt>
                <c:pt idx="40">
                  <c:v>-1.61</c:v>
                </c:pt>
                <c:pt idx="41">
                  <c:v>2.81</c:v>
                </c:pt>
                <c:pt idx="42">
                  <c:v>2.69</c:v>
                </c:pt>
                <c:pt idx="43">
                  <c:v>1.05</c:v>
                </c:pt>
                <c:pt idx="44">
                  <c:v>3.73</c:v>
                </c:pt>
                <c:pt idx="45">
                  <c:v>-6.7</c:v>
                </c:pt>
                <c:pt idx="46">
                  <c:v>-0.6</c:v>
                </c:pt>
                <c:pt idx="47">
                  <c:v>2.33</c:v>
                </c:pt>
                <c:pt idx="48">
                  <c:v>4.31</c:v>
                </c:pt>
                <c:pt idx="49">
                  <c:v>5.19</c:v>
                </c:pt>
                <c:pt idx="50">
                  <c:v>0.42</c:v>
                </c:pt>
                <c:pt idx="51">
                  <c:v>-0.51</c:v>
                </c:pt>
                <c:pt idx="52">
                  <c:v>11.49</c:v>
                </c:pt>
                <c:pt idx="53">
                  <c:v>-8.48</c:v>
                </c:pt>
                <c:pt idx="54">
                  <c:v>-5.87</c:v>
                </c:pt>
                <c:pt idx="55">
                  <c:v>-2.25</c:v>
                </c:pt>
                <c:pt idx="56">
                  <c:v>-1.82</c:v>
                </c:pt>
                <c:pt idx="57">
                  <c:v>-1.5</c:v>
                </c:pt>
                <c:pt idx="58">
                  <c:v>2.78</c:v>
                </c:pt>
                <c:pt idx="59">
                  <c:v>0.4</c:v>
                </c:pt>
                <c:pt idx="60">
                  <c:v>4.03</c:v>
                </c:pt>
                <c:pt idx="61">
                  <c:v>1.98</c:v>
                </c:pt>
                <c:pt idx="62">
                  <c:v>6.79</c:v>
                </c:pt>
              </c:numCache>
            </c:numRef>
          </c:xVal>
          <c:yVal>
            <c:numRef>
              <c:f>GM!$M$58:$M$120</c:f>
              <c:numCache>
                <c:formatCode>General</c:formatCode>
                <c:ptCount val="63"/>
                <c:pt idx="0">
                  <c:v>0.00127053765192455</c:v>
                </c:pt>
                <c:pt idx="1">
                  <c:v>-0.107977956869578</c:v>
                </c:pt>
                <c:pt idx="2">
                  <c:v>-0.0667543372854371</c:v>
                </c:pt>
                <c:pt idx="3">
                  <c:v>0.0077843394778654</c:v>
                </c:pt>
                <c:pt idx="4">
                  <c:v>0.0945517664615391</c:v>
                </c:pt>
                <c:pt idx="5">
                  <c:v>-0.0760875445370262</c:v>
                </c:pt>
                <c:pt idx="6">
                  <c:v>-0.0935269794231846</c:v>
                </c:pt>
                <c:pt idx="7">
                  <c:v>-0.0273904782031445</c:v>
                </c:pt>
                <c:pt idx="8">
                  <c:v>-0.0266210411910191</c:v>
                </c:pt>
                <c:pt idx="9">
                  <c:v>0.00440915865254195</c:v>
                </c:pt>
                <c:pt idx="10">
                  <c:v>0.002029814897012</c:v>
                </c:pt>
                <c:pt idx="11">
                  <c:v>-0.0186068450646189</c:v>
                </c:pt>
                <c:pt idx="12">
                  <c:v>0.0849059020195426</c:v>
                </c:pt>
                <c:pt idx="13">
                  <c:v>-0.0779679588328248</c:v>
                </c:pt>
                <c:pt idx="14">
                  <c:v>-0.00262734712095563</c:v>
                </c:pt>
                <c:pt idx="15">
                  <c:v>0.0055962486533288</c:v>
                </c:pt>
                <c:pt idx="16">
                  <c:v>0.0253531192825349</c:v>
                </c:pt>
                <c:pt idx="17">
                  <c:v>-0.0723689216308176</c:v>
                </c:pt>
                <c:pt idx="18">
                  <c:v>0.0508079215177969</c:v>
                </c:pt>
                <c:pt idx="19">
                  <c:v>-0.0623366554550042</c:v>
                </c:pt>
                <c:pt idx="20">
                  <c:v>0.0494873787615384</c:v>
                </c:pt>
                <c:pt idx="21">
                  <c:v>0.00878249844162829</c:v>
                </c:pt>
                <c:pt idx="22">
                  <c:v>-0.0202975571170907</c:v>
                </c:pt>
                <c:pt idx="23">
                  <c:v>0.00163191774525718</c:v>
                </c:pt>
                <c:pt idx="24">
                  <c:v>0.0618721979059297</c:v>
                </c:pt>
                <c:pt idx="25">
                  <c:v>-0.0605924829215644</c:v>
                </c:pt>
                <c:pt idx="26">
                  <c:v>0.0268317780298711</c:v>
                </c:pt>
                <c:pt idx="27">
                  <c:v>0.0349793379800252</c:v>
                </c:pt>
                <c:pt idx="28">
                  <c:v>0.0450497504544985</c:v>
                </c:pt>
                <c:pt idx="29">
                  <c:v>0.0555941977267193</c:v>
                </c:pt>
                <c:pt idx="30">
                  <c:v>-0.0516409532985741</c:v>
                </c:pt>
                <c:pt idx="31">
                  <c:v>0.0859961572561469</c:v>
                </c:pt>
                <c:pt idx="32">
                  <c:v>-0.0283328068503858</c:v>
                </c:pt>
                <c:pt idx="33">
                  <c:v>0.0378117614223096</c:v>
                </c:pt>
                <c:pt idx="34">
                  <c:v>-0.00512678144510091</c:v>
                </c:pt>
                <c:pt idx="35">
                  <c:v>0.0485896981519197</c:v>
                </c:pt>
                <c:pt idx="36">
                  <c:v>-0.000152599071686658</c:v>
                </c:pt>
                <c:pt idx="37">
                  <c:v>0.0749500409438499</c:v>
                </c:pt>
                <c:pt idx="38">
                  <c:v>0.0251643537395942</c:v>
                </c:pt>
                <c:pt idx="39">
                  <c:v>-0.00182687511912484</c:v>
                </c:pt>
                <c:pt idx="40">
                  <c:v>-0.0312168059908447</c:v>
                </c:pt>
                <c:pt idx="41">
                  <c:v>0.0393470732519241</c:v>
                </c:pt>
                <c:pt idx="42">
                  <c:v>0.0363611074372089</c:v>
                </c:pt>
                <c:pt idx="43">
                  <c:v>-0.00484120520442586</c:v>
                </c:pt>
                <c:pt idx="44">
                  <c:v>0.049746986295479</c:v>
                </c:pt>
                <c:pt idx="45">
                  <c:v>-0.114890243291294</c:v>
                </c:pt>
                <c:pt idx="46">
                  <c:v>-0.0253331639849143</c:v>
                </c:pt>
                <c:pt idx="47">
                  <c:v>0.0200209156840357</c:v>
                </c:pt>
                <c:pt idx="48">
                  <c:v>0.0483379692644429</c:v>
                </c:pt>
                <c:pt idx="49">
                  <c:v>0.0741038307353797</c:v>
                </c:pt>
                <c:pt idx="50">
                  <c:v>-0.0010070526748429</c:v>
                </c:pt>
                <c:pt idx="51">
                  <c:v>-0.0234794308391859</c:v>
                </c:pt>
                <c:pt idx="52">
                  <c:v>0.181910162177265</c:v>
                </c:pt>
                <c:pt idx="53">
                  <c:v>-0.16196543755903</c:v>
                </c:pt>
                <c:pt idx="54">
                  <c:v>-0.119452791696355</c:v>
                </c:pt>
                <c:pt idx="55">
                  <c:v>-0.0528250927810639</c:v>
                </c:pt>
                <c:pt idx="56">
                  <c:v>-0.0425958427369469</c:v>
                </c:pt>
                <c:pt idx="57">
                  <c:v>-0.042144655952059</c:v>
                </c:pt>
                <c:pt idx="58">
                  <c:v>0.0275880374301237</c:v>
                </c:pt>
                <c:pt idx="59">
                  <c:v>0.00262902257001482</c:v>
                </c:pt>
                <c:pt idx="60">
                  <c:v>0.0626043482256032</c:v>
                </c:pt>
                <c:pt idx="61">
                  <c:v>0.0114952501317096</c:v>
                </c:pt>
                <c:pt idx="62">
                  <c:v>0.106458257306049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05228864"/>
        <c:axId val="-2105234208"/>
      </c:scatterChart>
      <c:valAx>
        <c:axId val="-21052288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Rm-Rf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05234208"/>
        <c:crosses val="autoZero"/>
        <c:crossBetween val="midCat"/>
      </c:valAx>
      <c:valAx>
        <c:axId val="-210523420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Excess Return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052288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SMB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Excess Return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GM!$E$2:$E$64</c:f>
              <c:numCache>
                <c:formatCode>General</c:formatCode>
                <c:ptCount val="63"/>
                <c:pt idx="0">
                  <c:v>1.11</c:v>
                </c:pt>
                <c:pt idx="1">
                  <c:v>-3.64</c:v>
                </c:pt>
                <c:pt idx="2">
                  <c:v>-2.69</c:v>
                </c:pt>
                <c:pt idx="3">
                  <c:v>2.67</c:v>
                </c:pt>
                <c:pt idx="4">
                  <c:v>-2.06</c:v>
                </c:pt>
                <c:pt idx="5">
                  <c:v>-3.1</c:v>
                </c:pt>
                <c:pt idx="6">
                  <c:v>0.11</c:v>
                </c:pt>
                <c:pt idx="7">
                  <c:v>-4.24</c:v>
                </c:pt>
                <c:pt idx="8">
                  <c:v>2.52</c:v>
                </c:pt>
                <c:pt idx="9">
                  <c:v>0.9</c:v>
                </c:pt>
                <c:pt idx="10">
                  <c:v>-2.42</c:v>
                </c:pt>
                <c:pt idx="11">
                  <c:v>2.45</c:v>
                </c:pt>
                <c:pt idx="12">
                  <c:v>0.91</c:v>
                </c:pt>
                <c:pt idx="13">
                  <c:v>-1.05</c:v>
                </c:pt>
                <c:pt idx="14">
                  <c:v>1.78</c:v>
                </c:pt>
                <c:pt idx="15">
                  <c:v>-2.13</c:v>
                </c:pt>
                <c:pt idx="16">
                  <c:v>2.47</c:v>
                </c:pt>
                <c:pt idx="17">
                  <c:v>-3.55</c:v>
                </c:pt>
                <c:pt idx="18">
                  <c:v>0.34</c:v>
                </c:pt>
                <c:pt idx="19">
                  <c:v>-3.97</c:v>
                </c:pt>
                <c:pt idx="20">
                  <c:v>3.17</c:v>
                </c:pt>
                <c:pt idx="21">
                  <c:v>-1.91</c:v>
                </c:pt>
                <c:pt idx="22">
                  <c:v>-3.5</c:v>
                </c:pt>
                <c:pt idx="23">
                  <c:v>-1.58</c:v>
                </c:pt>
                <c:pt idx="24">
                  <c:v>0.4</c:v>
                </c:pt>
                <c:pt idx="25">
                  <c:v>1.12</c:v>
                </c:pt>
                <c:pt idx="26">
                  <c:v>-0.52</c:v>
                </c:pt>
                <c:pt idx="27">
                  <c:v>0.78</c:v>
                </c:pt>
                <c:pt idx="28">
                  <c:v>-1.73</c:v>
                </c:pt>
                <c:pt idx="29">
                  <c:v>2.18</c:v>
                </c:pt>
                <c:pt idx="30">
                  <c:v>0.5</c:v>
                </c:pt>
                <c:pt idx="31">
                  <c:v>1.76</c:v>
                </c:pt>
                <c:pt idx="32">
                  <c:v>0.76</c:v>
                </c:pt>
                <c:pt idx="33">
                  <c:v>1.44</c:v>
                </c:pt>
                <c:pt idx="34">
                  <c:v>-2.89</c:v>
                </c:pt>
                <c:pt idx="35">
                  <c:v>0.67</c:v>
                </c:pt>
                <c:pt idx="36">
                  <c:v>-0.9</c:v>
                </c:pt>
                <c:pt idx="37">
                  <c:v>0.1</c:v>
                </c:pt>
                <c:pt idx="38">
                  <c:v>1.79</c:v>
                </c:pt>
                <c:pt idx="39">
                  <c:v>0.13</c:v>
                </c:pt>
                <c:pt idx="40">
                  <c:v>-0.7</c:v>
                </c:pt>
                <c:pt idx="41">
                  <c:v>1.03</c:v>
                </c:pt>
                <c:pt idx="42">
                  <c:v>0.93</c:v>
                </c:pt>
                <c:pt idx="43">
                  <c:v>-2.21</c:v>
                </c:pt>
                <c:pt idx="44">
                  <c:v>0.44</c:v>
                </c:pt>
                <c:pt idx="45">
                  <c:v>-0.62</c:v>
                </c:pt>
                <c:pt idx="46">
                  <c:v>-0.88</c:v>
                </c:pt>
                <c:pt idx="47">
                  <c:v>-1.33</c:v>
                </c:pt>
                <c:pt idx="48">
                  <c:v>-1.54</c:v>
                </c:pt>
                <c:pt idx="49">
                  <c:v>2.46</c:v>
                </c:pt>
                <c:pt idx="50">
                  <c:v>-0.85</c:v>
                </c:pt>
                <c:pt idx="51">
                  <c:v>-0.95</c:v>
                </c:pt>
                <c:pt idx="52">
                  <c:v>3.33</c:v>
                </c:pt>
                <c:pt idx="53">
                  <c:v>-4.17</c:v>
                </c:pt>
                <c:pt idx="54">
                  <c:v>-2.94</c:v>
                </c:pt>
                <c:pt idx="55">
                  <c:v>-0.82</c:v>
                </c:pt>
                <c:pt idx="56">
                  <c:v>-0.78</c:v>
                </c:pt>
                <c:pt idx="57">
                  <c:v>-1.03</c:v>
                </c:pt>
                <c:pt idx="58">
                  <c:v>0.09</c:v>
                </c:pt>
                <c:pt idx="59">
                  <c:v>2.13</c:v>
                </c:pt>
                <c:pt idx="60">
                  <c:v>2.12</c:v>
                </c:pt>
                <c:pt idx="61">
                  <c:v>-2.17</c:v>
                </c:pt>
                <c:pt idx="62">
                  <c:v>1.16</c:v>
                </c:pt>
              </c:numCache>
            </c:numRef>
          </c:xVal>
          <c:yVal>
            <c:numRef>
              <c:f>GM!$H$2:$H$64</c:f>
              <c:numCache>
                <c:formatCode>0.00%</c:formatCode>
                <c:ptCount val="63"/>
                <c:pt idx="0">
                  <c:v>-0.00694763832658565</c:v>
                </c:pt>
                <c:pt idx="1">
                  <c:v>-0.128591620111732</c:v>
                </c:pt>
                <c:pt idx="2">
                  <c:v>-0.0605972375690609</c:v>
                </c:pt>
                <c:pt idx="3">
                  <c:v>0.0369521627040965</c:v>
                </c:pt>
                <c:pt idx="4">
                  <c:v>0.162891405729514</c:v>
                </c:pt>
                <c:pt idx="5">
                  <c:v>0.0197010869565217</c:v>
                </c:pt>
                <c:pt idx="6">
                  <c:v>-0.0656934306569343</c:v>
                </c:pt>
                <c:pt idx="7">
                  <c:v>-0.0546054605460545</c:v>
                </c:pt>
                <c:pt idx="8">
                  <c:v>-0.073394495412844</c:v>
                </c:pt>
                <c:pt idx="9">
                  <c:v>0.0259555048488305</c:v>
                </c:pt>
                <c:pt idx="10">
                  <c:v>-0.0650666666666666</c:v>
                </c:pt>
                <c:pt idx="11">
                  <c:v>0.00509246850710254</c:v>
                </c:pt>
                <c:pt idx="12">
                  <c:v>0.143776824034335</c:v>
                </c:pt>
                <c:pt idx="13">
                  <c:v>-0.0655972500716126</c:v>
                </c:pt>
                <c:pt idx="14">
                  <c:v>0.0442716123242595</c:v>
                </c:pt>
                <c:pt idx="15">
                  <c:v>0.0646496815286623</c:v>
                </c:pt>
                <c:pt idx="16">
                  <c:v>-0.0169067000626175</c:v>
                </c:pt>
                <c:pt idx="17">
                  <c:v>-0.0821839080459768</c:v>
                </c:pt>
                <c:pt idx="18">
                  <c:v>0.0289769367238319</c:v>
                </c:pt>
                <c:pt idx="19">
                  <c:v>-0.0683195592286501</c:v>
                </c:pt>
                <c:pt idx="20">
                  <c:v>0.0497397339502603</c:v>
                </c:pt>
                <c:pt idx="21">
                  <c:v>0.0029002320185616</c:v>
                </c:pt>
                <c:pt idx="22">
                  <c:v>0.00174317257408463</c:v>
                </c:pt>
                <c:pt idx="23">
                  <c:v>-0.049171270718232</c:v>
                </c:pt>
                <c:pt idx="24">
                  <c:v>0.00332594235033268</c:v>
                </c:pt>
                <c:pt idx="25">
                  <c:v>-0.117200880841693</c:v>
                </c:pt>
                <c:pt idx="26">
                  <c:v>0.0552543248128066</c:v>
                </c:pt>
                <c:pt idx="27">
                  <c:v>0.0481732070365357</c:v>
                </c:pt>
                <c:pt idx="28">
                  <c:v>0.0272449263274952</c:v>
                </c:pt>
                <c:pt idx="29">
                  <c:v>0.0554577464788732</c:v>
                </c:pt>
                <c:pt idx="30">
                  <c:v>-0.0499024254251463</c:v>
                </c:pt>
                <c:pt idx="31">
                  <c:v>0.0768537976583607</c:v>
                </c:pt>
                <c:pt idx="32">
                  <c:v>-0.0171141929772793</c:v>
                </c:pt>
                <c:pt idx="33">
                  <c:v>0.0988975356679637</c:v>
                </c:pt>
                <c:pt idx="34">
                  <c:v>0.108554996405464</c:v>
                </c:pt>
                <c:pt idx="35">
                  <c:v>0.0246777163904237</c:v>
                </c:pt>
                <c:pt idx="36">
                  <c:v>-0.0334638661445354</c:v>
                </c:pt>
                <c:pt idx="37">
                  <c:v>-0.0256677072493929</c:v>
                </c:pt>
                <c:pt idx="38">
                  <c:v>0.113887635239567</c:v>
                </c:pt>
                <c:pt idx="39">
                  <c:v>0.0148019607843137</c:v>
                </c:pt>
                <c:pt idx="40">
                  <c:v>0.120779120879121</c:v>
                </c:pt>
                <c:pt idx="41">
                  <c:v>0.0654737704918031</c:v>
                </c:pt>
                <c:pt idx="42">
                  <c:v>0.0831064941653983</c:v>
                </c:pt>
                <c:pt idx="43">
                  <c:v>-0.000507099391480636</c:v>
                </c:pt>
                <c:pt idx="44">
                  <c:v>-0.111711711711712</c:v>
                </c:pt>
                <c:pt idx="45">
                  <c:v>-0.0348826086956522</c:v>
                </c:pt>
                <c:pt idx="46">
                  <c:v>-0.103313840155945</c:v>
                </c:pt>
                <c:pt idx="47">
                  <c:v>-0.0142198308993082</c:v>
                </c:pt>
                <c:pt idx="48">
                  <c:v>0.083263946711074</c:v>
                </c:pt>
                <c:pt idx="49">
                  <c:v>0.185002466699556</c:v>
                </c:pt>
                <c:pt idx="50">
                  <c:v>-0.0479098168154063</c:v>
                </c:pt>
                <c:pt idx="51">
                  <c:v>-0.176402321083172</c:v>
                </c:pt>
                <c:pt idx="52">
                  <c:v>0.280971258671953</c:v>
                </c:pt>
                <c:pt idx="53">
                  <c:v>-0.160216396171452</c:v>
                </c:pt>
                <c:pt idx="54">
                  <c:v>-0.131964161849711</c:v>
                </c:pt>
                <c:pt idx="55">
                  <c:v>-0.0882740447957839</c:v>
                </c:pt>
                <c:pt idx="56">
                  <c:v>-0.045583149952845</c:v>
                </c:pt>
                <c:pt idx="57">
                  <c:v>-0.00872545964474924</c:v>
                </c:pt>
                <c:pt idx="58">
                  <c:v>0.0341604898485337</c:v>
                </c:pt>
                <c:pt idx="59">
                  <c:v>-0.0746600954369221</c:v>
                </c:pt>
                <c:pt idx="60">
                  <c:v>-0.0812181145519321</c:v>
                </c:pt>
                <c:pt idx="61">
                  <c:v>-0.0101379815518176</c:v>
                </c:pt>
                <c:pt idx="62">
                  <c:v>0.0776777777777777</c:v>
                </c:pt>
              </c:numCache>
            </c:numRef>
          </c:yVal>
          <c:smooth val="0"/>
        </c:ser>
        <c:ser>
          <c:idx val="1"/>
          <c:order val="1"/>
          <c:tx>
            <c:v>Forecasted Excess Return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GM!$E$2:$E$64</c:f>
              <c:numCache>
                <c:formatCode>General</c:formatCode>
                <c:ptCount val="63"/>
                <c:pt idx="0">
                  <c:v>1.11</c:v>
                </c:pt>
                <c:pt idx="1">
                  <c:v>-3.64</c:v>
                </c:pt>
                <c:pt idx="2">
                  <c:v>-2.69</c:v>
                </c:pt>
                <c:pt idx="3">
                  <c:v>2.67</c:v>
                </c:pt>
                <c:pt idx="4">
                  <c:v>-2.06</c:v>
                </c:pt>
                <c:pt idx="5">
                  <c:v>-3.1</c:v>
                </c:pt>
                <c:pt idx="6">
                  <c:v>0.11</c:v>
                </c:pt>
                <c:pt idx="7">
                  <c:v>-4.24</c:v>
                </c:pt>
                <c:pt idx="8">
                  <c:v>2.52</c:v>
                </c:pt>
                <c:pt idx="9">
                  <c:v>0.9</c:v>
                </c:pt>
                <c:pt idx="10">
                  <c:v>-2.42</c:v>
                </c:pt>
                <c:pt idx="11">
                  <c:v>2.45</c:v>
                </c:pt>
                <c:pt idx="12">
                  <c:v>0.91</c:v>
                </c:pt>
                <c:pt idx="13">
                  <c:v>-1.05</c:v>
                </c:pt>
                <c:pt idx="14">
                  <c:v>1.78</c:v>
                </c:pt>
                <c:pt idx="15">
                  <c:v>-2.13</c:v>
                </c:pt>
                <c:pt idx="16">
                  <c:v>2.47</c:v>
                </c:pt>
                <c:pt idx="17">
                  <c:v>-3.55</c:v>
                </c:pt>
                <c:pt idx="18">
                  <c:v>0.34</c:v>
                </c:pt>
                <c:pt idx="19">
                  <c:v>-3.97</c:v>
                </c:pt>
                <c:pt idx="20">
                  <c:v>3.17</c:v>
                </c:pt>
                <c:pt idx="21">
                  <c:v>-1.91</c:v>
                </c:pt>
                <c:pt idx="22">
                  <c:v>-3.5</c:v>
                </c:pt>
                <c:pt idx="23">
                  <c:v>-1.58</c:v>
                </c:pt>
                <c:pt idx="24">
                  <c:v>0.4</c:v>
                </c:pt>
                <c:pt idx="25">
                  <c:v>1.12</c:v>
                </c:pt>
                <c:pt idx="26">
                  <c:v>-0.52</c:v>
                </c:pt>
                <c:pt idx="27">
                  <c:v>0.78</c:v>
                </c:pt>
                <c:pt idx="28">
                  <c:v>-1.73</c:v>
                </c:pt>
                <c:pt idx="29">
                  <c:v>2.18</c:v>
                </c:pt>
                <c:pt idx="30">
                  <c:v>0.5</c:v>
                </c:pt>
                <c:pt idx="31">
                  <c:v>1.76</c:v>
                </c:pt>
                <c:pt idx="32">
                  <c:v>0.76</c:v>
                </c:pt>
                <c:pt idx="33">
                  <c:v>1.44</c:v>
                </c:pt>
                <c:pt idx="34">
                  <c:v>-2.89</c:v>
                </c:pt>
                <c:pt idx="35">
                  <c:v>0.67</c:v>
                </c:pt>
                <c:pt idx="36">
                  <c:v>-0.9</c:v>
                </c:pt>
                <c:pt idx="37">
                  <c:v>0.1</c:v>
                </c:pt>
                <c:pt idx="38">
                  <c:v>1.79</c:v>
                </c:pt>
                <c:pt idx="39">
                  <c:v>0.13</c:v>
                </c:pt>
                <c:pt idx="40">
                  <c:v>-0.7</c:v>
                </c:pt>
                <c:pt idx="41">
                  <c:v>1.03</c:v>
                </c:pt>
                <c:pt idx="42">
                  <c:v>0.93</c:v>
                </c:pt>
                <c:pt idx="43">
                  <c:v>-2.21</c:v>
                </c:pt>
                <c:pt idx="44">
                  <c:v>0.44</c:v>
                </c:pt>
                <c:pt idx="45">
                  <c:v>-0.62</c:v>
                </c:pt>
                <c:pt idx="46">
                  <c:v>-0.88</c:v>
                </c:pt>
                <c:pt idx="47">
                  <c:v>-1.33</c:v>
                </c:pt>
                <c:pt idx="48">
                  <c:v>-1.54</c:v>
                </c:pt>
                <c:pt idx="49">
                  <c:v>2.46</c:v>
                </c:pt>
                <c:pt idx="50">
                  <c:v>-0.85</c:v>
                </c:pt>
                <c:pt idx="51">
                  <c:v>-0.95</c:v>
                </c:pt>
                <c:pt idx="52">
                  <c:v>3.33</c:v>
                </c:pt>
                <c:pt idx="53">
                  <c:v>-4.17</c:v>
                </c:pt>
                <c:pt idx="54">
                  <c:v>-2.94</c:v>
                </c:pt>
                <c:pt idx="55">
                  <c:v>-0.82</c:v>
                </c:pt>
                <c:pt idx="56">
                  <c:v>-0.78</c:v>
                </c:pt>
                <c:pt idx="57">
                  <c:v>-1.03</c:v>
                </c:pt>
                <c:pt idx="58">
                  <c:v>0.09</c:v>
                </c:pt>
                <c:pt idx="59">
                  <c:v>2.13</c:v>
                </c:pt>
                <c:pt idx="60">
                  <c:v>2.12</c:v>
                </c:pt>
                <c:pt idx="61">
                  <c:v>-2.17</c:v>
                </c:pt>
                <c:pt idx="62">
                  <c:v>1.16</c:v>
                </c:pt>
              </c:numCache>
            </c:numRef>
          </c:xVal>
          <c:yVal>
            <c:numRef>
              <c:f>GM!$M$58:$M$120</c:f>
              <c:numCache>
                <c:formatCode>General</c:formatCode>
                <c:ptCount val="63"/>
                <c:pt idx="0">
                  <c:v>0.00127053765192455</c:v>
                </c:pt>
                <c:pt idx="1">
                  <c:v>-0.107977956869578</c:v>
                </c:pt>
                <c:pt idx="2">
                  <c:v>-0.0667543372854371</c:v>
                </c:pt>
                <c:pt idx="3">
                  <c:v>0.0077843394778654</c:v>
                </c:pt>
                <c:pt idx="4">
                  <c:v>0.0945517664615391</c:v>
                </c:pt>
                <c:pt idx="5">
                  <c:v>-0.0760875445370262</c:v>
                </c:pt>
                <c:pt idx="6">
                  <c:v>-0.0935269794231846</c:v>
                </c:pt>
                <c:pt idx="7">
                  <c:v>-0.0273904782031445</c:v>
                </c:pt>
                <c:pt idx="8">
                  <c:v>-0.0266210411910191</c:v>
                </c:pt>
                <c:pt idx="9">
                  <c:v>0.00440915865254195</c:v>
                </c:pt>
                <c:pt idx="10">
                  <c:v>0.002029814897012</c:v>
                </c:pt>
                <c:pt idx="11">
                  <c:v>-0.0186068450646189</c:v>
                </c:pt>
                <c:pt idx="12">
                  <c:v>0.0849059020195426</c:v>
                </c:pt>
                <c:pt idx="13">
                  <c:v>-0.0779679588328248</c:v>
                </c:pt>
                <c:pt idx="14">
                  <c:v>-0.00262734712095563</c:v>
                </c:pt>
                <c:pt idx="15">
                  <c:v>0.0055962486533288</c:v>
                </c:pt>
                <c:pt idx="16">
                  <c:v>0.0253531192825349</c:v>
                </c:pt>
                <c:pt idx="17">
                  <c:v>-0.0723689216308176</c:v>
                </c:pt>
                <c:pt idx="18">
                  <c:v>0.0508079215177969</c:v>
                </c:pt>
                <c:pt idx="19">
                  <c:v>-0.0623366554550042</c:v>
                </c:pt>
                <c:pt idx="20">
                  <c:v>0.0494873787615384</c:v>
                </c:pt>
                <c:pt idx="21">
                  <c:v>0.00878249844162829</c:v>
                </c:pt>
                <c:pt idx="22">
                  <c:v>-0.0202975571170907</c:v>
                </c:pt>
                <c:pt idx="23">
                  <c:v>0.00163191774525718</c:v>
                </c:pt>
                <c:pt idx="24">
                  <c:v>0.0618721979059297</c:v>
                </c:pt>
                <c:pt idx="25">
                  <c:v>-0.0605924829215644</c:v>
                </c:pt>
                <c:pt idx="26">
                  <c:v>0.0268317780298711</c:v>
                </c:pt>
                <c:pt idx="27">
                  <c:v>0.0349793379800252</c:v>
                </c:pt>
                <c:pt idx="28">
                  <c:v>0.0450497504544985</c:v>
                </c:pt>
                <c:pt idx="29">
                  <c:v>0.0555941977267193</c:v>
                </c:pt>
                <c:pt idx="30">
                  <c:v>-0.0516409532985741</c:v>
                </c:pt>
                <c:pt idx="31">
                  <c:v>0.0859961572561469</c:v>
                </c:pt>
                <c:pt idx="32">
                  <c:v>-0.0283328068503858</c:v>
                </c:pt>
                <c:pt idx="33">
                  <c:v>0.0378117614223096</c:v>
                </c:pt>
                <c:pt idx="34">
                  <c:v>-0.00512678144510091</c:v>
                </c:pt>
                <c:pt idx="35">
                  <c:v>0.0485896981519197</c:v>
                </c:pt>
                <c:pt idx="36">
                  <c:v>-0.000152599071686658</c:v>
                </c:pt>
                <c:pt idx="37">
                  <c:v>0.0749500409438499</c:v>
                </c:pt>
                <c:pt idx="38">
                  <c:v>0.0251643537395942</c:v>
                </c:pt>
                <c:pt idx="39">
                  <c:v>-0.00182687511912484</c:v>
                </c:pt>
                <c:pt idx="40">
                  <c:v>-0.0312168059908447</c:v>
                </c:pt>
                <c:pt idx="41">
                  <c:v>0.0393470732519241</c:v>
                </c:pt>
                <c:pt idx="42">
                  <c:v>0.0363611074372089</c:v>
                </c:pt>
                <c:pt idx="43">
                  <c:v>-0.00484120520442586</c:v>
                </c:pt>
                <c:pt idx="44">
                  <c:v>0.049746986295479</c:v>
                </c:pt>
                <c:pt idx="45">
                  <c:v>-0.114890243291294</c:v>
                </c:pt>
                <c:pt idx="46">
                  <c:v>-0.0253331639849143</c:v>
                </c:pt>
                <c:pt idx="47">
                  <c:v>0.0200209156840357</c:v>
                </c:pt>
                <c:pt idx="48">
                  <c:v>0.0483379692644429</c:v>
                </c:pt>
                <c:pt idx="49">
                  <c:v>0.0741038307353797</c:v>
                </c:pt>
                <c:pt idx="50">
                  <c:v>-0.0010070526748429</c:v>
                </c:pt>
                <c:pt idx="51">
                  <c:v>-0.0234794308391859</c:v>
                </c:pt>
                <c:pt idx="52">
                  <c:v>0.181910162177265</c:v>
                </c:pt>
                <c:pt idx="53">
                  <c:v>-0.16196543755903</c:v>
                </c:pt>
                <c:pt idx="54">
                  <c:v>-0.119452791696355</c:v>
                </c:pt>
                <c:pt idx="55">
                  <c:v>-0.0528250927810639</c:v>
                </c:pt>
                <c:pt idx="56">
                  <c:v>-0.0425958427369469</c:v>
                </c:pt>
                <c:pt idx="57">
                  <c:v>-0.042144655952059</c:v>
                </c:pt>
                <c:pt idx="58">
                  <c:v>0.0275880374301237</c:v>
                </c:pt>
                <c:pt idx="59">
                  <c:v>0.00262902257001482</c:v>
                </c:pt>
                <c:pt idx="60">
                  <c:v>0.0626043482256032</c:v>
                </c:pt>
                <c:pt idx="61">
                  <c:v>0.0114952501317096</c:v>
                </c:pt>
                <c:pt idx="62">
                  <c:v>0.106458257306049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05487184"/>
        <c:axId val="-2105481552"/>
      </c:scatterChart>
      <c:valAx>
        <c:axId val="-21054871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SMB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05481552"/>
        <c:crosses val="autoZero"/>
        <c:crossBetween val="midCat"/>
      </c:valAx>
      <c:valAx>
        <c:axId val="-210548155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Excess Return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054871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HML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Excess Return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GM!$F$2:$F$64</c:f>
              <c:numCache>
                <c:formatCode>General</c:formatCode>
                <c:ptCount val="63"/>
                <c:pt idx="0">
                  <c:v>0.91</c:v>
                </c:pt>
                <c:pt idx="1">
                  <c:v>3.74</c:v>
                </c:pt>
                <c:pt idx="2">
                  <c:v>-2.17</c:v>
                </c:pt>
                <c:pt idx="3">
                  <c:v>-0.98</c:v>
                </c:pt>
                <c:pt idx="4">
                  <c:v>0.61</c:v>
                </c:pt>
                <c:pt idx="5">
                  <c:v>0.63</c:v>
                </c:pt>
                <c:pt idx="6">
                  <c:v>2.91</c:v>
                </c:pt>
                <c:pt idx="7">
                  <c:v>-4.96</c:v>
                </c:pt>
                <c:pt idx="8">
                  <c:v>-1.27</c:v>
                </c:pt>
                <c:pt idx="9">
                  <c:v>-2.13</c:v>
                </c:pt>
                <c:pt idx="10">
                  <c:v>3.43</c:v>
                </c:pt>
                <c:pt idx="11">
                  <c:v>-1.01</c:v>
                </c:pt>
                <c:pt idx="12">
                  <c:v>-1.39</c:v>
                </c:pt>
                <c:pt idx="13">
                  <c:v>-4.05</c:v>
                </c:pt>
                <c:pt idx="14">
                  <c:v>0.76</c:v>
                </c:pt>
                <c:pt idx="15">
                  <c:v>-3.04</c:v>
                </c:pt>
                <c:pt idx="16">
                  <c:v>-3.47</c:v>
                </c:pt>
                <c:pt idx="17">
                  <c:v>-2.75</c:v>
                </c:pt>
                <c:pt idx="18">
                  <c:v>-1.06</c:v>
                </c:pt>
                <c:pt idx="19">
                  <c:v>-0.07</c:v>
                </c:pt>
                <c:pt idx="20">
                  <c:v>0.38</c:v>
                </c:pt>
                <c:pt idx="21">
                  <c:v>-0.53</c:v>
                </c:pt>
                <c:pt idx="22">
                  <c:v>1.64</c:v>
                </c:pt>
                <c:pt idx="23">
                  <c:v>4.7</c:v>
                </c:pt>
                <c:pt idx="24">
                  <c:v>-0.56</c:v>
                </c:pt>
                <c:pt idx="25">
                  <c:v>-1.48</c:v>
                </c:pt>
                <c:pt idx="26">
                  <c:v>-0.05</c:v>
                </c:pt>
                <c:pt idx="27">
                  <c:v>-0.43</c:v>
                </c:pt>
                <c:pt idx="28">
                  <c:v>0.51</c:v>
                </c:pt>
                <c:pt idx="29">
                  <c:v>-1.26</c:v>
                </c:pt>
                <c:pt idx="30">
                  <c:v>-2.04</c:v>
                </c:pt>
                <c:pt idx="31">
                  <c:v>0.31</c:v>
                </c:pt>
                <c:pt idx="32">
                  <c:v>0.77</c:v>
                </c:pt>
                <c:pt idx="33">
                  <c:v>1.26</c:v>
                </c:pt>
                <c:pt idx="34">
                  <c:v>0.28</c:v>
                </c:pt>
                <c:pt idx="35">
                  <c:v>-0.37</c:v>
                </c:pt>
                <c:pt idx="36">
                  <c:v>0.09</c:v>
                </c:pt>
                <c:pt idx="37">
                  <c:v>1.71</c:v>
                </c:pt>
                <c:pt idx="38">
                  <c:v>3.09</c:v>
                </c:pt>
                <c:pt idx="39">
                  <c:v>-0.84</c:v>
                </c:pt>
                <c:pt idx="40">
                  <c:v>3.29</c:v>
                </c:pt>
                <c:pt idx="41">
                  <c:v>0.72</c:v>
                </c:pt>
                <c:pt idx="42">
                  <c:v>0.44</c:v>
                </c:pt>
                <c:pt idx="43">
                  <c:v>0.47</c:v>
                </c:pt>
                <c:pt idx="44">
                  <c:v>0.46</c:v>
                </c:pt>
                <c:pt idx="45">
                  <c:v>0.48</c:v>
                </c:pt>
                <c:pt idx="46">
                  <c:v>-0.49</c:v>
                </c:pt>
                <c:pt idx="47">
                  <c:v>0.81</c:v>
                </c:pt>
                <c:pt idx="48">
                  <c:v>0.45</c:v>
                </c:pt>
                <c:pt idx="49">
                  <c:v>-3.22</c:v>
                </c:pt>
                <c:pt idx="50">
                  <c:v>3.29</c:v>
                </c:pt>
                <c:pt idx="51">
                  <c:v>-0.12</c:v>
                </c:pt>
                <c:pt idx="52">
                  <c:v>-0.08</c:v>
                </c:pt>
                <c:pt idx="53">
                  <c:v>-0.2</c:v>
                </c:pt>
                <c:pt idx="54">
                  <c:v>-1.82</c:v>
                </c:pt>
                <c:pt idx="55">
                  <c:v>-1.64</c:v>
                </c:pt>
                <c:pt idx="56">
                  <c:v>-0.12</c:v>
                </c:pt>
                <c:pt idx="57">
                  <c:v>-1.5</c:v>
                </c:pt>
                <c:pt idx="58">
                  <c:v>-2.11</c:v>
                </c:pt>
                <c:pt idx="59">
                  <c:v>-1.75</c:v>
                </c:pt>
                <c:pt idx="60">
                  <c:v>0.28</c:v>
                </c:pt>
                <c:pt idx="61">
                  <c:v>1.32</c:v>
                </c:pt>
                <c:pt idx="62">
                  <c:v>3.22</c:v>
                </c:pt>
              </c:numCache>
            </c:numRef>
          </c:xVal>
          <c:yVal>
            <c:numRef>
              <c:f>GM!$H$2:$H$64</c:f>
              <c:numCache>
                <c:formatCode>0.00%</c:formatCode>
                <c:ptCount val="63"/>
                <c:pt idx="0">
                  <c:v>-0.00694763832658565</c:v>
                </c:pt>
                <c:pt idx="1">
                  <c:v>-0.128591620111732</c:v>
                </c:pt>
                <c:pt idx="2">
                  <c:v>-0.0605972375690609</c:v>
                </c:pt>
                <c:pt idx="3">
                  <c:v>0.0369521627040965</c:v>
                </c:pt>
                <c:pt idx="4">
                  <c:v>0.162891405729514</c:v>
                </c:pt>
                <c:pt idx="5">
                  <c:v>0.0197010869565217</c:v>
                </c:pt>
                <c:pt idx="6">
                  <c:v>-0.0656934306569343</c:v>
                </c:pt>
                <c:pt idx="7">
                  <c:v>-0.0546054605460545</c:v>
                </c:pt>
                <c:pt idx="8">
                  <c:v>-0.073394495412844</c:v>
                </c:pt>
                <c:pt idx="9">
                  <c:v>0.0259555048488305</c:v>
                </c:pt>
                <c:pt idx="10">
                  <c:v>-0.0650666666666666</c:v>
                </c:pt>
                <c:pt idx="11">
                  <c:v>0.00509246850710254</c:v>
                </c:pt>
                <c:pt idx="12">
                  <c:v>0.143776824034335</c:v>
                </c:pt>
                <c:pt idx="13">
                  <c:v>-0.0655972500716126</c:v>
                </c:pt>
                <c:pt idx="14">
                  <c:v>0.0442716123242595</c:v>
                </c:pt>
                <c:pt idx="15">
                  <c:v>0.0646496815286623</c:v>
                </c:pt>
                <c:pt idx="16">
                  <c:v>-0.0169067000626175</c:v>
                </c:pt>
                <c:pt idx="17">
                  <c:v>-0.0821839080459768</c:v>
                </c:pt>
                <c:pt idx="18">
                  <c:v>0.0289769367238319</c:v>
                </c:pt>
                <c:pt idx="19">
                  <c:v>-0.0683195592286501</c:v>
                </c:pt>
                <c:pt idx="20">
                  <c:v>0.0497397339502603</c:v>
                </c:pt>
                <c:pt idx="21">
                  <c:v>0.0029002320185616</c:v>
                </c:pt>
                <c:pt idx="22">
                  <c:v>0.00174317257408463</c:v>
                </c:pt>
                <c:pt idx="23">
                  <c:v>-0.049171270718232</c:v>
                </c:pt>
                <c:pt idx="24">
                  <c:v>0.00332594235033268</c:v>
                </c:pt>
                <c:pt idx="25">
                  <c:v>-0.117200880841693</c:v>
                </c:pt>
                <c:pt idx="26">
                  <c:v>0.0552543248128066</c:v>
                </c:pt>
                <c:pt idx="27">
                  <c:v>0.0481732070365357</c:v>
                </c:pt>
                <c:pt idx="28">
                  <c:v>0.0272449263274952</c:v>
                </c:pt>
                <c:pt idx="29">
                  <c:v>0.0554577464788732</c:v>
                </c:pt>
                <c:pt idx="30">
                  <c:v>-0.0499024254251463</c:v>
                </c:pt>
                <c:pt idx="31">
                  <c:v>0.0768537976583607</c:v>
                </c:pt>
                <c:pt idx="32">
                  <c:v>-0.0171141929772793</c:v>
                </c:pt>
                <c:pt idx="33">
                  <c:v>0.0988975356679637</c:v>
                </c:pt>
                <c:pt idx="34">
                  <c:v>0.108554996405464</c:v>
                </c:pt>
                <c:pt idx="35">
                  <c:v>0.0246777163904237</c:v>
                </c:pt>
                <c:pt idx="36">
                  <c:v>-0.0334638661445354</c:v>
                </c:pt>
                <c:pt idx="37">
                  <c:v>-0.0256677072493929</c:v>
                </c:pt>
                <c:pt idx="38">
                  <c:v>0.113887635239567</c:v>
                </c:pt>
                <c:pt idx="39">
                  <c:v>0.0148019607843137</c:v>
                </c:pt>
                <c:pt idx="40">
                  <c:v>0.120779120879121</c:v>
                </c:pt>
                <c:pt idx="41">
                  <c:v>0.0654737704918031</c:v>
                </c:pt>
                <c:pt idx="42">
                  <c:v>0.0831064941653983</c:v>
                </c:pt>
                <c:pt idx="43">
                  <c:v>-0.000507099391480636</c:v>
                </c:pt>
                <c:pt idx="44">
                  <c:v>-0.111711711711712</c:v>
                </c:pt>
                <c:pt idx="45">
                  <c:v>-0.0348826086956522</c:v>
                </c:pt>
                <c:pt idx="46">
                  <c:v>-0.103313840155945</c:v>
                </c:pt>
                <c:pt idx="47">
                  <c:v>-0.0142198308993082</c:v>
                </c:pt>
                <c:pt idx="48">
                  <c:v>0.083263946711074</c:v>
                </c:pt>
                <c:pt idx="49">
                  <c:v>0.185002466699556</c:v>
                </c:pt>
                <c:pt idx="50">
                  <c:v>-0.0479098168154063</c:v>
                </c:pt>
                <c:pt idx="51">
                  <c:v>-0.176402321083172</c:v>
                </c:pt>
                <c:pt idx="52">
                  <c:v>0.280971258671953</c:v>
                </c:pt>
                <c:pt idx="53">
                  <c:v>-0.160216396171452</c:v>
                </c:pt>
                <c:pt idx="54">
                  <c:v>-0.131964161849711</c:v>
                </c:pt>
                <c:pt idx="55">
                  <c:v>-0.0882740447957839</c:v>
                </c:pt>
                <c:pt idx="56">
                  <c:v>-0.045583149952845</c:v>
                </c:pt>
                <c:pt idx="57">
                  <c:v>-0.00872545964474924</c:v>
                </c:pt>
                <c:pt idx="58">
                  <c:v>0.0341604898485337</c:v>
                </c:pt>
                <c:pt idx="59">
                  <c:v>-0.0746600954369221</c:v>
                </c:pt>
                <c:pt idx="60">
                  <c:v>-0.0812181145519321</c:v>
                </c:pt>
                <c:pt idx="61">
                  <c:v>-0.0101379815518176</c:v>
                </c:pt>
                <c:pt idx="62">
                  <c:v>0.0776777777777777</c:v>
                </c:pt>
              </c:numCache>
            </c:numRef>
          </c:yVal>
          <c:smooth val="0"/>
        </c:ser>
        <c:ser>
          <c:idx val="1"/>
          <c:order val="1"/>
          <c:tx>
            <c:v>Forecasted Excess Return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GM!$F$2:$F$64</c:f>
              <c:numCache>
                <c:formatCode>General</c:formatCode>
                <c:ptCount val="63"/>
                <c:pt idx="0">
                  <c:v>0.91</c:v>
                </c:pt>
                <c:pt idx="1">
                  <c:v>3.74</c:v>
                </c:pt>
                <c:pt idx="2">
                  <c:v>-2.17</c:v>
                </c:pt>
                <c:pt idx="3">
                  <c:v>-0.98</c:v>
                </c:pt>
                <c:pt idx="4">
                  <c:v>0.61</c:v>
                </c:pt>
                <c:pt idx="5">
                  <c:v>0.63</c:v>
                </c:pt>
                <c:pt idx="6">
                  <c:v>2.91</c:v>
                </c:pt>
                <c:pt idx="7">
                  <c:v>-4.96</c:v>
                </c:pt>
                <c:pt idx="8">
                  <c:v>-1.27</c:v>
                </c:pt>
                <c:pt idx="9">
                  <c:v>-2.13</c:v>
                </c:pt>
                <c:pt idx="10">
                  <c:v>3.43</c:v>
                </c:pt>
                <c:pt idx="11">
                  <c:v>-1.01</c:v>
                </c:pt>
                <c:pt idx="12">
                  <c:v>-1.39</c:v>
                </c:pt>
                <c:pt idx="13">
                  <c:v>-4.05</c:v>
                </c:pt>
                <c:pt idx="14">
                  <c:v>0.76</c:v>
                </c:pt>
                <c:pt idx="15">
                  <c:v>-3.04</c:v>
                </c:pt>
                <c:pt idx="16">
                  <c:v>-3.47</c:v>
                </c:pt>
                <c:pt idx="17">
                  <c:v>-2.75</c:v>
                </c:pt>
                <c:pt idx="18">
                  <c:v>-1.06</c:v>
                </c:pt>
                <c:pt idx="19">
                  <c:v>-0.07</c:v>
                </c:pt>
                <c:pt idx="20">
                  <c:v>0.38</c:v>
                </c:pt>
                <c:pt idx="21">
                  <c:v>-0.53</c:v>
                </c:pt>
                <c:pt idx="22">
                  <c:v>1.64</c:v>
                </c:pt>
                <c:pt idx="23">
                  <c:v>4.7</c:v>
                </c:pt>
                <c:pt idx="24">
                  <c:v>-0.56</c:v>
                </c:pt>
                <c:pt idx="25">
                  <c:v>-1.48</c:v>
                </c:pt>
                <c:pt idx="26">
                  <c:v>-0.05</c:v>
                </c:pt>
                <c:pt idx="27">
                  <c:v>-0.43</c:v>
                </c:pt>
                <c:pt idx="28">
                  <c:v>0.51</c:v>
                </c:pt>
                <c:pt idx="29">
                  <c:v>-1.26</c:v>
                </c:pt>
                <c:pt idx="30">
                  <c:v>-2.04</c:v>
                </c:pt>
                <c:pt idx="31">
                  <c:v>0.31</c:v>
                </c:pt>
                <c:pt idx="32">
                  <c:v>0.77</c:v>
                </c:pt>
                <c:pt idx="33">
                  <c:v>1.26</c:v>
                </c:pt>
                <c:pt idx="34">
                  <c:v>0.28</c:v>
                </c:pt>
                <c:pt idx="35">
                  <c:v>-0.37</c:v>
                </c:pt>
                <c:pt idx="36">
                  <c:v>0.09</c:v>
                </c:pt>
                <c:pt idx="37">
                  <c:v>1.71</c:v>
                </c:pt>
                <c:pt idx="38">
                  <c:v>3.09</c:v>
                </c:pt>
                <c:pt idx="39">
                  <c:v>-0.84</c:v>
                </c:pt>
                <c:pt idx="40">
                  <c:v>3.29</c:v>
                </c:pt>
                <c:pt idx="41">
                  <c:v>0.72</c:v>
                </c:pt>
                <c:pt idx="42">
                  <c:v>0.44</c:v>
                </c:pt>
                <c:pt idx="43">
                  <c:v>0.47</c:v>
                </c:pt>
                <c:pt idx="44">
                  <c:v>0.46</c:v>
                </c:pt>
                <c:pt idx="45">
                  <c:v>0.48</c:v>
                </c:pt>
                <c:pt idx="46">
                  <c:v>-0.49</c:v>
                </c:pt>
                <c:pt idx="47">
                  <c:v>0.81</c:v>
                </c:pt>
                <c:pt idx="48">
                  <c:v>0.45</c:v>
                </c:pt>
                <c:pt idx="49">
                  <c:v>-3.22</c:v>
                </c:pt>
                <c:pt idx="50">
                  <c:v>3.29</c:v>
                </c:pt>
                <c:pt idx="51">
                  <c:v>-0.12</c:v>
                </c:pt>
                <c:pt idx="52">
                  <c:v>-0.08</c:v>
                </c:pt>
                <c:pt idx="53">
                  <c:v>-0.2</c:v>
                </c:pt>
                <c:pt idx="54">
                  <c:v>-1.82</c:v>
                </c:pt>
                <c:pt idx="55">
                  <c:v>-1.64</c:v>
                </c:pt>
                <c:pt idx="56">
                  <c:v>-0.12</c:v>
                </c:pt>
                <c:pt idx="57">
                  <c:v>-1.5</c:v>
                </c:pt>
                <c:pt idx="58">
                  <c:v>-2.11</c:v>
                </c:pt>
                <c:pt idx="59">
                  <c:v>-1.75</c:v>
                </c:pt>
                <c:pt idx="60">
                  <c:v>0.28</c:v>
                </c:pt>
                <c:pt idx="61">
                  <c:v>1.32</c:v>
                </c:pt>
                <c:pt idx="62">
                  <c:v>3.22</c:v>
                </c:pt>
              </c:numCache>
            </c:numRef>
          </c:xVal>
          <c:yVal>
            <c:numRef>
              <c:f>GM!$M$58:$M$120</c:f>
              <c:numCache>
                <c:formatCode>General</c:formatCode>
                <c:ptCount val="63"/>
                <c:pt idx="0">
                  <c:v>0.00127053765192455</c:v>
                </c:pt>
                <c:pt idx="1">
                  <c:v>-0.107977956869578</c:v>
                </c:pt>
                <c:pt idx="2">
                  <c:v>-0.0667543372854371</c:v>
                </c:pt>
                <c:pt idx="3">
                  <c:v>0.0077843394778654</c:v>
                </c:pt>
                <c:pt idx="4">
                  <c:v>0.0945517664615391</c:v>
                </c:pt>
                <c:pt idx="5">
                  <c:v>-0.0760875445370262</c:v>
                </c:pt>
                <c:pt idx="6">
                  <c:v>-0.0935269794231846</c:v>
                </c:pt>
                <c:pt idx="7">
                  <c:v>-0.0273904782031445</c:v>
                </c:pt>
                <c:pt idx="8">
                  <c:v>-0.0266210411910191</c:v>
                </c:pt>
                <c:pt idx="9">
                  <c:v>0.00440915865254195</c:v>
                </c:pt>
                <c:pt idx="10">
                  <c:v>0.002029814897012</c:v>
                </c:pt>
                <c:pt idx="11">
                  <c:v>-0.0186068450646189</c:v>
                </c:pt>
                <c:pt idx="12">
                  <c:v>0.0849059020195426</c:v>
                </c:pt>
                <c:pt idx="13">
                  <c:v>-0.0779679588328248</c:v>
                </c:pt>
                <c:pt idx="14">
                  <c:v>-0.00262734712095563</c:v>
                </c:pt>
                <c:pt idx="15">
                  <c:v>0.0055962486533288</c:v>
                </c:pt>
                <c:pt idx="16">
                  <c:v>0.0253531192825349</c:v>
                </c:pt>
                <c:pt idx="17">
                  <c:v>-0.0723689216308176</c:v>
                </c:pt>
                <c:pt idx="18">
                  <c:v>0.0508079215177969</c:v>
                </c:pt>
                <c:pt idx="19">
                  <c:v>-0.0623366554550042</c:v>
                </c:pt>
                <c:pt idx="20">
                  <c:v>0.0494873787615384</c:v>
                </c:pt>
                <c:pt idx="21">
                  <c:v>0.00878249844162829</c:v>
                </c:pt>
                <c:pt idx="22">
                  <c:v>-0.0202975571170907</c:v>
                </c:pt>
                <c:pt idx="23">
                  <c:v>0.00163191774525718</c:v>
                </c:pt>
                <c:pt idx="24">
                  <c:v>0.0618721979059297</c:v>
                </c:pt>
                <c:pt idx="25">
                  <c:v>-0.0605924829215644</c:v>
                </c:pt>
                <c:pt idx="26">
                  <c:v>0.0268317780298711</c:v>
                </c:pt>
                <c:pt idx="27">
                  <c:v>0.0349793379800252</c:v>
                </c:pt>
                <c:pt idx="28">
                  <c:v>0.0450497504544985</c:v>
                </c:pt>
                <c:pt idx="29">
                  <c:v>0.0555941977267193</c:v>
                </c:pt>
                <c:pt idx="30">
                  <c:v>-0.0516409532985741</c:v>
                </c:pt>
                <c:pt idx="31">
                  <c:v>0.0859961572561469</c:v>
                </c:pt>
                <c:pt idx="32">
                  <c:v>-0.0283328068503858</c:v>
                </c:pt>
                <c:pt idx="33">
                  <c:v>0.0378117614223096</c:v>
                </c:pt>
                <c:pt idx="34">
                  <c:v>-0.00512678144510091</c:v>
                </c:pt>
                <c:pt idx="35">
                  <c:v>0.0485896981519197</c:v>
                </c:pt>
                <c:pt idx="36">
                  <c:v>-0.000152599071686658</c:v>
                </c:pt>
                <c:pt idx="37">
                  <c:v>0.0749500409438499</c:v>
                </c:pt>
                <c:pt idx="38">
                  <c:v>0.0251643537395942</c:v>
                </c:pt>
                <c:pt idx="39">
                  <c:v>-0.00182687511912484</c:v>
                </c:pt>
                <c:pt idx="40">
                  <c:v>-0.0312168059908447</c:v>
                </c:pt>
                <c:pt idx="41">
                  <c:v>0.0393470732519241</c:v>
                </c:pt>
                <c:pt idx="42">
                  <c:v>0.0363611074372089</c:v>
                </c:pt>
                <c:pt idx="43">
                  <c:v>-0.00484120520442586</c:v>
                </c:pt>
                <c:pt idx="44">
                  <c:v>0.049746986295479</c:v>
                </c:pt>
                <c:pt idx="45">
                  <c:v>-0.114890243291294</c:v>
                </c:pt>
                <c:pt idx="46">
                  <c:v>-0.0253331639849143</c:v>
                </c:pt>
                <c:pt idx="47">
                  <c:v>0.0200209156840357</c:v>
                </c:pt>
                <c:pt idx="48">
                  <c:v>0.0483379692644429</c:v>
                </c:pt>
                <c:pt idx="49">
                  <c:v>0.0741038307353797</c:v>
                </c:pt>
                <c:pt idx="50">
                  <c:v>-0.0010070526748429</c:v>
                </c:pt>
                <c:pt idx="51">
                  <c:v>-0.0234794308391859</c:v>
                </c:pt>
                <c:pt idx="52">
                  <c:v>0.181910162177265</c:v>
                </c:pt>
                <c:pt idx="53">
                  <c:v>-0.16196543755903</c:v>
                </c:pt>
                <c:pt idx="54">
                  <c:v>-0.119452791696355</c:v>
                </c:pt>
                <c:pt idx="55">
                  <c:v>-0.0528250927810639</c:v>
                </c:pt>
                <c:pt idx="56">
                  <c:v>-0.0425958427369469</c:v>
                </c:pt>
                <c:pt idx="57">
                  <c:v>-0.042144655952059</c:v>
                </c:pt>
                <c:pt idx="58">
                  <c:v>0.0275880374301237</c:v>
                </c:pt>
                <c:pt idx="59">
                  <c:v>0.00262902257001482</c:v>
                </c:pt>
                <c:pt idx="60">
                  <c:v>0.0626043482256032</c:v>
                </c:pt>
                <c:pt idx="61">
                  <c:v>0.0114952501317096</c:v>
                </c:pt>
                <c:pt idx="62">
                  <c:v>0.106458257306049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22133360"/>
        <c:axId val="1822138992"/>
      </c:scatterChart>
      <c:valAx>
        <c:axId val="18221333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HML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22138992"/>
        <c:crosses val="autoZero"/>
        <c:crossBetween val="midCat"/>
      </c:valAx>
      <c:valAx>
        <c:axId val="182213899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Excess Return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221333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SMB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Excess Return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Ford!$D$2:$D$239</c:f>
              <c:numCache>
                <c:formatCode>0.00</c:formatCode>
                <c:ptCount val="238"/>
                <c:pt idx="0">
                  <c:v>1.11</c:v>
                </c:pt>
                <c:pt idx="1">
                  <c:v>-3.64</c:v>
                </c:pt>
                <c:pt idx="2">
                  <c:v>-2.69</c:v>
                </c:pt>
                <c:pt idx="3">
                  <c:v>2.67</c:v>
                </c:pt>
                <c:pt idx="4">
                  <c:v>-2.06</c:v>
                </c:pt>
                <c:pt idx="5">
                  <c:v>-3.1</c:v>
                </c:pt>
                <c:pt idx="6">
                  <c:v>0.11</c:v>
                </c:pt>
                <c:pt idx="7">
                  <c:v>-4.24</c:v>
                </c:pt>
                <c:pt idx="8">
                  <c:v>2.52</c:v>
                </c:pt>
                <c:pt idx="9">
                  <c:v>0.9</c:v>
                </c:pt>
                <c:pt idx="10">
                  <c:v>-2.42</c:v>
                </c:pt>
                <c:pt idx="11">
                  <c:v>2.45</c:v>
                </c:pt>
                <c:pt idx="12">
                  <c:v>0.91</c:v>
                </c:pt>
                <c:pt idx="13">
                  <c:v>-1.05</c:v>
                </c:pt>
                <c:pt idx="14">
                  <c:v>1.78</c:v>
                </c:pt>
                <c:pt idx="15">
                  <c:v>-2.13</c:v>
                </c:pt>
                <c:pt idx="16">
                  <c:v>2.47</c:v>
                </c:pt>
                <c:pt idx="17">
                  <c:v>-3.55</c:v>
                </c:pt>
                <c:pt idx="18">
                  <c:v>0.34</c:v>
                </c:pt>
                <c:pt idx="19">
                  <c:v>-3.97</c:v>
                </c:pt>
                <c:pt idx="20">
                  <c:v>3.17</c:v>
                </c:pt>
                <c:pt idx="21">
                  <c:v>-1.91</c:v>
                </c:pt>
                <c:pt idx="22">
                  <c:v>-3.5</c:v>
                </c:pt>
                <c:pt idx="23">
                  <c:v>-1.58</c:v>
                </c:pt>
                <c:pt idx="24">
                  <c:v>0.4</c:v>
                </c:pt>
                <c:pt idx="25">
                  <c:v>1.12</c:v>
                </c:pt>
                <c:pt idx="26">
                  <c:v>-0.52</c:v>
                </c:pt>
                <c:pt idx="27">
                  <c:v>0.78</c:v>
                </c:pt>
                <c:pt idx="28">
                  <c:v>-1.73</c:v>
                </c:pt>
                <c:pt idx="29">
                  <c:v>2.18</c:v>
                </c:pt>
                <c:pt idx="30">
                  <c:v>0.5</c:v>
                </c:pt>
                <c:pt idx="31">
                  <c:v>1.76</c:v>
                </c:pt>
                <c:pt idx="32">
                  <c:v>0.76</c:v>
                </c:pt>
                <c:pt idx="33">
                  <c:v>1.44</c:v>
                </c:pt>
                <c:pt idx="34">
                  <c:v>-2.89</c:v>
                </c:pt>
                <c:pt idx="35">
                  <c:v>0.67</c:v>
                </c:pt>
                <c:pt idx="36">
                  <c:v>-0.9</c:v>
                </c:pt>
                <c:pt idx="37">
                  <c:v>0.1</c:v>
                </c:pt>
                <c:pt idx="38">
                  <c:v>1.79</c:v>
                </c:pt>
                <c:pt idx="39">
                  <c:v>0.13</c:v>
                </c:pt>
                <c:pt idx="40">
                  <c:v>-0.7</c:v>
                </c:pt>
                <c:pt idx="41">
                  <c:v>1.03</c:v>
                </c:pt>
                <c:pt idx="42">
                  <c:v>0.93</c:v>
                </c:pt>
                <c:pt idx="43">
                  <c:v>-2.21</c:v>
                </c:pt>
                <c:pt idx="44">
                  <c:v>0.44</c:v>
                </c:pt>
                <c:pt idx="45">
                  <c:v>-0.62</c:v>
                </c:pt>
                <c:pt idx="46">
                  <c:v>-0.88</c:v>
                </c:pt>
                <c:pt idx="47">
                  <c:v>-1.33</c:v>
                </c:pt>
                <c:pt idx="48">
                  <c:v>-1.54</c:v>
                </c:pt>
                <c:pt idx="49">
                  <c:v>2.46</c:v>
                </c:pt>
                <c:pt idx="50">
                  <c:v>-0.85</c:v>
                </c:pt>
                <c:pt idx="51">
                  <c:v>-0.95</c:v>
                </c:pt>
                <c:pt idx="52">
                  <c:v>3.33</c:v>
                </c:pt>
                <c:pt idx="53">
                  <c:v>-4.17</c:v>
                </c:pt>
                <c:pt idx="54">
                  <c:v>-2.94</c:v>
                </c:pt>
                <c:pt idx="55">
                  <c:v>-0.82</c:v>
                </c:pt>
                <c:pt idx="56">
                  <c:v>-0.78</c:v>
                </c:pt>
                <c:pt idx="57">
                  <c:v>-1.03</c:v>
                </c:pt>
                <c:pt idx="58">
                  <c:v>0.09</c:v>
                </c:pt>
                <c:pt idx="59">
                  <c:v>2.13</c:v>
                </c:pt>
                <c:pt idx="60">
                  <c:v>2.12</c:v>
                </c:pt>
                <c:pt idx="61">
                  <c:v>-2.17</c:v>
                </c:pt>
                <c:pt idx="62">
                  <c:v>1.16</c:v>
                </c:pt>
                <c:pt idx="63">
                  <c:v>3.86</c:v>
                </c:pt>
                <c:pt idx="64">
                  <c:v>0.78</c:v>
                </c:pt>
                <c:pt idx="65">
                  <c:v>3.55</c:v>
                </c:pt>
                <c:pt idx="66">
                  <c:v>-1.48</c:v>
                </c:pt>
                <c:pt idx="67">
                  <c:v>0.17</c:v>
                </c:pt>
                <c:pt idx="68">
                  <c:v>-0.81</c:v>
                </c:pt>
                <c:pt idx="69">
                  <c:v>0.85</c:v>
                </c:pt>
                <c:pt idx="70">
                  <c:v>3.69</c:v>
                </c:pt>
                <c:pt idx="71">
                  <c:v>1.36</c:v>
                </c:pt>
                <c:pt idx="72">
                  <c:v>0.93</c:v>
                </c:pt>
                <c:pt idx="73">
                  <c:v>0.79</c:v>
                </c:pt>
                <c:pt idx="74">
                  <c:v>5.4</c:v>
                </c:pt>
                <c:pt idx="75">
                  <c:v>-2.33</c:v>
                </c:pt>
                <c:pt idx="76">
                  <c:v>-3.09</c:v>
                </c:pt>
                <c:pt idx="77">
                  <c:v>2.81</c:v>
                </c:pt>
                <c:pt idx="78">
                  <c:v>-0.67</c:v>
                </c:pt>
                <c:pt idx="79">
                  <c:v>1.28</c:v>
                </c:pt>
                <c:pt idx="80">
                  <c:v>2.07</c:v>
                </c:pt>
                <c:pt idx="81">
                  <c:v>-1.17</c:v>
                </c:pt>
                <c:pt idx="82">
                  <c:v>5.33</c:v>
                </c:pt>
                <c:pt idx="83">
                  <c:v>-0.11</c:v>
                </c:pt>
                <c:pt idx="84">
                  <c:v>-0.16</c:v>
                </c:pt>
                <c:pt idx="85">
                  <c:v>0.22</c:v>
                </c:pt>
                <c:pt idx="86">
                  <c:v>4.58</c:v>
                </c:pt>
                <c:pt idx="87">
                  <c:v>-4.33</c:v>
                </c:pt>
                <c:pt idx="88">
                  <c:v>-3.77</c:v>
                </c:pt>
                <c:pt idx="89">
                  <c:v>-1.5</c:v>
                </c:pt>
                <c:pt idx="90">
                  <c:v>1.74</c:v>
                </c:pt>
                <c:pt idx="91">
                  <c:v>2.12</c:v>
                </c:pt>
                <c:pt idx="92">
                  <c:v>1.16</c:v>
                </c:pt>
                <c:pt idx="93">
                  <c:v>3.07</c:v>
                </c:pt>
                <c:pt idx="94">
                  <c:v>-2.04</c:v>
                </c:pt>
                <c:pt idx="95">
                  <c:v>-0.43</c:v>
                </c:pt>
                <c:pt idx="96">
                  <c:v>0.61</c:v>
                </c:pt>
                <c:pt idx="97">
                  <c:v>-1.55</c:v>
                </c:pt>
                <c:pt idx="98">
                  <c:v>0.65</c:v>
                </c:pt>
                <c:pt idx="99">
                  <c:v>-3.68</c:v>
                </c:pt>
                <c:pt idx="100">
                  <c:v>1.29</c:v>
                </c:pt>
                <c:pt idx="101">
                  <c:v>-1.31</c:v>
                </c:pt>
                <c:pt idx="102">
                  <c:v>-1.4</c:v>
                </c:pt>
                <c:pt idx="103">
                  <c:v>-2.15</c:v>
                </c:pt>
                <c:pt idx="104">
                  <c:v>0.62</c:v>
                </c:pt>
                <c:pt idx="105">
                  <c:v>-0.11</c:v>
                </c:pt>
                <c:pt idx="106">
                  <c:v>-1.38</c:v>
                </c:pt>
                <c:pt idx="107">
                  <c:v>0.04</c:v>
                </c:pt>
                <c:pt idx="108">
                  <c:v>1.78</c:v>
                </c:pt>
                <c:pt idx="109">
                  <c:v>-0.16</c:v>
                </c:pt>
                <c:pt idx="110">
                  <c:v>-0.77</c:v>
                </c:pt>
                <c:pt idx="111">
                  <c:v>-0.07</c:v>
                </c:pt>
                <c:pt idx="112">
                  <c:v>2.11</c:v>
                </c:pt>
                <c:pt idx="113">
                  <c:v>-2.41</c:v>
                </c:pt>
                <c:pt idx="114">
                  <c:v>0.68</c:v>
                </c:pt>
                <c:pt idx="115">
                  <c:v>-2.96</c:v>
                </c:pt>
                <c:pt idx="116">
                  <c:v>-0.81</c:v>
                </c:pt>
                <c:pt idx="117">
                  <c:v>-2.71</c:v>
                </c:pt>
                <c:pt idx="118">
                  <c:v>-0.11</c:v>
                </c:pt>
                <c:pt idx="119">
                  <c:v>2.76</c:v>
                </c:pt>
                <c:pt idx="120">
                  <c:v>-0.44</c:v>
                </c:pt>
                <c:pt idx="121">
                  <c:v>5.64</c:v>
                </c:pt>
                <c:pt idx="122">
                  <c:v>0.24</c:v>
                </c:pt>
                <c:pt idx="123">
                  <c:v>1.19</c:v>
                </c:pt>
                <c:pt idx="124">
                  <c:v>-1.9</c:v>
                </c:pt>
                <c:pt idx="125">
                  <c:v>0.07</c:v>
                </c:pt>
                <c:pt idx="126">
                  <c:v>-0.54</c:v>
                </c:pt>
                <c:pt idx="127">
                  <c:v>2.59</c:v>
                </c:pt>
                <c:pt idx="128">
                  <c:v>2.82</c:v>
                </c:pt>
                <c:pt idx="129">
                  <c:v>2.47</c:v>
                </c:pt>
                <c:pt idx="130">
                  <c:v>-3.89</c:v>
                </c:pt>
                <c:pt idx="131">
                  <c:v>-1.44</c:v>
                </c:pt>
                <c:pt idx="132">
                  <c:v>-0.16</c:v>
                </c:pt>
                <c:pt idx="133">
                  <c:v>-1.27</c:v>
                </c:pt>
                <c:pt idx="134">
                  <c:v>-0.22</c:v>
                </c:pt>
                <c:pt idx="135">
                  <c:v>3.99</c:v>
                </c:pt>
                <c:pt idx="136">
                  <c:v>0.33</c:v>
                </c:pt>
                <c:pt idx="137">
                  <c:v>3.82</c:v>
                </c:pt>
                <c:pt idx="138">
                  <c:v>-1.33</c:v>
                </c:pt>
                <c:pt idx="139">
                  <c:v>-3.67</c:v>
                </c:pt>
                <c:pt idx="140">
                  <c:v>1.55</c:v>
                </c:pt>
                <c:pt idx="141">
                  <c:v>-0.22</c:v>
                </c:pt>
                <c:pt idx="142">
                  <c:v>-1.87</c:v>
                </c:pt>
                <c:pt idx="143">
                  <c:v>2.3</c:v>
                </c:pt>
                <c:pt idx="144">
                  <c:v>-0.51</c:v>
                </c:pt>
                <c:pt idx="145">
                  <c:v>1.7</c:v>
                </c:pt>
                <c:pt idx="146">
                  <c:v>-2.68</c:v>
                </c:pt>
                <c:pt idx="147">
                  <c:v>2.14</c:v>
                </c:pt>
                <c:pt idx="148">
                  <c:v>2.18</c:v>
                </c:pt>
                <c:pt idx="149">
                  <c:v>0.33</c:v>
                </c:pt>
                <c:pt idx="150">
                  <c:v>2.68</c:v>
                </c:pt>
                <c:pt idx="151">
                  <c:v>4.32</c:v>
                </c:pt>
                <c:pt idx="152">
                  <c:v>1.32</c:v>
                </c:pt>
                <c:pt idx="153">
                  <c:v>4.44</c:v>
                </c:pt>
                <c:pt idx="154">
                  <c:v>1.21</c:v>
                </c:pt>
                <c:pt idx="155">
                  <c:v>0.5</c:v>
                </c:pt>
                <c:pt idx="156">
                  <c:v>-0.9</c:v>
                </c:pt>
                <c:pt idx="157">
                  <c:v>1.03</c:v>
                </c:pt>
                <c:pt idx="158">
                  <c:v>-0.21</c:v>
                </c:pt>
                <c:pt idx="159">
                  <c:v>2.6</c:v>
                </c:pt>
                <c:pt idx="160">
                  <c:v>-2.19</c:v>
                </c:pt>
                <c:pt idx="161">
                  <c:v>2.9</c:v>
                </c:pt>
                <c:pt idx="162">
                  <c:v>-0.8</c:v>
                </c:pt>
                <c:pt idx="163">
                  <c:v>-5.01</c:v>
                </c:pt>
                <c:pt idx="164">
                  <c:v>1.69</c:v>
                </c:pt>
                <c:pt idx="165">
                  <c:v>-3.1</c:v>
                </c:pt>
                <c:pt idx="166">
                  <c:v>3.79</c:v>
                </c:pt>
                <c:pt idx="167">
                  <c:v>3.49</c:v>
                </c:pt>
                <c:pt idx="168">
                  <c:v>-2.08</c:v>
                </c:pt>
                <c:pt idx="169">
                  <c:v>-0.01</c:v>
                </c:pt>
                <c:pt idx="170">
                  <c:v>4.83</c:v>
                </c:pt>
                <c:pt idx="171">
                  <c:v>0.26</c:v>
                </c:pt>
                <c:pt idx="172">
                  <c:v>6.83</c:v>
                </c:pt>
                <c:pt idx="173">
                  <c:v>-5.8</c:v>
                </c:pt>
                <c:pt idx="174">
                  <c:v>1.24</c:v>
                </c:pt>
                <c:pt idx="175">
                  <c:v>-4.25</c:v>
                </c:pt>
                <c:pt idx="176">
                  <c:v>4.81</c:v>
                </c:pt>
                <c:pt idx="177">
                  <c:v>3.04</c:v>
                </c:pt>
                <c:pt idx="178">
                  <c:v>2.22</c:v>
                </c:pt>
                <c:pt idx="179">
                  <c:v>-0.98</c:v>
                </c:pt>
                <c:pt idx="180">
                  <c:v>-1.36</c:v>
                </c:pt>
                <c:pt idx="181">
                  <c:v>5.2</c:v>
                </c:pt>
                <c:pt idx="182">
                  <c:v>3.06</c:v>
                </c:pt>
                <c:pt idx="183">
                  <c:v>-4.34</c:v>
                </c:pt>
                <c:pt idx="184">
                  <c:v>-4.76</c:v>
                </c:pt>
                <c:pt idx="185">
                  <c:v>-0.68</c:v>
                </c:pt>
                <c:pt idx="186">
                  <c:v>0.95</c:v>
                </c:pt>
                <c:pt idx="187">
                  <c:v>-3.46</c:v>
                </c:pt>
                <c:pt idx="188">
                  <c:v>10.39</c:v>
                </c:pt>
                <c:pt idx="189">
                  <c:v>-3.52</c:v>
                </c:pt>
                <c:pt idx="190">
                  <c:v>-4.85</c:v>
                </c:pt>
                <c:pt idx="191">
                  <c:v>-16.12</c:v>
                </c:pt>
                <c:pt idx="192">
                  <c:v>20.98</c:v>
                </c:pt>
                <c:pt idx="193">
                  <c:v>3.68</c:v>
                </c:pt>
                <c:pt idx="194">
                  <c:v>5.41</c:v>
                </c:pt>
                <c:pt idx="195">
                  <c:v>5.95</c:v>
                </c:pt>
                <c:pt idx="196">
                  <c:v>-5.88</c:v>
                </c:pt>
                <c:pt idx="197">
                  <c:v>3.85</c:v>
                </c:pt>
                <c:pt idx="198">
                  <c:v>-0.82</c:v>
                </c:pt>
                <c:pt idx="199">
                  <c:v>1.59</c:v>
                </c:pt>
                <c:pt idx="200">
                  <c:v>1.95</c:v>
                </c:pt>
                <c:pt idx="201">
                  <c:v>3.33</c:v>
                </c:pt>
                <c:pt idx="202">
                  <c:v>3.39</c:v>
                </c:pt>
                <c:pt idx="203">
                  <c:v>-3.08</c:v>
                </c:pt>
                <c:pt idx="204">
                  <c:v>-4.85</c:v>
                </c:pt>
                <c:pt idx="205">
                  <c:v>-0.64</c:v>
                </c:pt>
                <c:pt idx="206">
                  <c:v>-0.14</c:v>
                </c:pt>
                <c:pt idx="207">
                  <c:v>0.92</c:v>
                </c:pt>
                <c:pt idx="208">
                  <c:v>-3.25</c:v>
                </c:pt>
                <c:pt idx="209">
                  <c:v>0.54</c:v>
                </c:pt>
                <c:pt idx="210">
                  <c:v>-4.73</c:v>
                </c:pt>
                <c:pt idx="211">
                  <c:v>-5.19</c:v>
                </c:pt>
                <c:pt idx="212">
                  <c:v>-3.6</c:v>
                </c:pt>
                <c:pt idx="213">
                  <c:v>-3.39</c:v>
                </c:pt>
                <c:pt idx="214">
                  <c:v>-0.02</c:v>
                </c:pt>
                <c:pt idx="215">
                  <c:v>-1.06</c:v>
                </c:pt>
                <c:pt idx="216">
                  <c:v>0.01</c:v>
                </c:pt>
                <c:pt idx="217">
                  <c:v>-1.51</c:v>
                </c:pt>
                <c:pt idx="218">
                  <c:v>-2.32</c:v>
                </c:pt>
                <c:pt idx="219">
                  <c:v>-6.26</c:v>
                </c:pt>
                <c:pt idx="220">
                  <c:v>-1.13</c:v>
                </c:pt>
                <c:pt idx="221">
                  <c:v>2.69</c:v>
                </c:pt>
                <c:pt idx="222">
                  <c:v>7.7</c:v>
                </c:pt>
                <c:pt idx="223">
                  <c:v>-2.53</c:v>
                </c:pt>
                <c:pt idx="224">
                  <c:v>0.63</c:v>
                </c:pt>
                <c:pt idx="225">
                  <c:v>5.34</c:v>
                </c:pt>
                <c:pt idx="226">
                  <c:v>-6.34</c:v>
                </c:pt>
                <c:pt idx="227">
                  <c:v>-1.05</c:v>
                </c:pt>
                <c:pt idx="228">
                  <c:v>-3.38</c:v>
                </c:pt>
                <c:pt idx="229">
                  <c:v>-1.6</c:v>
                </c:pt>
                <c:pt idx="230">
                  <c:v>3.05</c:v>
                </c:pt>
                <c:pt idx="231">
                  <c:v>-4.21</c:v>
                </c:pt>
                <c:pt idx="232">
                  <c:v>-3.84</c:v>
                </c:pt>
                <c:pt idx="233">
                  <c:v>-1.37</c:v>
                </c:pt>
                <c:pt idx="234">
                  <c:v>2.58</c:v>
                </c:pt>
                <c:pt idx="235">
                  <c:v>-4.3</c:v>
                </c:pt>
                <c:pt idx="236">
                  <c:v>-4.13</c:v>
                </c:pt>
                <c:pt idx="237">
                  <c:v>3.23</c:v>
                </c:pt>
              </c:numCache>
            </c:numRef>
          </c:xVal>
          <c:yVal>
            <c:numRef>
              <c:f>Ford!$H$2:$H$239</c:f>
              <c:numCache>
                <c:formatCode>0.00%</c:formatCode>
                <c:ptCount val="238"/>
                <c:pt idx="0">
                  <c:v>0.0475386934673367</c:v>
                </c:pt>
                <c:pt idx="1">
                  <c:v>-0.152690489709014</c:v>
                </c:pt>
                <c:pt idx="2">
                  <c:v>-0.0168480809490579</c:v>
                </c:pt>
                <c:pt idx="3">
                  <c:v>-0.0324105334233626</c:v>
                </c:pt>
                <c:pt idx="4">
                  <c:v>0.0913780397936625</c:v>
                </c:pt>
                <c:pt idx="5">
                  <c:v>-0.0216294160057677</c:v>
                </c:pt>
                <c:pt idx="6">
                  <c:v>-0.0647336480107889</c:v>
                </c:pt>
                <c:pt idx="7">
                  <c:v>-0.0119920053297802</c:v>
                </c:pt>
                <c:pt idx="8">
                  <c:v>-0.010547132498352</c:v>
                </c:pt>
                <c:pt idx="9">
                  <c:v>-0.0398734177215191</c:v>
                </c:pt>
                <c:pt idx="10">
                  <c:v>-0.0210656753407683</c:v>
                </c:pt>
                <c:pt idx="11">
                  <c:v>-0.0122399020807833</c:v>
                </c:pt>
                <c:pt idx="12">
                  <c:v>0.110808973487423</c:v>
                </c:pt>
                <c:pt idx="13">
                  <c:v>-0.0509677419354838</c:v>
                </c:pt>
                <c:pt idx="14">
                  <c:v>-0.0146217418944692</c:v>
                </c:pt>
                <c:pt idx="15">
                  <c:v>0.11639460610362</c:v>
                </c:pt>
                <c:pt idx="16">
                  <c:v>-0.0473292765382014</c:v>
                </c:pt>
                <c:pt idx="17">
                  <c:v>-0.150488225157955</c:v>
                </c:pt>
                <c:pt idx="18">
                  <c:v>0.0229142185663924</c:v>
                </c:pt>
                <c:pt idx="19">
                  <c:v>-0.0127610208816704</c:v>
                </c:pt>
                <c:pt idx="20">
                  <c:v>0.0486618004866177</c:v>
                </c:pt>
                <c:pt idx="21">
                  <c:v>0.0179566563467495</c:v>
                </c:pt>
                <c:pt idx="22">
                  <c:v>0.0352564102564101</c:v>
                </c:pt>
                <c:pt idx="23">
                  <c:v>0.0136452241715399</c:v>
                </c:pt>
                <c:pt idx="24">
                  <c:v>0.0287433155080214</c:v>
                </c:pt>
                <c:pt idx="25">
                  <c:v>-0.0304601425793907</c:v>
                </c:pt>
                <c:pt idx="26">
                  <c:v>-0.0966042154566744</c:v>
                </c:pt>
                <c:pt idx="27">
                  <c:v>-0.00175336060783171</c:v>
                </c:pt>
                <c:pt idx="28">
                  <c:v>0.0142264374629519</c:v>
                </c:pt>
                <c:pt idx="29">
                  <c:v>0.0420012353304509</c:v>
                </c:pt>
                <c:pt idx="30">
                  <c:v>-0.0408767772511847</c:v>
                </c:pt>
                <c:pt idx="31">
                  <c:v>0.0911441499676793</c:v>
                </c:pt>
                <c:pt idx="32">
                  <c:v>-0.0133928571428571</c:v>
                </c:pt>
                <c:pt idx="33">
                  <c:v>0.143690736688548</c:v>
                </c:pt>
                <c:pt idx="34">
                  <c:v>0.0425855513307984</c:v>
                </c:pt>
                <c:pt idx="35">
                  <c:v>0.0428231562252181</c:v>
                </c:pt>
                <c:pt idx="36">
                  <c:v>-0.0262548262548262</c:v>
                </c:pt>
                <c:pt idx="37">
                  <c:v>0.0</c:v>
                </c:pt>
                <c:pt idx="38">
                  <c:v>0.130904366812227</c:v>
                </c:pt>
                <c:pt idx="39">
                  <c:v>0.0258856630824371</c:v>
                </c:pt>
                <c:pt idx="40">
                  <c:v>0.13174584178499</c:v>
                </c:pt>
                <c:pt idx="41">
                  <c:v>0.0555745182012848</c:v>
                </c:pt>
                <c:pt idx="42">
                  <c:v>0.0107225108225108</c:v>
                </c:pt>
                <c:pt idx="43">
                  <c:v>-0.0364963503649635</c:v>
                </c:pt>
                <c:pt idx="44">
                  <c:v>-0.0918560606060606</c:v>
                </c:pt>
                <c:pt idx="45">
                  <c:v>-0.0639297872340424</c:v>
                </c:pt>
                <c:pt idx="46">
                  <c:v>-0.0961538461538462</c:v>
                </c:pt>
                <c:pt idx="47">
                  <c:v>0.00807754442649422</c:v>
                </c:pt>
                <c:pt idx="48">
                  <c:v>-0.00322061191626399</c:v>
                </c:pt>
                <c:pt idx="49">
                  <c:v>0.154275092936803</c:v>
                </c:pt>
                <c:pt idx="50">
                  <c:v>0.0150943396226415</c:v>
                </c:pt>
                <c:pt idx="51">
                  <c:v>-0.0924657534246575</c:v>
                </c:pt>
                <c:pt idx="52">
                  <c:v>0.207859358841779</c:v>
                </c:pt>
                <c:pt idx="53">
                  <c:v>-0.130395683453237</c:v>
                </c:pt>
                <c:pt idx="54">
                  <c:v>-0.0893710892710894</c:v>
                </c:pt>
                <c:pt idx="55">
                  <c:v>-0.114575779550399</c:v>
                </c:pt>
                <c:pt idx="56">
                  <c:v>-0.0757372654155497</c:v>
                </c:pt>
                <c:pt idx="57">
                  <c:v>-0.0355526826115062</c:v>
                </c:pt>
                <c:pt idx="58">
                  <c:v>0.0375586854460095</c:v>
                </c:pt>
                <c:pt idx="59">
                  <c:v>-0.00940232558139543</c:v>
                </c:pt>
                <c:pt idx="60">
                  <c:v>-0.0565263322884012</c:v>
                </c:pt>
                <c:pt idx="61">
                  <c:v>-0.0501297796307325</c:v>
                </c:pt>
                <c:pt idx="62">
                  <c:v>0.0532249686323713</c:v>
                </c:pt>
                <c:pt idx="63">
                  <c:v>0.127996249115357</c:v>
                </c:pt>
                <c:pt idx="64">
                  <c:v>0.154311764705882</c:v>
                </c:pt>
                <c:pt idx="65">
                  <c:v>0.0850063829787235</c:v>
                </c:pt>
                <c:pt idx="66">
                  <c:v>-0.116779718089272</c:v>
                </c:pt>
                <c:pt idx="67">
                  <c:v>0.266765079365079</c:v>
                </c:pt>
                <c:pt idx="68">
                  <c:v>-0.140764961636829</c:v>
                </c:pt>
                <c:pt idx="69">
                  <c:v>-0.0991783410138248</c:v>
                </c:pt>
                <c:pt idx="70">
                  <c:v>0.035699522673031</c:v>
                </c:pt>
                <c:pt idx="71">
                  <c:v>0.0705984667802386</c:v>
                </c:pt>
                <c:pt idx="72">
                  <c:v>0.0830258302583027</c:v>
                </c:pt>
                <c:pt idx="73">
                  <c:v>0.0840000000000001</c:v>
                </c:pt>
                <c:pt idx="74">
                  <c:v>0.124759392575928</c:v>
                </c:pt>
                <c:pt idx="75">
                  <c:v>0.27</c:v>
                </c:pt>
                <c:pt idx="76">
                  <c:v>-0.029126213592233</c:v>
                </c:pt>
                <c:pt idx="77">
                  <c:v>-0.0514157894736842</c:v>
                </c:pt>
                <c:pt idx="78">
                  <c:v>-0.0501</c:v>
                </c:pt>
                <c:pt idx="79">
                  <c:v>0.317857166392092</c:v>
                </c:pt>
                <c:pt idx="80">
                  <c:v>0.0555521739130435</c:v>
                </c:pt>
                <c:pt idx="81">
                  <c:v>-0.0384615384615385</c:v>
                </c:pt>
                <c:pt idx="82">
                  <c:v>1.273664258555133</c:v>
                </c:pt>
                <c:pt idx="83">
                  <c:v>0.3148</c:v>
                </c:pt>
                <c:pt idx="84">
                  <c:v>0.0694187165775399</c:v>
                </c:pt>
                <c:pt idx="85">
                  <c:v>-0.183406113537118</c:v>
                </c:pt>
                <c:pt idx="86">
                  <c:v>-0.148698884758364</c:v>
                </c:pt>
                <c:pt idx="87">
                  <c:v>0.228010502283105</c:v>
                </c:pt>
                <c:pt idx="88">
                  <c:v>-0.579646153846154</c:v>
                </c:pt>
                <c:pt idx="89">
                  <c:v>0.164419282511211</c:v>
                </c:pt>
                <c:pt idx="90">
                  <c:v>-0.0721333333333333</c:v>
                </c:pt>
                <c:pt idx="91">
                  <c:v>-0.00357900207900202</c:v>
                </c:pt>
                <c:pt idx="92">
                  <c:v>-0.294347058823529</c:v>
                </c:pt>
                <c:pt idx="93">
                  <c:v>-0.178555447941889</c:v>
                </c:pt>
                <c:pt idx="94">
                  <c:v>0.442255944055944</c:v>
                </c:pt>
                <c:pt idx="95">
                  <c:v>-0.125742879019908</c:v>
                </c:pt>
                <c:pt idx="96">
                  <c:v>-0.0178662650602408</c:v>
                </c:pt>
                <c:pt idx="97">
                  <c:v>-0.0154729569093611</c:v>
                </c:pt>
                <c:pt idx="98">
                  <c:v>-0.106561517976032</c:v>
                </c:pt>
                <c:pt idx="99">
                  <c:v>-0.156725817361894</c:v>
                </c:pt>
                <c:pt idx="100">
                  <c:v>0.041558539458186</c:v>
                </c:pt>
                <c:pt idx="101">
                  <c:v>0.0838678617157492</c:v>
                </c:pt>
                <c:pt idx="102">
                  <c:v>-0.0864561692126909</c:v>
                </c:pt>
                <c:pt idx="103">
                  <c:v>-0.100602972399151</c:v>
                </c:pt>
                <c:pt idx="104">
                  <c:v>0.125496402877698</c:v>
                </c:pt>
                <c:pt idx="105">
                  <c:v>0.0332134328358209</c:v>
                </c:pt>
                <c:pt idx="106">
                  <c:v>0.0146114068441063</c:v>
                </c:pt>
                <c:pt idx="107">
                  <c:v>-0.00682844500632121</c:v>
                </c:pt>
                <c:pt idx="108">
                  <c:v>-0.0308602706027061</c:v>
                </c:pt>
                <c:pt idx="109">
                  <c:v>0.0781565912117179</c:v>
                </c:pt>
                <c:pt idx="110">
                  <c:v>-0.0802607626076261</c:v>
                </c:pt>
                <c:pt idx="111">
                  <c:v>-0.0223159420289854</c:v>
                </c:pt>
                <c:pt idx="112">
                  <c:v>0.0193857849196539</c:v>
                </c:pt>
                <c:pt idx="113">
                  <c:v>-0.0375528076463559</c:v>
                </c:pt>
                <c:pt idx="114">
                  <c:v>0.250672563718141</c:v>
                </c:pt>
                <c:pt idx="115">
                  <c:v>-0.0415180375180375</c:v>
                </c:pt>
                <c:pt idx="116">
                  <c:v>-0.036122905027933</c:v>
                </c:pt>
                <c:pt idx="117">
                  <c:v>0.0259158273381294</c:v>
                </c:pt>
                <c:pt idx="118">
                  <c:v>-0.130484422110553</c:v>
                </c:pt>
                <c:pt idx="119">
                  <c:v>-0.00495470514429105</c:v>
                </c:pt>
                <c:pt idx="120">
                  <c:v>-0.0744955710955712</c:v>
                </c:pt>
                <c:pt idx="121">
                  <c:v>0.10789896373057</c:v>
                </c:pt>
                <c:pt idx="122">
                  <c:v>-0.0536305043050431</c:v>
                </c:pt>
                <c:pt idx="123">
                  <c:v>-0.0259365384615384</c:v>
                </c:pt>
                <c:pt idx="124">
                  <c:v>-0.158886612576065</c:v>
                </c:pt>
                <c:pt idx="125">
                  <c:v>-0.0139330992978938</c:v>
                </c:pt>
                <c:pt idx="126">
                  <c:v>-0.0746945996275605</c:v>
                </c:pt>
                <c:pt idx="127">
                  <c:v>0.046428125</c:v>
                </c:pt>
                <c:pt idx="128">
                  <c:v>0.0237521042084167</c:v>
                </c:pt>
                <c:pt idx="129">
                  <c:v>0.0930994511525797</c:v>
                </c:pt>
                <c:pt idx="130">
                  <c:v>-0.198039982347749</c:v>
                </c:pt>
                <c:pt idx="131">
                  <c:v>-0.106447826086957</c:v>
                </c:pt>
                <c:pt idx="132">
                  <c:v>-0.0410836750189825</c:v>
                </c:pt>
                <c:pt idx="133">
                  <c:v>-0.102009836065574</c:v>
                </c:pt>
                <c:pt idx="134">
                  <c:v>0.0308400564174896</c:v>
                </c:pt>
                <c:pt idx="135">
                  <c:v>0.0867578664620108</c:v>
                </c:pt>
                <c:pt idx="136">
                  <c:v>-0.0736978647686833</c:v>
                </c:pt>
                <c:pt idx="137">
                  <c:v>-0.00535230333097082</c:v>
                </c:pt>
                <c:pt idx="138">
                  <c:v>-0.0425402173913044</c:v>
                </c:pt>
                <c:pt idx="139">
                  <c:v>-0.0604249201277955</c:v>
                </c:pt>
                <c:pt idx="140">
                  <c:v>0.0530720538720538</c:v>
                </c:pt>
                <c:pt idx="141">
                  <c:v>-0.033803125</c:v>
                </c:pt>
                <c:pt idx="142">
                  <c:v>0.131108621960206</c:v>
                </c:pt>
                <c:pt idx="143">
                  <c:v>-0.013990909090909</c:v>
                </c:pt>
                <c:pt idx="144">
                  <c:v>-0.0549328748280605</c:v>
                </c:pt>
                <c:pt idx="145">
                  <c:v>-0.09195</c:v>
                </c:pt>
                <c:pt idx="146">
                  <c:v>0.211321212121212</c:v>
                </c:pt>
                <c:pt idx="147">
                  <c:v>0.0875110469909314</c:v>
                </c:pt>
                <c:pt idx="148">
                  <c:v>0.12557669452182</c:v>
                </c:pt>
                <c:pt idx="149">
                  <c:v>-0.0691391003460208</c:v>
                </c:pt>
                <c:pt idx="150">
                  <c:v>0.0445079566003616</c:v>
                </c:pt>
                <c:pt idx="151">
                  <c:v>0.00566942675159235</c:v>
                </c:pt>
                <c:pt idx="152">
                  <c:v>0.0456666666666666</c:v>
                </c:pt>
                <c:pt idx="153">
                  <c:v>0.0185174757281553</c:v>
                </c:pt>
                <c:pt idx="154">
                  <c:v>0.36868085106383</c:v>
                </c:pt>
                <c:pt idx="155">
                  <c:v>-0.0971538461538462</c:v>
                </c:pt>
                <c:pt idx="156">
                  <c:v>-0.0876178924259055</c:v>
                </c:pt>
                <c:pt idx="157">
                  <c:v>-0.0214301075268819</c:v>
                </c:pt>
                <c:pt idx="158">
                  <c:v>-0.183876801405975</c:v>
                </c:pt>
                <c:pt idx="159">
                  <c:v>0.3439536643026</c:v>
                </c:pt>
                <c:pt idx="160">
                  <c:v>-0.138134693877551</c:v>
                </c:pt>
                <c:pt idx="161">
                  <c:v>-0.168774681393373</c:v>
                </c:pt>
                <c:pt idx="162">
                  <c:v>-0.127606384558278</c:v>
                </c:pt>
                <c:pt idx="163">
                  <c:v>-0.159625</c:v>
                </c:pt>
                <c:pt idx="164">
                  <c:v>-0.0947844192634559</c:v>
                </c:pt>
                <c:pt idx="165">
                  <c:v>0.101725</c:v>
                </c:pt>
                <c:pt idx="166">
                  <c:v>-0.0312149787750151</c:v>
                </c:pt>
                <c:pt idx="167">
                  <c:v>0.106898924731183</c:v>
                </c:pt>
                <c:pt idx="168">
                  <c:v>-0.0287509803921569</c:v>
                </c:pt>
                <c:pt idx="169">
                  <c:v>-0.0281175572519084</c:v>
                </c:pt>
                <c:pt idx="170">
                  <c:v>-0.171510559662091</c:v>
                </c:pt>
                <c:pt idx="171">
                  <c:v>0.17836230529595</c:v>
                </c:pt>
                <c:pt idx="172">
                  <c:v>-0.0771279538904899</c:v>
                </c:pt>
                <c:pt idx="173">
                  <c:v>-0.129624358329139</c:v>
                </c:pt>
                <c:pt idx="174">
                  <c:v>-0.22296650961916</c:v>
                </c:pt>
                <c:pt idx="175">
                  <c:v>0.0344745417515274</c:v>
                </c:pt>
                <c:pt idx="176">
                  <c:v>0.0054135523613962</c:v>
                </c:pt>
                <c:pt idx="177">
                  <c:v>-0.177216282225237</c:v>
                </c:pt>
                <c:pt idx="178">
                  <c:v>0.0444641536273114</c:v>
                </c:pt>
                <c:pt idx="179">
                  <c:v>0.00694706939949661</c:v>
                </c:pt>
                <c:pt idx="180">
                  <c:v>-0.0172799574317135</c:v>
                </c:pt>
                <c:pt idx="181">
                  <c:v>0.197245051194539</c:v>
                </c:pt>
                <c:pt idx="182">
                  <c:v>0.0253296703296705</c:v>
                </c:pt>
                <c:pt idx="183">
                  <c:v>-0.134453233830846</c:v>
                </c:pt>
                <c:pt idx="184">
                  <c:v>0.0191058823529411</c:v>
                </c:pt>
                <c:pt idx="185">
                  <c:v>0.0490546093427034</c:v>
                </c:pt>
                <c:pt idx="186">
                  <c:v>-0.0942319277108433</c:v>
                </c:pt>
                <c:pt idx="187">
                  <c:v>0.0779558092132081</c:v>
                </c:pt>
                <c:pt idx="188">
                  <c:v>-0.1531501907735</c:v>
                </c:pt>
                <c:pt idx="189">
                  <c:v>-0.118195939710858</c:v>
                </c:pt>
                <c:pt idx="190">
                  <c:v>0.187115542521994</c:v>
                </c:pt>
                <c:pt idx="191">
                  <c:v>0.099306475111291</c:v>
                </c:pt>
                <c:pt idx="192">
                  <c:v>-0.167807109004739</c:v>
                </c:pt>
                <c:pt idx="193">
                  <c:v>-0.0707666666666666</c:v>
                </c:pt>
                <c:pt idx="194">
                  <c:v>0.0513038025350234</c:v>
                </c:pt>
                <c:pt idx="195">
                  <c:v>-0.0834035604665438</c:v>
                </c:pt>
                <c:pt idx="196">
                  <c:v>0.087923056300268</c:v>
                </c:pt>
                <c:pt idx="197">
                  <c:v>-0.0397642972536348</c:v>
                </c:pt>
                <c:pt idx="198">
                  <c:v>0.0707527777777777</c:v>
                </c:pt>
                <c:pt idx="199">
                  <c:v>-0.144355058191585</c:v>
                </c:pt>
                <c:pt idx="200">
                  <c:v>-0.0160872641509435</c:v>
                </c:pt>
                <c:pt idx="201">
                  <c:v>-0.109827818756586</c:v>
                </c:pt>
                <c:pt idx="202">
                  <c:v>0.12404806892454</c:v>
                </c:pt>
                <c:pt idx="203">
                  <c:v>-0.0485930153321976</c:v>
                </c:pt>
                <c:pt idx="204">
                  <c:v>-0.0380394736842105</c:v>
                </c:pt>
                <c:pt idx="205">
                  <c:v>0.0432718794835006</c:v>
                </c:pt>
                <c:pt idx="206">
                  <c:v>0.0622752523707557</c:v>
                </c:pt>
                <c:pt idx="207">
                  <c:v>0.0118022042843836</c:v>
                </c:pt>
                <c:pt idx="208">
                  <c:v>0.150866642780365</c:v>
                </c:pt>
                <c:pt idx="209">
                  <c:v>0.0486075471698112</c:v>
                </c:pt>
                <c:pt idx="210">
                  <c:v>-0.221203073286052</c:v>
                </c:pt>
                <c:pt idx="211">
                  <c:v>-0.0379708821010561</c:v>
                </c:pt>
                <c:pt idx="212">
                  <c:v>0.133237662337662</c:v>
                </c:pt>
                <c:pt idx="213">
                  <c:v>0.128352941176471</c:v>
                </c:pt>
                <c:pt idx="214">
                  <c:v>0.0598627543035994</c:v>
                </c:pt>
                <c:pt idx="215">
                  <c:v>0.142288340807175</c:v>
                </c:pt>
                <c:pt idx="216">
                  <c:v>0.105001044256589</c:v>
                </c:pt>
                <c:pt idx="217">
                  <c:v>0.045830548302872</c:v>
                </c:pt>
                <c:pt idx="218">
                  <c:v>0.124327358490566</c:v>
                </c:pt>
                <c:pt idx="219">
                  <c:v>-0.0195703424260012</c:v>
                </c:pt>
                <c:pt idx="220">
                  <c:v>-0.0356783586284428</c:v>
                </c:pt>
                <c:pt idx="221">
                  <c:v>0.0445386792452828</c:v>
                </c:pt>
                <c:pt idx="222">
                  <c:v>0.0480091811414391</c:v>
                </c:pt>
                <c:pt idx="223">
                  <c:v>0.0718014686248331</c:v>
                </c:pt>
                <c:pt idx="224">
                  <c:v>0.0091465179175119</c:v>
                </c:pt>
                <c:pt idx="225">
                  <c:v>0.0746620437956204</c:v>
                </c:pt>
                <c:pt idx="226">
                  <c:v>0.10321818916734</c:v>
                </c:pt>
                <c:pt idx="227">
                  <c:v>-0.0498246913580248</c:v>
                </c:pt>
                <c:pt idx="228">
                  <c:v>0.0189887134964484</c:v>
                </c:pt>
                <c:pt idx="229">
                  <c:v>-0.00843081761006297</c:v>
                </c:pt>
                <c:pt idx="230">
                  <c:v>-0.0193172734314485</c:v>
                </c:pt>
                <c:pt idx="231">
                  <c:v>0.0437896103896105</c:v>
                </c:pt>
                <c:pt idx="232">
                  <c:v>-0.0042</c:v>
                </c:pt>
                <c:pt idx="233">
                  <c:v>-0.0717732021196064</c:v>
                </c:pt>
                <c:pt idx="234">
                  <c:v>0.030355755677369</c:v>
                </c:pt>
                <c:pt idx="235">
                  <c:v>-0.0045</c:v>
                </c:pt>
                <c:pt idx="236">
                  <c:v>-0.116578179291175</c:v>
                </c:pt>
                <c:pt idx="237">
                  <c:v>0.0127611307420494</c:v>
                </c:pt>
              </c:numCache>
            </c:numRef>
          </c:yVal>
          <c:smooth val="0"/>
        </c:ser>
        <c:ser>
          <c:idx val="1"/>
          <c:order val="1"/>
          <c:tx>
            <c:v>Forecasted Excess Return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Ford!$D$2:$D$239</c:f>
              <c:numCache>
                <c:formatCode>0.00</c:formatCode>
                <c:ptCount val="238"/>
                <c:pt idx="0">
                  <c:v>1.11</c:v>
                </c:pt>
                <c:pt idx="1">
                  <c:v>-3.64</c:v>
                </c:pt>
                <c:pt idx="2">
                  <c:v>-2.69</c:v>
                </c:pt>
                <c:pt idx="3">
                  <c:v>2.67</c:v>
                </c:pt>
                <c:pt idx="4">
                  <c:v>-2.06</c:v>
                </c:pt>
                <c:pt idx="5">
                  <c:v>-3.1</c:v>
                </c:pt>
                <c:pt idx="6">
                  <c:v>0.11</c:v>
                </c:pt>
                <c:pt idx="7">
                  <c:v>-4.24</c:v>
                </c:pt>
                <c:pt idx="8">
                  <c:v>2.52</c:v>
                </c:pt>
                <c:pt idx="9">
                  <c:v>0.9</c:v>
                </c:pt>
                <c:pt idx="10">
                  <c:v>-2.42</c:v>
                </c:pt>
                <c:pt idx="11">
                  <c:v>2.45</c:v>
                </c:pt>
                <c:pt idx="12">
                  <c:v>0.91</c:v>
                </c:pt>
                <c:pt idx="13">
                  <c:v>-1.05</c:v>
                </c:pt>
                <c:pt idx="14">
                  <c:v>1.78</c:v>
                </c:pt>
                <c:pt idx="15">
                  <c:v>-2.13</c:v>
                </c:pt>
                <c:pt idx="16">
                  <c:v>2.47</c:v>
                </c:pt>
                <c:pt idx="17">
                  <c:v>-3.55</c:v>
                </c:pt>
                <c:pt idx="18">
                  <c:v>0.34</c:v>
                </c:pt>
                <c:pt idx="19">
                  <c:v>-3.97</c:v>
                </c:pt>
                <c:pt idx="20">
                  <c:v>3.17</c:v>
                </c:pt>
                <c:pt idx="21">
                  <c:v>-1.91</c:v>
                </c:pt>
                <c:pt idx="22">
                  <c:v>-3.5</c:v>
                </c:pt>
                <c:pt idx="23">
                  <c:v>-1.58</c:v>
                </c:pt>
                <c:pt idx="24">
                  <c:v>0.4</c:v>
                </c:pt>
                <c:pt idx="25">
                  <c:v>1.12</c:v>
                </c:pt>
                <c:pt idx="26">
                  <c:v>-0.52</c:v>
                </c:pt>
                <c:pt idx="27">
                  <c:v>0.78</c:v>
                </c:pt>
                <c:pt idx="28">
                  <c:v>-1.73</c:v>
                </c:pt>
                <c:pt idx="29">
                  <c:v>2.18</c:v>
                </c:pt>
                <c:pt idx="30">
                  <c:v>0.5</c:v>
                </c:pt>
                <c:pt idx="31">
                  <c:v>1.76</c:v>
                </c:pt>
                <c:pt idx="32">
                  <c:v>0.76</c:v>
                </c:pt>
                <c:pt idx="33">
                  <c:v>1.44</c:v>
                </c:pt>
                <c:pt idx="34">
                  <c:v>-2.89</c:v>
                </c:pt>
                <c:pt idx="35">
                  <c:v>0.67</c:v>
                </c:pt>
                <c:pt idx="36">
                  <c:v>-0.9</c:v>
                </c:pt>
                <c:pt idx="37">
                  <c:v>0.1</c:v>
                </c:pt>
                <c:pt idx="38">
                  <c:v>1.79</c:v>
                </c:pt>
                <c:pt idx="39">
                  <c:v>0.13</c:v>
                </c:pt>
                <c:pt idx="40">
                  <c:v>-0.7</c:v>
                </c:pt>
                <c:pt idx="41">
                  <c:v>1.03</c:v>
                </c:pt>
                <c:pt idx="42">
                  <c:v>0.93</c:v>
                </c:pt>
                <c:pt idx="43">
                  <c:v>-2.21</c:v>
                </c:pt>
                <c:pt idx="44">
                  <c:v>0.44</c:v>
                </c:pt>
                <c:pt idx="45">
                  <c:v>-0.62</c:v>
                </c:pt>
                <c:pt idx="46">
                  <c:v>-0.88</c:v>
                </c:pt>
                <c:pt idx="47">
                  <c:v>-1.33</c:v>
                </c:pt>
                <c:pt idx="48">
                  <c:v>-1.54</c:v>
                </c:pt>
                <c:pt idx="49">
                  <c:v>2.46</c:v>
                </c:pt>
                <c:pt idx="50">
                  <c:v>-0.85</c:v>
                </c:pt>
                <c:pt idx="51">
                  <c:v>-0.95</c:v>
                </c:pt>
                <c:pt idx="52">
                  <c:v>3.33</c:v>
                </c:pt>
                <c:pt idx="53">
                  <c:v>-4.17</c:v>
                </c:pt>
                <c:pt idx="54">
                  <c:v>-2.94</c:v>
                </c:pt>
                <c:pt idx="55">
                  <c:v>-0.82</c:v>
                </c:pt>
                <c:pt idx="56">
                  <c:v>-0.78</c:v>
                </c:pt>
                <c:pt idx="57">
                  <c:v>-1.03</c:v>
                </c:pt>
                <c:pt idx="58">
                  <c:v>0.09</c:v>
                </c:pt>
                <c:pt idx="59">
                  <c:v>2.13</c:v>
                </c:pt>
                <c:pt idx="60">
                  <c:v>2.12</c:v>
                </c:pt>
                <c:pt idx="61">
                  <c:v>-2.17</c:v>
                </c:pt>
                <c:pt idx="62">
                  <c:v>1.16</c:v>
                </c:pt>
                <c:pt idx="63">
                  <c:v>3.86</c:v>
                </c:pt>
                <c:pt idx="64">
                  <c:v>0.78</c:v>
                </c:pt>
                <c:pt idx="65">
                  <c:v>3.55</c:v>
                </c:pt>
                <c:pt idx="66">
                  <c:v>-1.48</c:v>
                </c:pt>
                <c:pt idx="67">
                  <c:v>0.17</c:v>
                </c:pt>
                <c:pt idx="68">
                  <c:v>-0.81</c:v>
                </c:pt>
                <c:pt idx="69">
                  <c:v>0.85</c:v>
                </c:pt>
                <c:pt idx="70">
                  <c:v>3.69</c:v>
                </c:pt>
                <c:pt idx="71">
                  <c:v>1.36</c:v>
                </c:pt>
                <c:pt idx="72">
                  <c:v>0.93</c:v>
                </c:pt>
                <c:pt idx="73">
                  <c:v>0.79</c:v>
                </c:pt>
                <c:pt idx="74">
                  <c:v>5.4</c:v>
                </c:pt>
                <c:pt idx="75">
                  <c:v>-2.33</c:v>
                </c:pt>
                <c:pt idx="76">
                  <c:v>-3.09</c:v>
                </c:pt>
                <c:pt idx="77">
                  <c:v>2.81</c:v>
                </c:pt>
                <c:pt idx="78">
                  <c:v>-0.67</c:v>
                </c:pt>
                <c:pt idx="79">
                  <c:v>1.28</c:v>
                </c:pt>
                <c:pt idx="80">
                  <c:v>2.07</c:v>
                </c:pt>
                <c:pt idx="81">
                  <c:v>-1.17</c:v>
                </c:pt>
                <c:pt idx="82">
                  <c:v>5.33</c:v>
                </c:pt>
                <c:pt idx="83">
                  <c:v>-0.11</c:v>
                </c:pt>
                <c:pt idx="84">
                  <c:v>-0.16</c:v>
                </c:pt>
                <c:pt idx="85">
                  <c:v>0.22</c:v>
                </c:pt>
                <c:pt idx="86">
                  <c:v>4.58</c:v>
                </c:pt>
                <c:pt idx="87">
                  <c:v>-4.33</c:v>
                </c:pt>
                <c:pt idx="88">
                  <c:v>-3.77</c:v>
                </c:pt>
                <c:pt idx="89">
                  <c:v>-1.5</c:v>
                </c:pt>
                <c:pt idx="90">
                  <c:v>1.74</c:v>
                </c:pt>
                <c:pt idx="91">
                  <c:v>2.12</c:v>
                </c:pt>
                <c:pt idx="92">
                  <c:v>1.16</c:v>
                </c:pt>
                <c:pt idx="93">
                  <c:v>3.07</c:v>
                </c:pt>
                <c:pt idx="94">
                  <c:v>-2.04</c:v>
                </c:pt>
                <c:pt idx="95">
                  <c:v>-0.43</c:v>
                </c:pt>
                <c:pt idx="96">
                  <c:v>0.61</c:v>
                </c:pt>
                <c:pt idx="97">
                  <c:v>-1.55</c:v>
                </c:pt>
                <c:pt idx="98">
                  <c:v>0.65</c:v>
                </c:pt>
                <c:pt idx="99">
                  <c:v>-3.68</c:v>
                </c:pt>
                <c:pt idx="100">
                  <c:v>1.29</c:v>
                </c:pt>
                <c:pt idx="101">
                  <c:v>-1.31</c:v>
                </c:pt>
                <c:pt idx="102">
                  <c:v>-1.4</c:v>
                </c:pt>
                <c:pt idx="103">
                  <c:v>-2.15</c:v>
                </c:pt>
                <c:pt idx="104">
                  <c:v>0.62</c:v>
                </c:pt>
                <c:pt idx="105">
                  <c:v>-0.11</c:v>
                </c:pt>
                <c:pt idx="106">
                  <c:v>-1.38</c:v>
                </c:pt>
                <c:pt idx="107">
                  <c:v>0.04</c:v>
                </c:pt>
                <c:pt idx="108">
                  <c:v>1.78</c:v>
                </c:pt>
                <c:pt idx="109">
                  <c:v>-0.16</c:v>
                </c:pt>
                <c:pt idx="110">
                  <c:v>-0.77</c:v>
                </c:pt>
                <c:pt idx="111">
                  <c:v>-0.07</c:v>
                </c:pt>
                <c:pt idx="112">
                  <c:v>2.11</c:v>
                </c:pt>
                <c:pt idx="113">
                  <c:v>-2.41</c:v>
                </c:pt>
                <c:pt idx="114">
                  <c:v>0.68</c:v>
                </c:pt>
                <c:pt idx="115">
                  <c:v>-2.96</c:v>
                </c:pt>
                <c:pt idx="116">
                  <c:v>-0.81</c:v>
                </c:pt>
                <c:pt idx="117">
                  <c:v>-2.71</c:v>
                </c:pt>
                <c:pt idx="118">
                  <c:v>-0.11</c:v>
                </c:pt>
                <c:pt idx="119">
                  <c:v>2.76</c:v>
                </c:pt>
                <c:pt idx="120">
                  <c:v>-0.44</c:v>
                </c:pt>
                <c:pt idx="121">
                  <c:v>5.64</c:v>
                </c:pt>
                <c:pt idx="122">
                  <c:v>0.24</c:v>
                </c:pt>
                <c:pt idx="123">
                  <c:v>1.19</c:v>
                </c:pt>
                <c:pt idx="124">
                  <c:v>-1.9</c:v>
                </c:pt>
                <c:pt idx="125">
                  <c:v>0.07</c:v>
                </c:pt>
                <c:pt idx="126">
                  <c:v>-0.54</c:v>
                </c:pt>
                <c:pt idx="127">
                  <c:v>2.59</c:v>
                </c:pt>
                <c:pt idx="128">
                  <c:v>2.82</c:v>
                </c:pt>
                <c:pt idx="129">
                  <c:v>2.47</c:v>
                </c:pt>
                <c:pt idx="130">
                  <c:v>-3.89</c:v>
                </c:pt>
                <c:pt idx="131">
                  <c:v>-1.44</c:v>
                </c:pt>
                <c:pt idx="132">
                  <c:v>-0.16</c:v>
                </c:pt>
                <c:pt idx="133">
                  <c:v>-1.27</c:v>
                </c:pt>
                <c:pt idx="134">
                  <c:v>-0.22</c:v>
                </c:pt>
                <c:pt idx="135">
                  <c:v>3.99</c:v>
                </c:pt>
                <c:pt idx="136">
                  <c:v>0.33</c:v>
                </c:pt>
                <c:pt idx="137">
                  <c:v>3.82</c:v>
                </c:pt>
                <c:pt idx="138">
                  <c:v>-1.33</c:v>
                </c:pt>
                <c:pt idx="139">
                  <c:v>-3.67</c:v>
                </c:pt>
                <c:pt idx="140">
                  <c:v>1.55</c:v>
                </c:pt>
                <c:pt idx="141">
                  <c:v>-0.22</c:v>
                </c:pt>
                <c:pt idx="142">
                  <c:v>-1.87</c:v>
                </c:pt>
                <c:pt idx="143">
                  <c:v>2.3</c:v>
                </c:pt>
                <c:pt idx="144">
                  <c:v>-0.51</c:v>
                </c:pt>
                <c:pt idx="145">
                  <c:v>1.7</c:v>
                </c:pt>
                <c:pt idx="146">
                  <c:v>-2.68</c:v>
                </c:pt>
                <c:pt idx="147">
                  <c:v>2.14</c:v>
                </c:pt>
                <c:pt idx="148">
                  <c:v>2.18</c:v>
                </c:pt>
                <c:pt idx="149">
                  <c:v>0.33</c:v>
                </c:pt>
                <c:pt idx="150">
                  <c:v>2.68</c:v>
                </c:pt>
                <c:pt idx="151">
                  <c:v>4.32</c:v>
                </c:pt>
                <c:pt idx="152">
                  <c:v>1.32</c:v>
                </c:pt>
                <c:pt idx="153">
                  <c:v>4.44</c:v>
                </c:pt>
                <c:pt idx="154">
                  <c:v>1.21</c:v>
                </c:pt>
                <c:pt idx="155">
                  <c:v>0.5</c:v>
                </c:pt>
                <c:pt idx="156">
                  <c:v>-0.9</c:v>
                </c:pt>
                <c:pt idx="157">
                  <c:v>1.03</c:v>
                </c:pt>
                <c:pt idx="158">
                  <c:v>-0.21</c:v>
                </c:pt>
                <c:pt idx="159">
                  <c:v>2.6</c:v>
                </c:pt>
                <c:pt idx="160">
                  <c:v>-2.19</c:v>
                </c:pt>
                <c:pt idx="161">
                  <c:v>2.9</c:v>
                </c:pt>
                <c:pt idx="162">
                  <c:v>-0.8</c:v>
                </c:pt>
                <c:pt idx="163">
                  <c:v>-5.01</c:v>
                </c:pt>
                <c:pt idx="164">
                  <c:v>1.69</c:v>
                </c:pt>
                <c:pt idx="165">
                  <c:v>-3.1</c:v>
                </c:pt>
                <c:pt idx="166">
                  <c:v>3.79</c:v>
                </c:pt>
                <c:pt idx="167">
                  <c:v>3.49</c:v>
                </c:pt>
                <c:pt idx="168">
                  <c:v>-2.08</c:v>
                </c:pt>
                <c:pt idx="169">
                  <c:v>-0.01</c:v>
                </c:pt>
                <c:pt idx="170">
                  <c:v>4.83</c:v>
                </c:pt>
                <c:pt idx="171">
                  <c:v>0.26</c:v>
                </c:pt>
                <c:pt idx="172">
                  <c:v>6.83</c:v>
                </c:pt>
                <c:pt idx="173">
                  <c:v>-5.8</c:v>
                </c:pt>
                <c:pt idx="174">
                  <c:v>1.24</c:v>
                </c:pt>
                <c:pt idx="175">
                  <c:v>-4.25</c:v>
                </c:pt>
                <c:pt idx="176">
                  <c:v>4.81</c:v>
                </c:pt>
                <c:pt idx="177">
                  <c:v>3.04</c:v>
                </c:pt>
                <c:pt idx="178">
                  <c:v>2.22</c:v>
                </c:pt>
                <c:pt idx="179">
                  <c:v>-0.98</c:v>
                </c:pt>
                <c:pt idx="180">
                  <c:v>-1.36</c:v>
                </c:pt>
                <c:pt idx="181">
                  <c:v>5.2</c:v>
                </c:pt>
                <c:pt idx="182">
                  <c:v>3.06</c:v>
                </c:pt>
                <c:pt idx="183">
                  <c:v>-4.34</c:v>
                </c:pt>
                <c:pt idx="184">
                  <c:v>-4.76</c:v>
                </c:pt>
                <c:pt idx="185">
                  <c:v>-0.68</c:v>
                </c:pt>
                <c:pt idx="186">
                  <c:v>0.95</c:v>
                </c:pt>
                <c:pt idx="187">
                  <c:v>-3.46</c:v>
                </c:pt>
                <c:pt idx="188">
                  <c:v>10.39</c:v>
                </c:pt>
                <c:pt idx="189">
                  <c:v>-3.52</c:v>
                </c:pt>
                <c:pt idx="190">
                  <c:v>-4.85</c:v>
                </c:pt>
                <c:pt idx="191">
                  <c:v>-16.12</c:v>
                </c:pt>
                <c:pt idx="192">
                  <c:v>20.98</c:v>
                </c:pt>
                <c:pt idx="193">
                  <c:v>3.68</c:v>
                </c:pt>
                <c:pt idx="194">
                  <c:v>5.41</c:v>
                </c:pt>
                <c:pt idx="195">
                  <c:v>5.95</c:v>
                </c:pt>
                <c:pt idx="196">
                  <c:v>-5.88</c:v>
                </c:pt>
                <c:pt idx="197">
                  <c:v>3.85</c:v>
                </c:pt>
                <c:pt idx="198">
                  <c:v>-0.82</c:v>
                </c:pt>
                <c:pt idx="199">
                  <c:v>1.59</c:v>
                </c:pt>
                <c:pt idx="200">
                  <c:v>1.95</c:v>
                </c:pt>
                <c:pt idx="201">
                  <c:v>3.33</c:v>
                </c:pt>
                <c:pt idx="202">
                  <c:v>3.39</c:v>
                </c:pt>
                <c:pt idx="203">
                  <c:v>-3.08</c:v>
                </c:pt>
                <c:pt idx="204">
                  <c:v>-4.85</c:v>
                </c:pt>
                <c:pt idx="205">
                  <c:v>-0.64</c:v>
                </c:pt>
                <c:pt idx="206">
                  <c:v>-0.14</c:v>
                </c:pt>
                <c:pt idx="207">
                  <c:v>0.92</c:v>
                </c:pt>
                <c:pt idx="208">
                  <c:v>-3.25</c:v>
                </c:pt>
                <c:pt idx="209">
                  <c:v>0.54</c:v>
                </c:pt>
                <c:pt idx="210">
                  <c:v>-4.73</c:v>
                </c:pt>
                <c:pt idx="211">
                  <c:v>-5.19</c:v>
                </c:pt>
                <c:pt idx="212">
                  <c:v>-3.6</c:v>
                </c:pt>
                <c:pt idx="213">
                  <c:v>-3.39</c:v>
                </c:pt>
                <c:pt idx="214">
                  <c:v>-0.02</c:v>
                </c:pt>
                <c:pt idx="215">
                  <c:v>-1.06</c:v>
                </c:pt>
                <c:pt idx="216">
                  <c:v>0.01</c:v>
                </c:pt>
                <c:pt idx="217">
                  <c:v>-1.51</c:v>
                </c:pt>
                <c:pt idx="218">
                  <c:v>-2.32</c:v>
                </c:pt>
                <c:pt idx="219">
                  <c:v>-6.26</c:v>
                </c:pt>
                <c:pt idx="220">
                  <c:v>-1.13</c:v>
                </c:pt>
                <c:pt idx="221">
                  <c:v>2.69</c:v>
                </c:pt>
                <c:pt idx="222">
                  <c:v>7.7</c:v>
                </c:pt>
                <c:pt idx="223">
                  <c:v>-2.53</c:v>
                </c:pt>
                <c:pt idx="224">
                  <c:v>0.63</c:v>
                </c:pt>
                <c:pt idx="225">
                  <c:v>5.34</c:v>
                </c:pt>
                <c:pt idx="226">
                  <c:v>-6.34</c:v>
                </c:pt>
                <c:pt idx="227">
                  <c:v>-1.05</c:v>
                </c:pt>
                <c:pt idx="228">
                  <c:v>-3.38</c:v>
                </c:pt>
                <c:pt idx="229">
                  <c:v>-1.6</c:v>
                </c:pt>
                <c:pt idx="230">
                  <c:v>3.05</c:v>
                </c:pt>
                <c:pt idx="231">
                  <c:v>-4.21</c:v>
                </c:pt>
                <c:pt idx="232">
                  <c:v>-3.84</c:v>
                </c:pt>
                <c:pt idx="233">
                  <c:v>-1.37</c:v>
                </c:pt>
                <c:pt idx="234">
                  <c:v>2.58</c:v>
                </c:pt>
                <c:pt idx="235">
                  <c:v>-4.3</c:v>
                </c:pt>
                <c:pt idx="236">
                  <c:v>-4.13</c:v>
                </c:pt>
                <c:pt idx="237">
                  <c:v>3.23</c:v>
                </c:pt>
              </c:numCache>
            </c:numRef>
          </c:xVal>
          <c:yVal>
            <c:numRef>
              <c:f>Ford!$M$62:$M$299</c:f>
              <c:numCache>
                <c:formatCode>General</c:formatCode>
                <c:ptCount val="238"/>
                <c:pt idx="0">
                  <c:v>0.00840860473500422</c:v>
                </c:pt>
                <c:pt idx="1">
                  <c:v>-0.0726649463879293</c:v>
                </c:pt>
                <c:pt idx="2">
                  <c:v>-0.0706506441337798</c:v>
                </c:pt>
                <c:pt idx="3">
                  <c:v>-0.00483961009624718</c:v>
                </c:pt>
                <c:pt idx="4">
                  <c:v>0.12829669858466</c:v>
                </c:pt>
                <c:pt idx="5">
                  <c:v>-0.0602201395720906</c:v>
                </c:pt>
                <c:pt idx="6">
                  <c:v>-0.0807206675336447</c:v>
                </c:pt>
                <c:pt idx="7">
                  <c:v>-0.037040053889681</c:v>
                </c:pt>
                <c:pt idx="8">
                  <c:v>-0.0451421077480379</c:v>
                </c:pt>
                <c:pt idx="9">
                  <c:v>-0.00756990092745749</c:v>
                </c:pt>
                <c:pt idx="10">
                  <c:v>0.0440924108781831</c:v>
                </c:pt>
                <c:pt idx="11">
                  <c:v>-0.0339226469211545</c:v>
                </c:pt>
                <c:pt idx="12">
                  <c:v>0.0888546922022488</c:v>
                </c:pt>
                <c:pt idx="13">
                  <c:v>-0.104375122382348</c:v>
                </c:pt>
                <c:pt idx="14">
                  <c:v>-0.000404584119362948</c:v>
                </c:pt>
                <c:pt idx="15">
                  <c:v>0.00284355985867936</c:v>
                </c:pt>
                <c:pt idx="16">
                  <c:v>-0.000745833966174357</c:v>
                </c:pt>
                <c:pt idx="17">
                  <c:v>-0.0766371886799038</c:v>
                </c:pt>
                <c:pt idx="18">
                  <c:v>0.0552140819631709</c:v>
                </c:pt>
                <c:pt idx="19">
                  <c:v>-0.0449665488478048</c:v>
                </c:pt>
                <c:pt idx="20">
                  <c:v>0.0492458403532508</c:v>
                </c:pt>
                <c:pt idx="21">
                  <c:v>0.0223666224059214</c:v>
                </c:pt>
                <c:pt idx="22">
                  <c:v>0.0120232729210877</c:v>
                </c:pt>
                <c:pt idx="23">
                  <c:v>0.0480238257517667</c:v>
                </c:pt>
                <c:pt idx="24">
                  <c:v>0.0708718913746245</c:v>
                </c:pt>
                <c:pt idx="25">
                  <c:v>-0.0781259517050692</c:v>
                </c:pt>
                <c:pt idx="26">
                  <c:v>0.0391396132807567</c:v>
                </c:pt>
                <c:pt idx="27">
                  <c:v>0.0392869935569778</c:v>
                </c:pt>
                <c:pt idx="28">
                  <c:v>0.0697160668241595</c:v>
                </c:pt>
                <c:pt idx="29">
                  <c:v>0.0500476525842286</c:v>
                </c:pt>
                <c:pt idx="30">
                  <c:v>-0.0686333944304804</c:v>
                </c:pt>
                <c:pt idx="31">
                  <c:v>0.0973405251926298</c:v>
                </c:pt>
                <c:pt idx="32">
                  <c:v>-0.0244160044992177</c:v>
                </c:pt>
                <c:pt idx="33">
                  <c:v>0.0506396048412373</c:v>
                </c:pt>
                <c:pt idx="34">
                  <c:v>0.0169780532041835</c:v>
                </c:pt>
                <c:pt idx="35">
                  <c:v>0.0557106047761162</c:v>
                </c:pt>
                <c:pt idx="36">
                  <c:v>0.0113388664187456</c:v>
                </c:pt>
                <c:pt idx="37">
                  <c:v>0.102621376095343</c:v>
                </c:pt>
                <c:pt idx="38">
                  <c:v>0.0469110484809224</c:v>
                </c:pt>
                <c:pt idx="39">
                  <c:v>-0.00204309440710297</c:v>
                </c:pt>
                <c:pt idx="40">
                  <c:v>-0.00327716396312703</c:v>
                </c:pt>
                <c:pt idx="41">
                  <c:v>0.0507857614405401</c:v>
                </c:pt>
                <c:pt idx="42">
                  <c:v>0.0459983999163182</c:v>
                </c:pt>
                <c:pt idx="43">
                  <c:v>0.0151718145184415</c:v>
                </c:pt>
                <c:pt idx="44">
                  <c:v>0.0638060843550489</c:v>
                </c:pt>
                <c:pt idx="45">
                  <c:v>-0.117790658020351</c:v>
                </c:pt>
                <c:pt idx="46">
                  <c:v>-0.0213021133877134</c:v>
                </c:pt>
                <c:pt idx="47">
                  <c:v>0.0413005234504022</c:v>
                </c:pt>
                <c:pt idx="48">
                  <c:v>0.072090462494548</c:v>
                </c:pt>
                <c:pt idx="49">
                  <c:v>0.0563890487128992</c:v>
                </c:pt>
                <c:pt idx="50">
                  <c:v>0.0318011520408527</c:v>
                </c:pt>
                <c:pt idx="51">
                  <c:v>-0.0163367621799475</c:v>
                </c:pt>
                <c:pt idx="52">
                  <c:v>0.195783064903292</c:v>
                </c:pt>
                <c:pt idx="53">
                  <c:v>-0.158040256558923</c:v>
                </c:pt>
                <c:pt idx="54">
                  <c:v>-0.126898145382382</c:v>
                </c:pt>
                <c:pt idx="55">
                  <c:v>-0.0606328784686371</c:v>
                </c:pt>
                <c:pt idx="56">
                  <c:v>-0.0389113691829194</c:v>
                </c:pt>
                <c:pt idx="57">
                  <c:v>-0.0464934521636438</c:v>
                </c:pt>
                <c:pt idx="58">
                  <c:v>0.0229731579590211</c:v>
                </c:pt>
                <c:pt idx="59">
                  <c:v>-0.0132004262203334</c:v>
                </c:pt>
                <c:pt idx="60">
                  <c:v>0.0687498316686962</c:v>
                </c:pt>
                <c:pt idx="61">
                  <c:v>0.0392921424361378</c:v>
                </c:pt>
                <c:pt idx="62">
                  <c:v>0.143324927736912</c:v>
                </c:pt>
                <c:pt idx="63">
                  <c:v>0.0133259803324367</c:v>
                </c:pt>
                <c:pt idx="64">
                  <c:v>0.0499105424865094</c:v>
                </c:pt>
                <c:pt idx="65">
                  <c:v>0.145732828974439</c:v>
                </c:pt>
                <c:pt idx="66">
                  <c:v>-0.1074781384347</c:v>
                </c:pt>
                <c:pt idx="67">
                  <c:v>0.124316180766671</c:v>
                </c:pt>
                <c:pt idx="68">
                  <c:v>-0.134418262764396</c:v>
                </c:pt>
                <c:pt idx="69">
                  <c:v>-0.162620628667263</c:v>
                </c:pt>
                <c:pt idx="70">
                  <c:v>0.0493219736397121</c:v>
                </c:pt>
                <c:pt idx="71">
                  <c:v>0.119241044537707</c:v>
                </c:pt>
                <c:pt idx="72">
                  <c:v>0.0799255899469129</c:v>
                </c:pt>
                <c:pt idx="73">
                  <c:v>-0.060612189150884</c:v>
                </c:pt>
                <c:pt idx="74">
                  <c:v>0.0562648820874372</c:v>
                </c:pt>
                <c:pt idx="75">
                  <c:v>0.092353858643746</c:v>
                </c:pt>
                <c:pt idx="76">
                  <c:v>-0.0794696870993483</c:v>
                </c:pt>
                <c:pt idx="77">
                  <c:v>0.0907008077958135</c:v>
                </c:pt>
                <c:pt idx="78">
                  <c:v>0.0976489420452805</c:v>
                </c:pt>
                <c:pt idx="79">
                  <c:v>0.18383983783914</c:v>
                </c:pt>
                <c:pt idx="80">
                  <c:v>-0.0358137219379431</c:v>
                </c:pt>
                <c:pt idx="81">
                  <c:v>0.10636704496917</c:v>
                </c:pt>
                <c:pt idx="82">
                  <c:v>0.218001931774482</c:v>
                </c:pt>
                <c:pt idx="83">
                  <c:v>0.155014467678946</c:v>
                </c:pt>
                <c:pt idx="84">
                  <c:v>-0.224831164917958</c:v>
                </c:pt>
                <c:pt idx="85">
                  <c:v>-0.203124902382</c:v>
                </c:pt>
                <c:pt idx="86">
                  <c:v>0.0075326590374042</c:v>
                </c:pt>
                <c:pt idx="87">
                  <c:v>-0.171167726539914</c:v>
                </c:pt>
                <c:pt idx="88">
                  <c:v>-0.330723896369208</c:v>
                </c:pt>
                <c:pt idx="89">
                  <c:v>-0.144045234767777</c:v>
                </c:pt>
                <c:pt idx="90">
                  <c:v>0.0246791887631931</c:v>
                </c:pt>
                <c:pt idx="91">
                  <c:v>-0.0151411831482229</c:v>
                </c:pt>
                <c:pt idx="92">
                  <c:v>-0.170700380595037</c:v>
                </c:pt>
                <c:pt idx="93">
                  <c:v>0.0161177847693456</c:v>
                </c:pt>
                <c:pt idx="94">
                  <c:v>0.0733465834786883</c:v>
                </c:pt>
                <c:pt idx="95">
                  <c:v>-0.0245682295767043</c:v>
                </c:pt>
                <c:pt idx="96">
                  <c:v>-0.0501230176873732</c:v>
                </c:pt>
                <c:pt idx="97">
                  <c:v>-0.0730686288758191</c:v>
                </c:pt>
                <c:pt idx="98">
                  <c:v>-0.0221044180364386</c:v>
                </c:pt>
                <c:pt idx="99">
                  <c:v>-0.112419760283394</c:v>
                </c:pt>
                <c:pt idx="100">
                  <c:v>0.00227661938044184</c:v>
                </c:pt>
                <c:pt idx="101">
                  <c:v>0.0373624634746214</c:v>
                </c:pt>
                <c:pt idx="102">
                  <c:v>-0.0050930118839166</c:v>
                </c:pt>
                <c:pt idx="103">
                  <c:v>-0.0941297583761215</c:v>
                </c:pt>
                <c:pt idx="104">
                  <c:v>-0.0393589967865076</c:v>
                </c:pt>
                <c:pt idx="105">
                  <c:v>0.0604400639119136</c:v>
                </c:pt>
                <c:pt idx="106">
                  <c:v>0.049442915159141</c:v>
                </c:pt>
                <c:pt idx="107">
                  <c:v>0.0137974010354673</c:v>
                </c:pt>
                <c:pt idx="108">
                  <c:v>-0.0343701488230406</c:v>
                </c:pt>
                <c:pt idx="109">
                  <c:v>0.0106302640535385</c:v>
                </c:pt>
                <c:pt idx="110">
                  <c:v>0.0286353456375115</c:v>
                </c:pt>
                <c:pt idx="111">
                  <c:v>0.0276441662824299</c:v>
                </c:pt>
                <c:pt idx="112">
                  <c:v>0.0465319707191291</c:v>
                </c:pt>
                <c:pt idx="113">
                  <c:v>0.0222122983976672</c:v>
                </c:pt>
                <c:pt idx="114">
                  <c:v>0.0234356152645148</c:v>
                </c:pt>
                <c:pt idx="115">
                  <c:v>0.00435515146899483</c:v>
                </c:pt>
                <c:pt idx="116">
                  <c:v>-0.0119774069376896</c:v>
                </c:pt>
                <c:pt idx="117">
                  <c:v>-0.0451355308452249</c:v>
                </c:pt>
                <c:pt idx="118">
                  <c:v>0.0384286582386959</c:v>
                </c:pt>
                <c:pt idx="119">
                  <c:v>0.0239488977339573</c:v>
                </c:pt>
                <c:pt idx="120">
                  <c:v>-0.00961750417566133</c:v>
                </c:pt>
                <c:pt idx="121">
                  <c:v>0.0642313796550859</c:v>
                </c:pt>
                <c:pt idx="122">
                  <c:v>-0.00107184657641745</c:v>
                </c:pt>
                <c:pt idx="123">
                  <c:v>0.0553831076855341</c:v>
                </c:pt>
                <c:pt idx="124">
                  <c:v>-0.0570850705072814</c:v>
                </c:pt>
                <c:pt idx="125">
                  <c:v>0.0235869456678879</c:v>
                </c:pt>
                <c:pt idx="126">
                  <c:v>-0.00453028583774016</c:v>
                </c:pt>
                <c:pt idx="127">
                  <c:v>0.0583825290577912</c:v>
                </c:pt>
                <c:pt idx="128">
                  <c:v>0.0354951022604926</c:v>
                </c:pt>
                <c:pt idx="129">
                  <c:v>0.0476770719392735</c:v>
                </c:pt>
                <c:pt idx="130">
                  <c:v>-0.0607111749898799</c:v>
                </c:pt>
                <c:pt idx="131">
                  <c:v>-0.0231879243258757</c:v>
                </c:pt>
                <c:pt idx="132">
                  <c:v>0.0482776873547074</c:v>
                </c:pt>
                <c:pt idx="133">
                  <c:v>-0.0371126775005849</c:v>
                </c:pt>
                <c:pt idx="134">
                  <c:v>0.0492105395393575</c:v>
                </c:pt>
                <c:pt idx="135">
                  <c:v>0.0898515644830963</c:v>
                </c:pt>
                <c:pt idx="136">
                  <c:v>0.0260069549849143</c:v>
                </c:pt>
                <c:pt idx="137">
                  <c:v>0.0345299057738211</c:v>
                </c:pt>
                <c:pt idx="138">
                  <c:v>0.00780305190106698</c:v>
                </c:pt>
                <c:pt idx="139">
                  <c:v>-0.035488057470062</c:v>
                </c:pt>
                <c:pt idx="140">
                  <c:v>0.0452800103903401</c:v>
                </c:pt>
                <c:pt idx="141">
                  <c:v>0.0203879174225814</c:v>
                </c:pt>
                <c:pt idx="142">
                  <c:v>-0.0673132638208594</c:v>
                </c:pt>
                <c:pt idx="143">
                  <c:v>-0.0209324692528578</c:v>
                </c:pt>
                <c:pt idx="144">
                  <c:v>0.0264127369106283</c:v>
                </c:pt>
                <c:pt idx="145">
                  <c:v>0.0445540190701319</c:v>
                </c:pt>
                <c:pt idx="146">
                  <c:v>0.085985273160504</c:v>
                </c:pt>
                <c:pt idx="147">
                  <c:v>0.0297334916231381</c:v>
                </c:pt>
                <c:pt idx="148">
                  <c:v>0.130944339465478</c:v>
                </c:pt>
                <c:pt idx="149">
                  <c:v>-0.0227152400031792</c:v>
                </c:pt>
                <c:pt idx="150">
                  <c:v>0.052295357296149</c:v>
                </c:pt>
                <c:pt idx="151">
                  <c:v>0.0260988331698781</c:v>
                </c:pt>
                <c:pt idx="152">
                  <c:v>0.0222031788122845</c:v>
                </c:pt>
                <c:pt idx="153">
                  <c:v>0.114702087650826</c:v>
                </c:pt>
                <c:pt idx="154">
                  <c:v>0.135177957761324</c:v>
                </c:pt>
                <c:pt idx="155">
                  <c:v>-0.0105630322274518</c:v>
                </c:pt>
                <c:pt idx="156">
                  <c:v>-0.0366788774594758</c:v>
                </c:pt>
                <c:pt idx="157">
                  <c:v>-0.0505753078772513</c:v>
                </c:pt>
                <c:pt idx="158">
                  <c:v>-0.0617004948507801</c:v>
                </c:pt>
                <c:pt idx="159">
                  <c:v>0.0883631648737686</c:v>
                </c:pt>
                <c:pt idx="160">
                  <c:v>0.0650452009427407</c:v>
                </c:pt>
                <c:pt idx="161">
                  <c:v>-0.172977369246457</c:v>
                </c:pt>
                <c:pt idx="162">
                  <c:v>0.0136552715990732</c:v>
                </c:pt>
                <c:pt idx="163">
                  <c:v>-0.187239795488805</c:v>
                </c:pt>
                <c:pt idx="164">
                  <c:v>-0.107233644208113</c:v>
                </c:pt>
                <c:pt idx="165">
                  <c:v>0.000815349110923808</c:v>
                </c:pt>
                <c:pt idx="166">
                  <c:v>-0.0253677557524556</c:v>
                </c:pt>
                <c:pt idx="167">
                  <c:v>0.0833126847734103</c:v>
                </c:pt>
                <c:pt idx="168">
                  <c:v>0.000964456547690319</c:v>
                </c:pt>
                <c:pt idx="169">
                  <c:v>-0.00827179789499853</c:v>
                </c:pt>
                <c:pt idx="170">
                  <c:v>0.0420664898003173</c:v>
                </c:pt>
                <c:pt idx="171">
                  <c:v>0.124214557086134</c:v>
                </c:pt>
                <c:pt idx="172">
                  <c:v>-0.0304347874347385</c:v>
                </c:pt>
                <c:pt idx="173">
                  <c:v>-0.155378317234476</c:v>
                </c:pt>
                <c:pt idx="174">
                  <c:v>-0.0769129539090183</c:v>
                </c:pt>
                <c:pt idx="175">
                  <c:v>-0.0150724871954172</c:v>
                </c:pt>
                <c:pt idx="176">
                  <c:v>-0.0373569446033784</c:v>
                </c:pt>
                <c:pt idx="177">
                  <c:v>0.0279559213242478</c:v>
                </c:pt>
                <c:pt idx="178">
                  <c:v>0.0513416725074049</c:v>
                </c:pt>
                <c:pt idx="179">
                  <c:v>-0.035204414206509</c:v>
                </c:pt>
                <c:pt idx="180">
                  <c:v>-0.0188979921761044</c:v>
                </c:pt>
                <c:pt idx="181">
                  <c:v>-0.0237962953807037</c:v>
                </c:pt>
                <c:pt idx="182">
                  <c:v>0.123247108554707</c:v>
                </c:pt>
                <c:pt idx="183">
                  <c:v>-0.0425012724487453</c:v>
                </c:pt>
                <c:pt idx="184">
                  <c:v>0.0051799418410346</c:v>
                </c:pt>
                <c:pt idx="185">
                  <c:v>-0.0153064726599474</c:v>
                </c:pt>
                <c:pt idx="186">
                  <c:v>0.09545738436119</c:v>
                </c:pt>
                <c:pt idx="187">
                  <c:v>0.0373207233698477</c:v>
                </c:pt>
                <c:pt idx="188">
                  <c:v>-0.0315029132556239</c:v>
                </c:pt>
                <c:pt idx="189">
                  <c:v>-0.0241662588942281</c:v>
                </c:pt>
                <c:pt idx="190">
                  <c:v>-0.028929552599969</c:v>
                </c:pt>
                <c:pt idx="191">
                  <c:v>0.185980938152478</c:v>
                </c:pt>
                <c:pt idx="192">
                  <c:v>-0.0838604457636459</c:v>
                </c:pt>
                <c:pt idx="193">
                  <c:v>-0.0822790975697357</c:v>
                </c:pt>
                <c:pt idx="194">
                  <c:v>0.0425573459409757</c:v>
                </c:pt>
                <c:pt idx="195">
                  <c:v>-0.0271975745220651</c:v>
                </c:pt>
                <c:pt idx="196">
                  <c:v>0.0528869977726287</c:v>
                </c:pt>
                <c:pt idx="197">
                  <c:v>-0.0866607524249625</c:v>
                </c:pt>
                <c:pt idx="198">
                  <c:v>-0.0505096596433309</c:v>
                </c:pt>
                <c:pt idx="199">
                  <c:v>-0.052841013708507</c:v>
                </c:pt>
                <c:pt idx="200">
                  <c:v>0.0472985973922672</c:v>
                </c:pt>
                <c:pt idx="201">
                  <c:v>-0.0299112388519265</c:v>
                </c:pt>
                <c:pt idx="202">
                  <c:v>0.10677086035434</c:v>
                </c:pt>
                <c:pt idx="203">
                  <c:v>0.0315688036635928</c:v>
                </c:pt>
                <c:pt idx="204">
                  <c:v>-0.0663390751729579</c:v>
                </c:pt>
                <c:pt idx="205">
                  <c:v>0.012113637805432</c:v>
                </c:pt>
                <c:pt idx="206">
                  <c:v>0.0517693723687926</c:v>
                </c:pt>
                <c:pt idx="207">
                  <c:v>0.0558721938416424</c:v>
                </c:pt>
                <c:pt idx="208">
                  <c:v>0.105772418203012</c:v>
                </c:pt>
                <c:pt idx="209">
                  <c:v>0.0679365927109819</c:v>
                </c:pt>
                <c:pt idx="210">
                  <c:v>-0.280015702633396</c:v>
                </c:pt>
                <c:pt idx="211">
                  <c:v>-0.0700870035112377</c:v>
                </c:pt>
                <c:pt idx="212">
                  <c:v>0.0159441069629282</c:v>
                </c:pt>
                <c:pt idx="213">
                  <c:v>-0.0301166273726094</c:v>
                </c:pt>
                <c:pt idx="214">
                  <c:v>0.014418688691072</c:v>
                </c:pt>
                <c:pt idx="215">
                  <c:v>0.0883917933178727</c:v>
                </c:pt>
                <c:pt idx="216">
                  <c:v>0.11113652345478</c:v>
                </c:pt>
                <c:pt idx="217">
                  <c:v>-0.026091220929101</c:v>
                </c:pt>
                <c:pt idx="218">
                  <c:v>0.0481661147077331</c:v>
                </c:pt>
                <c:pt idx="219">
                  <c:v>0.0415587085034056</c:v>
                </c:pt>
                <c:pt idx="220">
                  <c:v>-0.0493685347472301</c:v>
                </c:pt>
                <c:pt idx="221">
                  <c:v>0.0909995218637215</c:v>
                </c:pt>
                <c:pt idx="222">
                  <c:v>-0.0679499711292888</c:v>
                </c:pt>
                <c:pt idx="223">
                  <c:v>0.118049238979392</c:v>
                </c:pt>
                <c:pt idx="224">
                  <c:v>0.0731881481012594</c:v>
                </c:pt>
                <c:pt idx="225">
                  <c:v>0.0788070356572113</c:v>
                </c:pt>
                <c:pt idx="226">
                  <c:v>0.0552437058581802</c:v>
                </c:pt>
                <c:pt idx="227">
                  <c:v>-0.059400824909096</c:v>
                </c:pt>
                <c:pt idx="228">
                  <c:v>0.0329915904095587</c:v>
                </c:pt>
                <c:pt idx="229">
                  <c:v>0.0683024212001729</c:v>
                </c:pt>
                <c:pt idx="230">
                  <c:v>-0.0252223701287218</c:v>
                </c:pt>
                <c:pt idx="231">
                  <c:v>0.121225847301499</c:v>
                </c:pt>
                <c:pt idx="232">
                  <c:v>0.067337121480853</c:v>
                </c:pt>
                <c:pt idx="233">
                  <c:v>0.0516936827209586</c:v>
                </c:pt>
                <c:pt idx="234">
                  <c:v>0.042670468868404</c:v>
                </c:pt>
                <c:pt idx="235">
                  <c:v>-0.0605067267038789</c:v>
                </c:pt>
                <c:pt idx="236">
                  <c:v>-0.0104154759177201</c:v>
                </c:pt>
                <c:pt idx="237">
                  <c:v>0.0181766430315463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05445056"/>
        <c:axId val="-2105439424"/>
      </c:scatterChart>
      <c:valAx>
        <c:axId val="-210544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SMB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05439424"/>
        <c:crosses val="autoZero"/>
        <c:crossBetween val="midCat"/>
      </c:valAx>
      <c:valAx>
        <c:axId val="-210543942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Excess Return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05445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HML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Excess Return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Ford!$E$2:$E$239</c:f>
              <c:numCache>
                <c:formatCode>0.00</c:formatCode>
                <c:ptCount val="238"/>
                <c:pt idx="0">
                  <c:v>0.91</c:v>
                </c:pt>
                <c:pt idx="1">
                  <c:v>3.74</c:v>
                </c:pt>
                <c:pt idx="2">
                  <c:v>-2.17</c:v>
                </c:pt>
                <c:pt idx="3">
                  <c:v>-0.98</c:v>
                </c:pt>
                <c:pt idx="4">
                  <c:v>0.61</c:v>
                </c:pt>
                <c:pt idx="5">
                  <c:v>0.63</c:v>
                </c:pt>
                <c:pt idx="6">
                  <c:v>2.91</c:v>
                </c:pt>
                <c:pt idx="7">
                  <c:v>-4.96</c:v>
                </c:pt>
                <c:pt idx="8">
                  <c:v>-1.27</c:v>
                </c:pt>
                <c:pt idx="9">
                  <c:v>-2.13</c:v>
                </c:pt>
                <c:pt idx="10">
                  <c:v>3.43</c:v>
                </c:pt>
                <c:pt idx="11">
                  <c:v>-1.01</c:v>
                </c:pt>
                <c:pt idx="12">
                  <c:v>-1.39</c:v>
                </c:pt>
                <c:pt idx="13">
                  <c:v>-4.05</c:v>
                </c:pt>
                <c:pt idx="14">
                  <c:v>0.76</c:v>
                </c:pt>
                <c:pt idx="15">
                  <c:v>-3.04</c:v>
                </c:pt>
                <c:pt idx="16">
                  <c:v>-3.47</c:v>
                </c:pt>
                <c:pt idx="17">
                  <c:v>-2.75</c:v>
                </c:pt>
                <c:pt idx="18">
                  <c:v>-1.06</c:v>
                </c:pt>
                <c:pt idx="19">
                  <c:v>-0.07</c:v>
                </c:pt>
                <c:pt idx="20">
                  <c:v>0.38</c:v>
                </c:pt>
                <c:pt idx="21">
                  <c:v>-0.53</c:v>
                </c:pt>
                <c:pt idx="22">
                  <c:v>1.64</c:v>
                </c:pt>
                <c:pt idx="23">
                  <c:v>4.7</c:v>
                </c:pt>
                <c:pt idx="24">
                  <c:v>-0.56</c:v>
                </c:pt>
                <c:pt idx="25">
                  <c:v>-1.48</c:v>
                </c:pt>
                <c:pt idx="26">
                  <c:v>-0.05</c:v>
                </c:pt>
                <c:pt idx="27">
                  <c:v>-0.43</c:v>
                </c:pt>
                <c:pt idx="28">
                  <c:v>0.51</c:v>
                </c:pt>
                <c:pt idx="29">
                  <c:v>-1.26</c:v>
                </c:pt>
                <c:pt idx="30">
                  <c:v>-2.04</c:v>
                </c:pt>
                <c:pt idx="31">
                  <c:v>0.31</c:v>
                </c:pt>
                <c:pt idx="32">
                  <c:v>0.77</c:v>
                </c:pt>
                <c:pt idx="33">
                  <c:v>1.26</c:v>
                </c:pt>
                <c:pt idx="34">
                  <c:v>0.28</c:v>
                </c:pt>
                <c:pt idx="35">
                  <c:v>-0.37</c:v>
                </c:pt>
                <c:pt idx="36">
                  <c:v>0.09</c:v>
                </c:pt>
                <c:pt idx="37">
                  <c:v>1.71</c:v>
                </c:pt>
                <c:pt idx="38">
                  <c:v>3.09</c:v>
                </c:pt>
                <c:pt idx="39">
                  <c:v>-0.84</c:v>
                </c:pt>
                <c:pt idx="40">
                  <c:v>3.29</c:v>
                </c:pt>
                <c:pt idx="41">
                  <c:v>0.72</c:v>
                </c:pt>
                <c:pt idx="42">
                  <c:v>0.44</c:v>
                </c:pt>
                <c:pt idx="43">
                  <c:v>0.47</c:v>
                </c:pt>
                <c:pt idx="44">
                  <c:v>0.46</c:v>
                </c:pt>
                <c:pt idx="45">
                  <c:v>0.48</c:v>
                </c:pt>
                <c:pt idx="46">
                  <c:v>-0.49</c:v>
                </c:pt>
                <c:pt idx="47">
                  <c:v>0.81</c:v>
                </c:pt>
                <c:pt idx="48">
                  <c:v>0.45</c:v>
                </c:pt>
                <c:pt idx="49">
                  <c:v>-3.22</c:v>
                </c:pt>
                <c:pt idx="50">
                  <c:v>3.29</c:v>
                </c:pt>
                <c:pt idx="51">
                  <c:v>-0.12</c:v>
                </c:pt>
                <c:pt idx="52">
                  <c:v>-0.08</c:v>
                </c:pt>
                <c:pt idx="53">
                  <c:v>-0.2</c:v>
                </c:pt>
                <c:pt idx="54">
                  <c:v>-1.82</c:v>
                </c:pt>
                <c:pt idx="55">
                  <c:v>-1.64</c:v>
                </c:pt>
                <c:pt idx="56">
                  <c:v>-0.12</c:v>
                </c:pt>
                <c:pt idx="57">
                  <c:v>-1.5</c:v>
                </c:pt>
                <c:pt idx="58">
                  <c:v>-2.11</c:v>
                </c:pt>
                <c:pt idx="59">
                  <c:v>-1.75</c:v>
                </c:pt>
                <c:pt idx="60">
                  <c:v>0.28</c:v>
                </c:pt>
                <c:pt idx="61">
                  <c:v>1.32</c:v>
                </c:pt>
                <c:pt idx="62">
                  <c:v>3.22</c:v>
                </c:pt>
                <c:pt idx="63">
                  <c:v>0.13</c:v>
                </c:pt>
                <c:pt idx="64">
                  <c:v>-1.37</c:v>
                </c:pt>
                <c:pt idx="65">
                  <c:v>-1.63</c:v>
                </c:pt>
                <c:pt idx="66">
                  <c:v>-2.49</c:v>
                </c:pt>
                <c:pt idx="67">
                  <c:v>1.02</c:v>
                </c:pt>
                <c:pt idx="68">
                  <c:v>-3.65</c:v>
                </c:pt>
                <c:pt idx="69">
                  <c:v>-2.33</c:v>
                </c:pt>
                <c:pt idx="70">
                  <c:v>1.86</c:v>
                </c:pt>
                <c:pt idx="71">
                  <c:v>1.5</c:v>
                </c:pt>
                <c:pt idx="72">
                  <c:v>2.23</c:v>
                </c:pt>
                <c:pt idx="73">
                  <c:v>0.68</c:v>
                </c:pt>
                <c:pt idx="74">
                  <c:v>0.52</c:v>
                </c:pt>
                <c:pt idx="75">
                  <c:v>0.0</c:v>
                </c:pt>
                <c:pt idx="76">
                  <c:v>-2.52</c:v>
                </c:pt>
                <c:pt idx="77">
                  <c:v>1.71</c:v>
                </c:pt>
                <c:pt idx="78">
                  <c:v>5.25</c:v>
                </c:pt>
                <c:pt idx="79">
                  <c:v>5.11</c:v>
                </c:pt>
                <c:pt idx="80">
                  <c:v>-3.03</c:v>
                </c:pt>
                <c:pt idx="81">
                  <c:v>-0.22</c:v>
                </c:pt>
                <c:pt idx="82">
                  <c:v>4.02</c:v>
                </c:pt>
                <c:pt idx="83">
                  <c:v>0.99</c:v>
                </c:pt>
                <c:pt idx="84">
                  <c:v>-5.16</c:v>
                </c:pt>
                <c:pt idx="85">
                  <c:v>-7.47</c:v>
                </c:pt>
                <c:pt idx="86">
                  <c:v>-1.61</c:v>
                </c:pt>
                <c:pt idx="87">
                  <c:v>-2.94</c:v>
                </c:pt>
                <c:pt idx="88">
                  <c:v>-0.62</c:v>
                </c:pt>
                <c:pt idx="89">
                  <c:v>3.85</c:v>
                </c:pt>
                <c:pt idx="90">
                  <c:v>1.22</c:v>
                </c:pt>
                <c:pt idx="91">
                  <c:v>1.73</c:v>
                </c:pt>
                <c:pt idx="92">
                  <c:v>-3.11</c:v>
                </c:pt>
                <c:pt idx="93">
                  <c:v>-2.39</c:v>
                </c:pt>
                <c:pt idx="94">
                  <c:v>-0.13</c:v>
                </c:pt>
                <c:pt idx="95">
                  <c:v>0.38</c:v>
                </c:pt>
                <c:pt idx="96">
                  <c:v>-0.61</c:v>
                </c:pt>
                <c:pt idx="97">
                  <c:v>4.73</c:v>
                </c:pt>
                <c:pt idx="98">
                  <c:v>-0.77</c:v>
                </c:pt>
                <c:pt idx="99">
                  <c:v>-1.04</c:v>
                </c:pt>
                <c:pt idx="100">
                  <c:v>-3.67</c:v>
                </c:pt>
                <c:pt idx="101">
                  <c:v>-2.28</c:v>
                </c:pt>
                <c:pt idx="102">
                  <c:v>-0.99</c:v>
                </c:pt>
                <c:pt idx="103">
                  <c:v>-2.93</c:v>
                </c:pt>
                <c:pt idx="104">
                  <c:v>-0.48</c:v>
                </c:pt>
                <c:pt idx="105">
                  <c:v>0.28</c:v>
                </c:pt>
                <c:pt idx="106">
                  <c:v>-1.15</c:v>
                </c:pt>
                <c:pt idx="107">
                  <c:v>0.36</c:v>
                </c:pt>
                <c:pt idx="108">
                  <c:v>0.17</c:v>
                </c:pt>
                <c:pt idx="109">
                  <c:v>-0.59</c:v>
                </c:pt>
                <c:pt idx="110">
                  <c:v>2.5</c:v>
                </c:pt>
                <c:pt idx="111">
                  <c:v>0.33</c:v>
                </c:pt>
                <c:pt idx="112">
                  <c:v>-0.74</c:v>
                </c:pt>
                <c:pt idx="113">
                  <c:v>0.74</c:v>
                </c:pt>
                <c:pt idx="114">
                  <c:v>-0.91</c:v>
                </c:pt>
                <c:pt idx="115">
                  <c:v>2.68</c:v>
                </c:pt>
                <c:pt idx="116">
                  <c:v>0.37</c:v>
                </c:pt>
                <c:pt idx="117">
                  <c:v>2.28</c:v>
                </c:pt>
                <c:pt idx="118">
                  <c:v>2.56</c:v>
                </c:pt>
                <c:pt idx="119">
                  <c:v>0.29</c:v>
                </c:pt>
                <c:pt idx="120">
                  <c:v>0.57</c:v>
                </c:pt>
                <c:pt idx="121">
                  <c:v>0.46</c:v>
                </c:pt>
                <c:pt idx="122">
                  <c:v>0.18</c:v>
                </c:pt>
                <c:pt idx="123">
                  <c:v>-0.73</c:v>
                </c:pt>
                <c:pt idx="124">
                  <c:v>-0.7</c:v>
                </c:pt>
                <c:pt idx="125">
                  <c:v>1.44</c:v>
                </c:pt>
                <c:pt idx="126">
                  <c:v>1.53</c:v>
                </c:pt>
                <c:pt idx="127">
                  <c:v>-0.87</c:v>
                </c:pt>
                <c:pt idx="128">
                  <c:v>2.37</c:v>
                </c:pt>
                <c:pt idx="129">
                  <c:v>-0.78</c:v>
                </c:pt>
                <c:pt idx="130">
                  <c:v>-0.24</c:v>
                </c:pt>
                <c:pt idx="131">
                  <c:v>1.36</c:v>
                </c:pt>
                <c:pt idx="132">
                  <c:v>1.69</c:v>
                </c:pt>
                <c:pt idx="133">
                  <c:v>1.58</c:v>
                </c:pt>
                <c:pt idx="134">
                  <c:v>-0.15</c:v>
                </c:pt>
                <c:pt idx="135">
                  <c:v>1.29</c:v>
                </c:pt>
                <c:pt idx="136">
                  <c:v>0.23</c:v>
                </c:pt>
                <c:pt idx="137">
                  <c:v>0.12</c:v>
                </c:pt>
                <c:pt idx="138">
                  <c:v>1.4</c:v>
                </c:pt>
                <c:pt idx="139">
                  <c:v>4.12</c:v>
                </c:pt>
                <c:pt idx="140">
                  <c:v>1.4</c:v>
                </c:pt>
                <c:pt idx="141">
                  <c:v>0.68</c:v>
                </c:pt>
                <c:pt idx="142">
                  <c:v>-2.74</c:v>
                </c:pt>
                <c:pt idx="143">
                  <c:v>0.28</c:v>
                </c:pt>
                <c:pt idx="144">
                  <c:v>0.72</c:v>
                </c:pt>
                <c:pt idx="145">
                  <c:v>1.42</c:v>
                </c:pt>
                <c:pt idx="146">
                  <c:v>1.63</c:v>
                </c:pt>
                <c:pt idx="147">
                  <c:v>0.89</c:v>
                </c:pt>
                <c:pt idx="148">
                  <c:v>3.25</c:v>
                </c:pt>
                <c:pt idx="149">
                  <c:v>0.12</c:v>
                </c:pt>
                <c:pt idx="150">
                  <c:v>1.38</c:v>
                </c:pt>
                <c:pt idx="151">
                  <c:v>-0.9</c:v>
                </c:pt>
                <c:pt idx="152">
                  <c:v>0.16</c:v>
                </c:pt>
                <c:pt idx="153">
                  <c:v>0.81</c:v>
                </c:pt>
                <c:pt idx="154">
                  <c:v>-0.1</c:v>
                </c:pt>
                <c:pt idx="155">
                  <c:v>-2.08</c:v>
                </c:pt>
                <c:pt idx="156">
                  <c:v>-0.13</c:v>
                </c:pt>
                <c:pt idx="157">
                  <c:v>-0.4</c:v>
                </c:pt>
                <c:pt idx="158">
                  <c:v>4.1</c:v>
                </c:pt>
                <c:pt idx="159">
                  <c:v>-1.04</c:v>
                </c:pt>
                <c:pt idx="160">
                  <c:v>-6.19</c:v>
                </c:pt>
                <c:pt idx="161">
                  <c:v>0.62</c:v>
                </c:pt>
                <c:pt idx="162">
                  <c:v>1.94</c:v>
                </c:pt>
                <c:pt idx="163">
                  <c:v>-3.78</c:v>
                </c:pt>
                <c:pt idx="164">
                  <c:v>2.38</c:v>
                </c:pt>
                <c:pt idx="165">
                  <c:v>3.0</c:v>
                </c:pt>
                <c:pt idx="166">
                  <c:v>7.47</c:v>
                </c:pt>
                <c:pt idx="167">
                  <c:v>1.1</c:v>
                </c:pt>
                <c:pt idx="168">
                  <c:v>4.85</c:v>
                </c:pt>
                <c:pt idx="169">
                  <c:v>3.12</c:v>
                </c:pt>
                <c:pt idx="170">
                  <c:v>1.63</c:v>
                </c:pt>
                <c:pt idx="171">
                  <c:v>-0.87</c:v>
                </c:pt>
                <c:pt idx="172">
                  <c:v>-7.37</c:v>
                </c:pt>
                <c:pt idx="173">
                  <c:v>1.64</c:v>
                </c:pt>
                <c:pt idx="174">
                  <c:v>3.77</c:v>
                </c:pt>
                <c:pt idx="175">
                  <c:v>3.13</c:v>
                </c:pt>
                <c:pt idx="176">
                  <c:v>-0.22</c:v>
                </c:pt>
                <c:pt idx="177">
                  <c:v>1.73</c:v>
                </c:pt>
                <c:pt idx="178">
                  <c:v>-8.35</c:v>
                </c:pt>
                <c:pt idx="179">
                  <c:v>10.39</c:v>
                </c:pt>
                <c:pt idx="180">
                  <c:v>16.89</c:v>
                </c:pt>
                <c:pt idx="181">
                  <c:v>-8.31</c:v>
                </c:pt>
                <c:pt idx="182">
                  <c:v>10.61</c:v>
                </c:pt>
                <c:pt idx="183">
                  <c:v>15.38</c:v>
                </c:pt>
                <c:pt idx="184">
                  <c:v>6.84</c:v>
                </c:pt>
                <c:pt idx="185">
                  <c:v>8.95</c:v>
                </c:pt>
                <c:pt idx="186">
                  <c:v>-2.3</c:v>
                </c:pt>
                <c:pt idx="187">
                  <c:v>8.84</c:v>
                </c:pt>
                <c:pt idx="188">
                  <c:v>-10.53</c:v>
                </c:pt>
                <c:pt idx="189">
                  <c:v>4.76</c:v>
                </c:pt>
                <c:pt idx="190">
                  <c:v>6.78</c:v>
                </c:pt>
                <c:pt idx="191">
                  <c:v>8.88</c:v>
                </c:pt>
                <c:pt idx="192">
                  <c:v>-13.1</c:v>
                </c:pt>
                <c:pt idx="193">
                  <c:v>-0.47</c:v>
                </c:pt>
                <c:pt idx="194">
                  <c:v>-8.04</c:v>
                </c:pt>
                <c:pt idx="195">
                  <c:v>-8.130000000000001</c:v>
                </c:pt>
                <c:pt idx="196">
                  <c:v>-3.69</c:v>
                </c:pt>
                <c:pt idx="197">
                  <c:v>-4.01</c:v>
                </c:pt>
                <c:pt idx="198">
                  <c:v>-2.3</c:v>
                </c:pt>
                <c:pt idx="199">
                  <c:v>1.03</c:v>
                </c:pt>
                <c:pt idx="200">
                  <c:v>-3.2</c:v>
                </c:pt>
                <c:pt idx="201">
                  <c:v>1.08</c:v>
                </c:pt>
                <c:pt idx="202">
                  <c:v>3.8</c:v>
                </c:pt>
                <c:pt idx="203">
                  <c:v>-2.09</c:v>
                </c:pt>
                <c:pt idx="204">
                  <c:v>1.58</c:v>
                </c:pt>
                <c:pt idx="205">
                  <c:v>-4.13</c:v>
                </c:pt>
                <c:pt idx="206">
                  <c:v>-4.83</c:v>
                </c:pt>
                <c:pt idx="207">
                  <c:v>-4.21</c:v>
                </c:pt>
                <c:pt idx="208">
                  <c:v>-0.91</c:v>
                </c:pt>
                <c:pt idx="209">
                  <c:v>-3.35</c:v>
                </c:pt>
                <c:pt idx="210">
                  <c:v>1.16</c:v>
                </c:pt>
                <c:pt idx="211">
                  <c:v>-1.42</c:v>
                </c:pt>
                <c:pt idx="212">
                  <c:v>-2.73</c:v>
                </c:pt>
                <c:pt idx="213">
                  <c:v>2.89</c:v>
                </c:pt>
                <c:pt idx="214">
                  <c:v>0.58</c:v>
                </c:pt>
                <c:pt idx="215">
                  <c:v>1.24</c:v>
                </c:pt>
                <c:pt idx="216">
                  <c:v>-0.54</c:v>
                </c:pt>
                <c:pt idx="217">
                  <c:v>-2.13</c:v>
                </c:pt>
                <c:pt idx="218">
                  <c:v>3.43</c:v>
                </c:pt>
                <c:pt idx="219">
                  <c:v>0.84</c:v>
                </c:pt>
                <c:pt idx="220">
                  <c:v>2.37</c:v>
                </c:pt>
                <c:pt idx="221">
                  <c:v>0.03</c:v>
                </c:pt>
                <c:pt idx="222">
                  <c:v>0.27</c:v>
                </c:pt>
                <c:pt idx="223">
                  <c:v>-0.09</c:v>
                </c:pt>
                <c:pt idx="224">
                  <c:v>1.13</c:v>
                </c:pt>
                <c:pt idx="225">
                  <c:v>-3.68</c:v>
                </c:pt>
                <c:pt idx="226">
                  <c:v>-0.34</c:v>
                </c:pt>
                <c:pt idx="227">
                  <c:v>3.44</c:v>
                </c:pt>
                <c:pt idx="228">
                  <c:v>5.11</c:v>
                </c:pt>
                <c:pt idx="229">
                  <c:v>-1.32</c:v>
                </c:pt>
                <c:pt idx="230">
                  <c:v>0.68</c:v>
                </c:pt>
                <c:pt idx="231">
                  <c:v>2.18</c:v>
                </c:pt>
                <c:pt idx="232">
                  <c:v>5.56</c:v>
                </c:pt>
                <c:pt idx="233">
                  <c:v>-2.8</c:v>
                </c:pt>
                <c:pt idx="234">
                  <c:v>-0.38</c:v>
                </c:pt>
                <c:pt idx="235">
                  <c:v>5.08</c:v>
                </c:pt>
                <c:pt idx="236">
                  <c:v>1.69</c:v>
                </c:pt>
                <c:pt idx="237">
                  <c:v>-1.74</c:v>
                </c:pt>
              </c:numCache>
            </c:numRef>
          </c:xVal>
          <c:yVal>
            <c:numRef>
              <c:f>Ford!$H$2:$H$239</c:f>
              <c:numCache>
                <c:formatCode>0.00%</c:formatCode>
                <c:ptCount val="238"/>
                <c:pt idx="0">
                  <c:v>0.0475386934673367</c:v>
                </c:pt>
                <c:pt idx="1">
                  <c:v>-0.152690489709014</c:v>
                </c:pt>
                <c:pt idx="2">
                  <c:v>-0.0168480809490579</c:v>
                </c:pt>
                <c:pt idx="3">
                  <c:v>-0.0324105334233626</c:v>
                </c:pt>
                <c:pt idx="4">
                  <c:v>0.0913780397936625</c:v>
                </c:pt>
                <c:pt idx="5">
                  <c:v>-0.0216294160057677</c:v>
                </c:pt>
                <c:pt idx="6">
                  <c:v>-0.0647336480107889</c:v>
                </c:pt>
                <c:pt idx="7">
                  <c:v>-0.0119920053297802</c:v>
                </c:pt>
                <c:pt idx="8">
                  <c:v>-0.010547132498352</c:v>
                </c:pt>
                <c:pt idx="9">
                  <c:v>-0.0398734177215191</c:v>
                </c:pt>
                <c:pt idx="10">
                  <c:v>-0.0210656753407683</c:v>
                </c:pt>
                <c:pt idx="11">
                  <c:v>-0.0122399020807833</c:v>
                </c:pt>
                <c:pt idx="12">
                  <c:v>0.110808973487423</c:v>
                </c:pt>
                <c:pt idx="13">
                  <c:v>-0.0509677419354838</c:v>
                </c:pt>
                <c:pt idx="14">
                  <c:v>-0.0146217418944692</c:v>
                </c:pt>
                <c:pt idx="15">
                  <c:v>0.11639460610362</c:v>
                </c:pt>
                <c:pt idx="16">
                  <c:v>-0.0473292765382014</c:v>
                </c:pt>
                <c:pt idx="17">
                  <c:v>-0.150488225157955</c:v>
                </c:pt>
                <c:pt idx="18">
                  <c:v>0.0229142185663924</c:v>
                </c:pt>
                <c:pt idx="19">
                  <c:v>-0.0127610208816704</c:v>
                </c:pt>
                <c:pt idx="20">
                  <c:v>0.0486618004866177</c:v>
                </c:pt>
                <c:pt idx="21">
                  <c:v>0.0179566563467495</c:v>
                </c:pt>
                <c:pt idx="22">
                  <c:v>0.0352564102564101</c:v>
                </c:pt>
                <c:pt idx="23">
                  <c:v>0.0136452241715399</c:v>
                </c:pt>
                <c:pt idx="24">
                  <c:v>0.0287433155080214</c:v>
                </c:pt>
                <c:pt idx="25">
                  <c:v>-0.0304601425793907</c:v>
                </c:pt>
                <c:pt idx="26">
                  <c:v>-0.0966042154566744</c:v>
                </c:pt>
                <c:pt idx="27">
                  <c:v>-0.00175336060783171</c:v>
                </c:pt>
                <c:pt idx="28">
                  <c:v>0.0142264374629519</c:v>
                </c:pt>
                <c:pt idx="29">
                  <c:v>0.0420012353304509</c:v>
                </c:pt>
                <c:pt idx="30">
                  <c:v>-0.0408767772511847</c:v>
                </c:pt>
                <c:pt idx="31">
                  <c:v>0.0911441499676793</c:v>
                </c:pt>
                <c:pt idx="32">
                  <c:v>-0.0133928571428571</c:v>
                </c:pt>
                <c:pt idx="33">
                  <c:v>0.143690736688548</c:v>
                </c:pt>
                <c:pt idx="34">
                  <c:v>0.0425855513307984</c:v>
                </c:pt>
                <c:pt idx="35">
                  <c:v>0.0428231562252181</c:v>
                </c:pt>
                <c:pt idx="36">
                  <c:v>-0.0262548262548262</c:v>
                </c:pt>
                <c:pt idx="37">
                  <c:v>0.0</c:v>
                </c:pt>
                <c:pt idx="38">
                  <c:v>0.130904366812227</c:v>
                </c:pt>
                <c:pt idx="39">
                  <c:v>0.0258856630824371</c:v>
                </c:pt>
                <c:pt idx="40">
                  <c:v>0.13174584178499</c:v>
                </c:pt>
                <c:pt idx="41">
                  <c:v>0.0555745182012848</c:v>
                </c:pt>
                <c:pt idx="42">
                  <c:v>0.0107225108225108</c:v>
                </c:pt>
                <c:pt idx="43">
                  <c:v>-0.0364963503649635</c:v>
                </c:pt>
                <c:pt idx="44">
                  <c:v>-0.0918560606060606</c:v>
                </c:pt>
                <c:pt idx="45">
                  <c:v>-0.0639297872340424</c:v>
                </c:pt>
                <c:pt idx="46">
                  <c:v>-0.0961538461538462</c:v>
                </c:pt>
                <c:pt idx="47">
                  <c:v>0.00807754442649422</c:v>
                </c:pt>
                <c:pt idx="48">
                  <c:v>-0.00322061191626399</c:v>
                </c:pt>
                <c:pt idx="49">
                  <c:v>0.154275092936803</c:v>
                </c:pt>
                <c:pt idx="50">
                  <c:v>0.0150943396226415</c:v>
                </c:pt>
                <c:pt idx="51">
                  <c:v>-0.0924657534246575</c:v>
                </c:pt>
                <c:pt idx="52">
                  <c:v>0.207859358841779</c:v>
                </c:pt>
                <c:pt idx="53">
                  <c:v>-0.130395683453237</c:v>
                </c:pt>
                <c:pt idx="54">
                  <c:v>-0.0893710892710894</c:v>
                </c:pt>
                <c:pt idx="55">
                  <c:v>-0.114575779550399</c:v>
                </c:pt>
                <c:pt idx="56">
                  <c:v>-0.0757372654155497</c:v>
                </c:pt>
                <c:pt idx="57">
                  <c:v>-0.0355526826115062</c:v>
                </c:pt>
                <c:pt idx="58">
                  <c:v>0.0375586854460095</c:v>
                </c:pt>
                <c:pt idx="59">
                  <c:v>-0.00940232558139543</c:v>
                </c:pt>
                <c:pt idx="60">
                  <c:v>-0.0565263322884012</c:v>
                </c:pt>
                <c:pt idx="61">
                  <c:v>-0.0501297796307325</c:v>
                </c:pt>
                <c:pt idx="62">
                  <c:v>0.0532249686323713</c:v>
                </c:pt>
                <c:pt idx="63">
                  <c:v>0.127996249115357</c:v>
                </c:pt>
                <c:pt idx="64">
                  <c:v>0.154311764705882</c:v>
                </c:pt>
                <c:pt idx="65">
                  <c:v>0.0850063829787235</c:v>
                </c:pt>
                <c:pt idx="66">
                  <c:v>-0.116779718089272</c:v>
                </c:pt>
                <c:pt idx="67">
                  <c:v>0.266765079365079</c:v>
                </c:pt>
                <c:pt idx="68">
                  <c:v>-0.140764961636829</c:v>
                </c:pt>
                <c:pt idx="69">
                  <c:v>-0.0991783410138248</c:v>
                </c:pt>
                <c:pt idx="70">
                  <c:v>0.035699522673031</c:v>
                </c:pt>
                <c:pt idx="71">
                  <c:v>0.0705984667802386</c:v>
                </c:pt>
                <c:pt idx="72">
                  <c:v>0.0830258302583027</c:v>
                </c:pt>
                <c:pt idx="73">
                  <c:v>0.0840000000000001</c:v>
                </c:pt>
                <c:pt idx="74">
                  <c:v>0.124759392575928</c:v>
                </c:pt>
                <c:pt idx="75">
                  <c:v>0.27</c:v>
                </c:pt>
                <c:pt idx="76">
                  <c:v>-0.029126213592233</c:v>
                </c:pt>
                <c:pt idx="77">
                  <c:v>-0.0514157894736842</c:v>
                </c:pt>
                <c:pt idx="78">
                  <c:v>-0.0501</c:v>
                </c:pt>
                <c:pt idx="79">
                  <c:v>0.317857166392092</c:v>
                </c:pt>
                <c:pt idx="80">
                  <c:v>0.0555521739130435</c:v>
                </c:pt>
                <c:pt idx="81">
                  <c:v>-0.0384615384615385</c:v>
                </c:pt>
                <c:pt idx="82">
                  <c:v>1.273664258555133</c:v>
                </c:pt>
                <c:pt idx="83">
                  <c:v>0.3148</c:v>
                </c:pt>
                <c:pt idx="84">
                  <c:v>0.0694187165775399</c:v>
                </c:pt>
                <c:pt idx="85">
                  <c:v>-0.183406113537118</c:v>
                </c:pt>
                <c:pt idx="86">
                  <c:v>-0.148698884758364</c:v>
                </c:pt>
                <c:pt idx="87">
                  <c:v>0.228010502283105</c:v>
                </c:pt>
                <c:pt idx="88">
                  <c:v>-0.579646153846154</c:v>
                </c:pt>
                <c:pt idx="89">
                  <c:v>0.164419282511211</c:v>
                </c:pt>
                <c:pt idx="90">
                  <c:v>-0.0721333333333333</c:v>
                </c:pt>
                <c:pt idx="91">
                  <c:v>-0.00357900207900202</c:v>
                </c:pt>
                <c:pt idx="92">
                  <c:v>-0.294347058823529</c:v>
                </c:pt>
                <c:pt idx="93">
                  <c:v>-0.178555447941889</c:v>
                </c:pt>
                <c:pt idx="94">
                  <c:v>0.442255944055944</c:v>
                </c:pt>
                <c:pt idx="95">
                  <c:v>-0.125742879019908</c:v>
                </c:pt>
                <c:pt idx="96">
                  <c:v>-0.0178662650602408</c:v>
                </c:pt>
                <c:pt idx="97">
                  <c:v>-0.0154729569093611</c:v>
                </c:pt>
                <c:pt idx="98">
                  <c:v>-0.106561517976032</c:v>
                </c:pt>
                <c:pt idx="99">
                  <c:v>-0.156725817361894</c:v>
                </c:pt>
                <c:pt idx="100">
                  <c:v>0.041558539458186</c:v>
                </c:pt>
                <c:pt idx="101">
                  <c:v>0.0838678617157492</c:v>
                </c:pt>
                <c:pt idx="102">
                  <c:v>-0.0864561692126909</c:v>
                </c:pt>
                <c:pt idx="103">
                  <c:v>-0.100602972399151</c:v>
                </c:pt>
                <c:pt idx="104">
                  <c:v>0.125496402877698</c:v>
                </c:pt>
                <c:pt idx="105">
                  <c:v>0.0332134328358209</c:v>
                </c:pt>
                <c:pt idx="106">
                  <c:v>0.0146114068441063</c:v>
                </c:pt>
                <c:pt idx="107">
                  <c:v>-0.00682844500632121</c:v>
                </c:pt>
                <c:pt idx="108">
                  <c:v>-0.0308602706027061</c:v>
                </c:pt>
                <c:pt idx="109">
                  <c:v>0.0781565912117179</c:v>
                </c:pt>
                <c:pt idx="110">
                  <c:v>-0.0802607626076261</c:v>
                </c:pt>
                <c:pt idx="111">
                  <c:v>-0.0223159420289854</c:v>
                </c:pt>
                <c:pt idx="112">
                  <c:v>0.0193857849196539</c:v>
                </c:pt>
                <c:pt idx="113">
                  <c:v>-0.0375528076463559</c:v>
                </c:pt>
                <c:pt idx="114">
                  <c:v>0.250672563718141</c:v>
                </c:pt>
                <c:pt idx="115">
                  <c:v>-0.0415180375180375</c:v>
                </c:pt>
                <c:pt idx="116">
                  <c:v>-0.036122905027933</c:v>
                </c:pt>
                <c:pt idx="117">
                  <c:v>0.0259158273381294</c:v>
                </c:pt>
                <c:pt idx="118">
                  <c:v>-0.130484422110553</c:v>
                </c:pt>
                <c:pt idx="119">
                  <c:v>-0.00495470514429105</c:v>
                </c:pt>
                <c:pt idx="120">
                  <c:v>-0.0744955710955712</c:v>
                </c:pt>
                <c:pt idx="121">
                  <c:v>0.10789896373057</c:v>
                </c:pt>
                <c:pt idx="122">
                  <c:v>-0.0536305043050431</c:v>
                </c:pt>
                <c:pt idx="123">
                  <c:v>-0.0259365384615384</c:v>
                </c:pt>
                <c:pt idx="124">
                  <c:v>-0.158886612576065</c:v>
                </c:pt>
                <c:pt idx="125">
                  <c:v>-0.0139330992978938</c:v>
                </c:pt>
                <c:pt idx="126">
                  <c:v>-0.0746945996275605</c:v>
                </c:pt>
                <c:pt idx="127">
                  <c:v>0.046428125</c:v>
                </c:pt>
                <c:pt idx="128">
                  <c:v>0.0237521042084167</c:v>
                </c:pt>
                <c:pt idx="129">
                  <c:v>0.0930994511525797</c:v>
                </c:pt>
                <c:pt idx="130">
                  <c:v>-0.198039982347749</c:v>
                </c:pt>
                <c:pt idx="131">
                  <c:v>-0.106447826086957</c:v>
                </c:pt>
                <c:pt idx="132">
                  <c:v>-0.0410836750189825</c:v>
                </c:pt>
                <c:pt idx="133">
                  <c:v>-0.102009836065574</c:v>
                </c:pt>
                <c:pt idx="134">
                  <c:v>0.0308400564174896</c:v>
                </c:pt>
                <c:pt idx="135">
                  <c:v>0.0867578664620108</c:v>
                </c:pt>
                <c:pt idx="136">
                  <c:v>-0.0736978647686833</c:v>
                </c:pt>
                <c:pt idx="137">
                  <c:v>-0.00535230333097082</c:v>
                </c:pt>
                <c:pt idx="138">
                  <c:v>-0.0425402173913044</c:v>
                </c:pt>
                <c:pt idx="139">
                  <c:v>-0.0604249201277955</c:v>
                </c:pt>
                <c:pt idx="140">
                  <c:v>0.0530720538720538</c:v>
                </c:pt>
                <c:pt idx="141">
                  <c:v>-0.033803125</c:v>
                </c:pt>
                <c:pt idx="142">
                  <c:v>0.131108621960206</c:v>
                </c:pt>
                <c:pt idx="143">
                  <c:v>-0.013990909090909</c:v>
                </c:pt>
                <c:pt idx="144">
                  <c:v>-0.0549328748280605</c:v>
                </c:pt>
                <c:pt idx="145">
                  <c:v>-0.09195</c:v>
                </c:pt>
                <c:pt idx="146">
                  <c:v>0.211321212121212</c:v>
                </c:pt>
                <c:pt idx="147">
                  <c:v>0.0875110469909314</c:v>
                </c:pt>
                <c:pt idx="148">
                  <c:v>0.12557669452182</c:v>
                </c:pt>
                <c:pt idx="149">
                  <c:v>-0.0691391003460208</c:v>
                </c:pt>
                <c:pt idx="150">
                  <c:v>0.0445079566003616</c:v>
                </c:pt>
                <c:pt idx="151">
                  <c:v>0.00566942675159235</c:v>
                </c:pt>
                <c:pt idx="152">
                  <c:v>0.0456666666666666</c:v>
                </c:pt>
                <c:pt idx="153">
                  <c:v>0.0185174757281553</c:v>
                </c:pt>
                <c:pt idx="154">
                  <c:v>0.36868085106383</c:v>
                </c:pt>
                <c:pt idx="155">
                  <c:v>-0.0971538461538462</c:v>
                </c:pt>
                <c:pt idx="156">
                  <c:v>-0.0876178924259055</c:v>
                </c:pt>
                <c:pt idx="157">
                  <c:v>-0.0214301075268819</c:v>
                </c:pt>
                <c:pt idx="158">
                  <c:v>-0.183876801405975</c:v>
                </c:pt>
                <c:pt idx="159">
                  <c:v>0.3439536643026</c:v>
                </c:pt>
                <c:pt idx="160">
                  <c:v>-0.138134693877551</c:v>
                </c:pt>
                <c:pt idx="161">
                  <c:v>-0.168774681393373</c:v>
                </c:pt>
                <c:pt idx="162">
                  <c:v>-0.127606384558278</c:v>
                </c:pt>
                <c:pt idx="163">
                  <c:v>-0.159625</c:v>
                </c:pt>
                <c:pt idx="164">
                  <c:v>-0.0947844192634559</c:v>
                </c:pt>
                <c:pt idx="165">
                  <c:v>0.101725</c:v>
                </c:pt>
                <c:pt idx="166">
                  <c:v>-0.0312149787750151</c:v>
                </c:pt>
                <c:pt idx="167">
                  <c:v>0.106898924731183</c:v>
                </c:pt>
                <c:pt idx="168">
                  <c:v>-0.0287509803921569</c:v>
                </c:pt>
                <c:pt idx="169">
                  <c:v>-0.0281175572519084</c:v>
                </c:pt>
                <c:pt idx="170">
                  <c:v>-0.171510559662091</c:v>
                </c:pt>
                <c:pt idx="171">
                  <c:v>0.17836230529595</c:v>
                </c:pt>
                <c:pt idx="172">
                  <c:v>-0.0771279538904899</c:v>
                </c:pt>
                <c:pt idx="173">
                  <c:v>-0.129624358329139</c:v>
                </c:pt>
                <c:pt idx="174">
                  <c:v>-0.22296650961916</c:v>
                </c:pt>
                <c:pt idx="175">
                  <c:v>0.0344745417515274</c:v>
                </c:pt>
                <c:pt idx="176">
                  <c:v>0.0054135523613962</c:v>
                </c:pt>
                <c:pt idx="177">
                  <c:v>-0.177216282225237</c:v>
                </c:pt>
                <c:pt idx="178">
                  <c:v>0.0444641536273114</c:v>
                </c:pt>
                <c:pt idx="179">
                  <c:v>0.00694706939949661</c:v>
                </c:pt>
                <c:pt idx="180">
                  <c:v>-0.0172799574317135</c:v>
                </c:pt>
                <c:pt idx="181">
                  <c:v>0.197245051194539</c:v>
                </c:pt>
                <c:pt idx="182">
                  <c:v>0.0253296703296705</c:v>
                </c:pt>
                <c:pt idx="183">
                  <c:v>-0.134453233830846</c:v>
                </c:pt>
                <c:pt idx="184">
                  <c:v>0.0191058823529411</c:v>
                </c:pt>
                <c:pt idx="185">
                  <c:v>0.0490546093427034</c:v>
                </c:pt>
                <c:pt idx="186">
                  <c:v>-0.0942319277108433</c:v>
                </c:pt>
                <c:pt idx="187">
                  <c:v>0.0779558092132081</c:v>
                </c:pt>
                <c:pt idx="188">
                  <c:v>-0.1531501907735</c:v>
                </c:pt>
                <c:pt idx="189">
                  <c:v>-0.118195939710858</c:v>
                </c:pt>
                <c:pt idx="190">
                  <c:v>0.187115542521994</c:v>
                </c:pt>
                <c:pt idx="191">
                  <c:v>0.099306475111291</c:v>
                </c:pt>
                <c:pt idx="192">
                  <c:v>-0.167807109004739</c:v>
                </c:pt>
                <c:pt idx="193">
                  <c:v>-0.0707666666666666</c:v>
                </c:pt>
                <c:pt idx="194">
                  <c:v>0.0513038025350234</c:v>
                </c:pt>
                <c:pt idx="195">
                  <c:v>-0.0834035604665438</c:v>
                </c:pt>
                <c:pt idx="196">
                  <c:v>0.087923056300268</c:v>
                </c:pt>
                <c:pt idx="197">
                  <c:v>-0.0397642972536348</c:v>
                </c:pt>
                <c:pt idx="198">
                  <c:v>0.0707527777777777</c:v>
                </c:pt>
                <c:pt idx="199">
                  <c:v>-0.144355058191585</c:v>
                </c:pt>
                <c:pt idx="200">
                  <c:v>-0.0160872641509435</c:v>
                </c:pt>
                <c:pt idx="201">
                  <c:v>-0.109827818756586</c:v>
                </c:pt>
                <c:pt idx="202">
                  <c:v>0.12404806892454</c:v>
                </c:pt>
                <c:pt idx="203">
                  <c:v>-0.0485930153321976</c:v>
                </c:pt>
                <c:pt idx="204">
                  <c:v>-0.0380394736842105</c:v>
                </c:pt>
                <c:pt idx="205">
                  <c:v>0.0432718794835006</c:v>
                </c:pt>
                <c:pt idx="206">
                  <c:v>0.0622752523707557</c:v>
                </c:pt>
                <c:pt idx="207">
                  <c:v>0.0118022042843836</c:v>
                </c:pt>
                <c:pt idx="208">
                  <c:v>0.150866642780365</c:v>
                </c:pt>
                <c:pt idx="209">
                  <c:v>0.0486075471698112</c:v>
                </c:pt>
                <c:pt idx="210">
                  <c:v>-0.221203073286052</c:v>
                </c:pt>
                <c:pt idx="211">
                  <c:v>-0.0379708821010561</c:v>
                </c:pt>
                <c:pt idx="212">
                  <c:v>0.133237662337662</c:v>
                </c:pt>
                <c:pt idx="213">
                  <c:v>0.128352941176471</c:v>
                </c:pt>
                <c:pt idx="214">
                  <c:v>0.0598627543035994</c:v>
                </c:pt>
                <c:pt idx="215">
                  <c:v>0.142288340807175</c:v>
                </c:pt>
                <c:pt idx="216">
                  <c:v>0.105001044256589</c:v>
                </c:pt>
                <c:pt idx="217">
                  <c:v>0.045830548302872</c:v>
                </c:pt>
                <c:pt idx="218">
                  <c:v>0.124327358490566</c:v>
                </c:pt>
                <c:pt idx="219">
                  <c:v>-0.0195703424260012</c:v>
                </c:pt>
                <c:pt idx="220">
                  <c:v>-0.0356783586284428</c:v>
                </c:pt>
                <c:pt idx="221">
                  <c:v>0.0445386792452828</c:v>
                </c:pt>
                <c:pt idx="222">
                  <c:v>0.0480091811414391</c:v>
                </c:pt>
                <c:pt idx="223">
                  <c:v>0.0718014686248331</c:v>
                </c:pt>
                <c:pt idx="224">
                  <c:v>0.0091465179175119</c:v>
                </c:pt>
                <c:pt idx="225">
                  <c:v>0.0746620437956204</c:v>
                </c:pt>
                <c:pt idx="226">
                  <c:v>0.10321818916734</c:v>
                </c:pt>
                <c:pt idx="227">
                  <c:v>-0.0498246913580248</c:v>
                </c:pt>
                <c:pt idx="228">
                  <c:v>0.0189887134964484</c:v>
                </c:pt>
                <c:pt idx="229">
                  <c:v>-0.00843081761006297</c:v>
                </c:pt>
                <c:pt idx="230">
                  <c:v>-0.0193172734314485</c:v>
                </c:pt>
                <c:pt idx="231">
                  <c:v>0.0437896103896105</c:v>
                </c:pt>
                <c:pt idx="232">
                  <c:v>-0.0042</c:v>
                </c:pt>
                <c:pt idx="233">
                  <c:v>-0.0717732021196064</c:v>
                </c:pt>
                <c:pt idx="234">
                  <c:v>0.030355755677369</c:v>
                </c:pt>
                <c:pt idx="235">
                  <c:v>-0.0045</c:v>
                </c:pt>
                <c:pt idx="236">
                  <c:v>-0.116578179291175</c:v>
                </c:pt>
                <c:pt idx="237">
                  <c:v>0.0127611307420494</c:v>
                </c:pt>
              </c:numCache>
            </c:numRef>
          </c:yVal>
          <c:smooth val="0"/>
        </c:ser>
        <c:ser>
          <c:idx val="1"/>
          <c:order val="1"/>
          <c:tx>
            <c:v>Forecasted Excess Return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Ford!$E$2:$E$239</c:f>
              <c:numCache>
                <c:formatCode>0.00</c:formatCode>
                <c:ptCount val="238"/>
                <c:pt idx="0">
                  <c:v>0.91</c:v>
                </c:pt>
                <c:pt idx="1">
                  <c:v>3.74</c:v>
                </c:pt>
                <c:pt idx="2">
                  <c:v>-2.17</c:v>
                </c:pt>
                <c:pt idx="3">
                  <c:v>-0.98</c:v>
                </c:pt>
                <c:pt idx="4">
                  <c:v>0.61</c:v>
                </c:pt>
                <c:pt idx="5">
                  <c:v>0.63</c:v>
                </c:pt>
                <c:pt idx="6">
                  <c:v>2.91</c:v>
                </c:pt>
                <c:pt idx="7">
                  <c:v>-4.96</c:v>
                </c:pt>
                <c:pt idx="8">
                  <c:v>-1.27</c:v>
                </c:pt>
                <c:pt idx="9">
                  <c:v>-2.13</c:v>
                </c:pt>
                <c:pt idx="10">
                  <c:v>3.43</c:v>
                </c:pt>
                <c:pt idx="11">
                  <c:v>-1.01</c:v>
                </c:pt>
                <c:pt idx="12">
                  <c:v>-1.39</c:v>
                </c:pt>
                <c:pt idx="13">
                  <c:v>-4.05</c:v>
                </c:pt>
                <c:pt idx="14">
                  <c:v>0.76</c:v>
                </c:pt>
                <c:pt idx="15">
                  <c:v>-3.04</c:v>
                </c:pt>
                <c:pt idx="16">
                  <c:v>-3.47</c:v>
                </c:pt>
                <c:pt idx="17">
                  <c:v>-2.75</c:v>
                </c:pt>
                <c:pt idx="18">
                  <c:v>-1.06</c:v>
                </c:pt>
                <c:pt idx="19">
                  <c:v>-0.07</c:v>
                </c:pt>
                <c:pt idx="20">
                  <c:v>0.38</c:v>
                </c:pt>
                <c:pt idx="21">
                  <c:v>-0.53</c:v>
                </c:pt>
                <c:pt idx="22">
                  <c:v>1.64</c:v>
                </c:pt>
                <c:pt idx="23">
                  <c:v>4.7</c:v>
                </c:pt>
                <c:pt idx="24">
                  <c:v>-0.56</c:v>
                </c:pt>
                <c:pt idx="25">
                  <c:v>-1.48</c:v>
                </c:pt>
                <c:pt idx="26">
                  <c:v>-0.05</c:v>
                </c:pt>
                <c:pt idx="27">
                  <c:v>-0.43</c:v>
                </c:pt>
                <c:pt idx="28">
                  <c:v>0.51</c:v>
                </c:pt>
                <c:pt idx="29">
                  <c:v>-1.26</c:v>
                </c:pt>
                <c:pt idx="30">
                  <c:v>-2.04</c:v>
                </c:pt>
                <c:pt idx="31">
                  <c:v>0.31</c:v>
                </c:pt>
                <c:pt idx="32">
                  <c:v>0.77</c:v>
                </c:pt>
                <c:pt idx="33">
                  <c:v>1.26</c:v>
                </c:pt>
                <c:pt idx="34">
                  <c:v>0.28</c:v>
                </c:pt>
                <c:pt idx="35">
                  <c:v>-0.37</c:v>
                </c:pt>
                <c:pt idx="36">
                  <c:v>0.09</c:v>
                </c:pt>
                <c:pt idx="37">
                  <c:v>1.71</c:v>
                </c:pt>
                <c:pt idx="38">
                  <c:v>3.09</c:v>
                </c:pt>
                <c:pt idx="39">
                  <c:v>-0.84</c:v>
                </c:pt>
                <c:pt idx="40">
                  <c:v>3.29</c:v>
                </c:pt>
                <c:pt idx="41">
                  <c:v>0.72</c:v>
                </c:pt>
                <c:pt idx="42">
                  <c:v>0.44</c:v>
                </c:pt>
                <c:pt idx="43">
                  <c:v>0.47</c:v>
                </c:pt>
                <c:pt idx="44">
                  <c:v>0.46</c:v>
                </c:pt>
                <c:pt idx="45">
                  <c:v>0.48</c:v>
                </c:pt>
                <c:pt idx="46">
                  <c:v>-0.49</c:v>
                </c:pt>
                <c:pt idx="47">
                  <c:v>0.81</c:v>
                </c:pt>
                <c:pt idx="48">
                  <c:v>0.45</c:v>
                </c:pt>
                <c:pt idx="49">
                  <c:v>-3.22</c:v>
                </c:pt>
                <c:pt idx="50">
                  <c:v>3.29</c:v>
                </c:pt>
                <c:pt idx="51">
                  <c:v>-0.12</c:v>
                </c:pt>
                <c:pt idx="52">
                  <c:v>-0.08</c:v>
                </c:pt>
                <c:pt idx="53">
                  <c:v>-0.2</c:v>
                </c:pt>
                <c:pt idx="54">
                  <c:v>-1.82</c:v>
                </c:pt>
                <c:pt idx="55">
                  <c:v>-1.64</c:v>
                </c:pt>
                <c:pt idx="56">
                  <c:v>-0.12</c:v>
                </c:pt>
                <c:pt idx="57">
                  <c:v>-1.5</c:v>
                </c:pt>
                <c:pt idx="58">
                  <c:v>-2.11</c:v>
                </c:pt>
                <c:pt idx="59">
                  <c:v>-1.75</c:v>
                </c:pt>
                <c:pt idx="60">
                  <c:v>0.28</c:v>
                </c:pt>
                <c:pt idx="61">
                  <c:v>1.32</c:v>
                </c:pt>
                <c:pt idx="62">
                  <c:v>3.22</c:v>
                </c:pt>
                <c:pt idx="63">
                  <c:v>0.13</c:v>
                </c:pt>
                <c:pt idx="64">
                  <c:v>-1.37</c:v>
                </c:pt>
                <c:pt idx="65">
                  <c:v>-1.63</c:v>
                </c:pt>
                <c:pt idx="66">
                  <c:v>-2.49</c:v>
                </c:pt>
                <c:pt idx="67">
                  <c:v>1.02</c:v>
                </c:pt>
                <c:pt idx="68">
                  <c:v>-3.65</c:v>
                </c:pt>
                <c:pt idx="69">
                  <c:v>-2.33</c:v>
                </c:pt>
                <c:pt idx="70">
                  <c:v>1.86</c:v>
                </c:pt>
                <c:pt idx="71">
                  <c:v>1.5</c:v>
                </c:pt>
                <c:pt idx="72">
                  <c:v>2.23</c:v>
                </c:pt>
                <c:pt idx="73">
                  <c:v>0.68</c:v>
                </c:pt>
                <c:pt idx="74">
                  <c:v>0.52</c:v>
                </c:pt>
                <c:pt idx="75">
                  <c:v>0.0</c:v>
                </c:pt>
                <c:pt idx="76">
                  <c:v>-2.52</c:v>
                </c:pt>
                <c:pt idx="77">
                  <c:v>1.71</c:v>
                </c:pt>
                <c:pt idx="78">
                  <c:v>5.25</c:v>
                </c:pt>
                <c:pt idx="79">
                  <c:v>5.11</c:v>
                </c:pt>
                <c:pt idx="80">
                  <c:v>-3.03</c:v>
                </c:pt>
                <c:pt idx="81">
                  <c:v>-0.22</c:v>
                </c:pt>
                <c:pt idx="82">
                  <c:v>4.02</c:v>
                </c:pt>
                <c:pt idx="83">
                  <c:v>0.99</c:v>
                </c:pt>
                <c:pt idx="84">
                  <c:v>-5.16</c:v>
                </c:pt>
                <c:pt idx="85">
                  <c:v>-7.47</c:v>
                </c:pt>
                <c:pt idx="86">
                  <c:v>-1.61</c:v>
                </c:pt>
                <c:pt idx="87">
                  <c:v>-2.94</c:v>
                </c:pt>
                <c:pt idx="88">
                  <c:v>-0.62</c:v>
                </c:pt>
                <c:pt idx="89">
                  <c:v>3.85</c:v>
                </c:pt>
                <c:pt idx="90">
                  <c:v>1.22</c:v>
                </c:pt>
                <c:pt idx="91">
                  <c:v>1.73</c:v>
                </c:pt>
                <c:pt idx="92">
                  <c:v>-3.11</c:v>
                </c:pt>
                <c:pt idx="93">
                  <c:v>-2.39</c:v>
                </c:pt>
                <c:pt idx="94">
                  <c:v>-0.13</c:v>
                </c:pt>
                <c:pt idx="95">
                  <c:v>0.38</c:v>
                </c:pt>
                <c:pt idx="96">
                  <c:v>-0.61</c:v>
                </c:pt>
                <c:pt idx="97">
                  <c:v>4.73</c:v>
                </c:pt>
                <c:pt idx="98">
                  <c:v>-0.77</c:v>
                </c:pt>
                <c:pt idx="99">
                  <c:v>-1.04</c:v>
                </c:pt>
                <c:pt idx="100">
                  <c:v>-3.67</c:v>
                </c:pt>
                <c:pt idx="101">
                  <c:v>-2.28</c:v>
                </c:pt>
                <c:pt idx="102">
                  <c:v>-0.99</c:v>
                </c:pt>
                <c:pt idx="103">
                  <c:v>-2.93</c:v>
                </c:pt>
                <c:pt idx="104">
                  <c:v>-0.48</c:v>
                </c:pt>
                <c:pt idx="105">
                  <c:v>0.28</c:v>
                </c:pt>
                <c:pt idx="106">
                  <c:v>-1.15</c:v>
                </c:pt>
                <c:pt idx="107">
                  <c:v>0.36</c:v>
                </c:pt>
                <c:pt idx="108">
                  <c:v>0.17</c:v>
                </c:pt>
                <c:pt idx="109">
                  <c:v>-0.59</c:v>
                </c:pt>
                <c:pt idx="110">
                  <c:v>2.5</c:v>
                </c:pt>
                <c:pt idx="111">
                  <c:v>0.33</c:v>
                </c:pt>
                <c:pt idx="112">
                  <c:v>-0.74</c:v>
                </c:pt>
                <c:pt idx="113">
                  <c:v>0.74</c:v>
                </c:pt>
                <c:pt idx="114">
                  <c:v>-0.91</c:v>
                </c:pt>
                <c:pt idx="115">
                  <c:v>2.68</c:v>
                </c:pt>
                <c:pt idx="116">
                  <c:v>0.37</c:v>
                </c:pt>
                <c:pt idx="117">
                  <c:v>2.28</c:v>
                </c:pt>
                <c:pt idx="118">
                  <c:v>2.56</c:v>
                </c:pt>
                <c:pt idx="119">
                  <c:v>0.29</c:v>
                </c:pt>
                <c:pt idx="120">
                  <c:v>0.57</c:v>
                </c:pt>
                <c:pt idx="121">
                  <c:v>0.46</c:v>
                </c:pt>
                <c:pt idx="122">
                  <c:v>0.18</c:v>
                </c:pt>
                <c:pt idx="123">
                  <c:v>-0.73</c:v>
                </c:pt>
                <c:pt idx="124">
                  <c:v>-0.7</c:v>
                </c:pt>
                <c:pt idx="125">
                  <c:v>1.44</c:v>
                </c:pt>
                <c:pt idx="126">
                  <c:v>1.53</c:v>
                </c:pt>
                <c:pt idx="127">
                  <c:v>-0.87</c:v>
                </c:pt>
                <c:pt idx="128">
                  <c:v>2.37</c:v>
                </c:pt>
                <c:pt idx="129">
                  <c:v>-0.78</c:v>
                </c:pt>
                <c:pt idx="130">
                  <c:v>-0.24</c:v>
                </c:pt>
                <c:pt idx="131">
                  <c:v>1.36</c:v>
                </c:pt>
                <c:pt idx="132">
                  <c:v>1.69</c:v>
                </c:pt>
                <c:pt idx="133">
                  <c:v>1.58</c:v>
                </c:pt>
                <c:pt idx="134">
                  <c:v>-0.15</c:v>
                </c:pt>
                <c:pt idx="135">
                  <c:v>1.29</c:v>
                </c:pt>
                <c:pt idx="136">
                  <c:v>0.23</c:v>
                </c:pt>
                <c:pt idx="137">
                  <c:v>0.12</c:v>
                </c:pt>
                <c:pt idx="138">
                  <c:v>1.4</c:v>
                </c:pt>
                <c:pt idx="139">
                  <c:v>4.12</c:v>
                </c:pt>
                <c:pt idx="140">
                  <c:v>1.4</c:v>
                </c:pt>
                <c:pt idx="141">
                  <c:v>0.68</c:v>
                </c:pt>
                <c:pt idx="142">
                  <c:v>-2.74</c:v>
                </c:pt>
                <c:pt idx="143">
                  <c:v>0.28</c:v>
                </c:pt>
                <c:pt idx="144">
                  <c:v>0.72</c:v>
                </c:pt>
                <c:pt idx="145">
                  <c:v>1.42</c:v>
                </c:pt>
                <c:pt idx="146">
                  <c:v>1.63</c:v>
                </c:pt>
                <c:pt idx="147">
                  <c:v>0.89</c:v>
                </c:pt>
                <c:pt idx="148">
                  <c:v>3.25</c:v>
                </c:pt>
                <c:pt idx="149">
                  <c:v>0.12</c:v>
                </c:pt>
                <c:pt idx="150">
                  <c:v>1.38</c:v>
                </c:pt>
                <c:pt idx="151">
                  <c:v>-0.9</c:v>
                </c:pt>
                <c:pt idx="152">
                  <c:v>0.16</c:v>
                </c:pt>
                <c:pt idx="153">
                  <c:v>0.81</c:v>
                </c:pt>
                <c:pt idx="154">
                  <c:v>-0.1</c:v>
                </c:pt>
                <c:pt idx="155">
                  <c:v>-2.08</c:v>
                </c:pt>
                <c:pt idx="156">
                  <c:v>-0.13</c:v>
                </c:pt>
                <c:pt idx="157">
                  <c:v>-0.4</c:v>
                </c:pt>
                <c:pt idx="158">
                  <c:v>4.1</c:v>
                </c:pt>
                <c:pt idx="159">
                  <c:v>-1.04</c:v>
                </c:pt>
                <c:pt idx="160">
                  <c:v>-6.19</c:v>
                </c:pt>
                <c:pt idx="161">
                  <c:v>0.62</c:v>
                </c:pt>
                <c:pt idx="162">
                  <c:v>1.94</c:v>
                </c:pt>
                <c:pt idx="163">
                  <c:v>-3.78</c:v>
                </c:pt>
                <c:pt idx="164">
                  <c:v>2.38</c:v>
                </c:pt>
                <c:pt idx="165">
                  <c:v>3.0</c:v>
                </c:pt>
                <c:pt idx="166">
                  <c:v>7.47</c:v>
                </c:pt>
                <c:pt idx="167">
                  <c:v>1.1</c:v>
                </c:pt>
                <c:pt idx="168">
                  <c:v>4.85</c:v>
                </c:pt>
                <c:pt idx="169">
                  <c:v>3.12</c:v>
                </c:pt>
                <c:pt idx="170">
                  <c:v>1.63</c:v>
                </c:pt>
                <c:pt idx="171">
                  <c:v>-0.87</c:v>
                </c:pt>
                <c:pt idx="172">
                  <c:v>-7.37</c:v>
                </c:pt>
                <c:pt idx="173">
                  <c:v>1.64</c:v>
                </c:pt>
                <c:pt idx="174">
                  <c:v>3.77</c:v>
                </c:pt>
                <c:pt idx="175">
                  <c:v>3.13</c:v>
                </c:pt>
                <c:pt idx="176">
                  <c:v>-0.22</c:v>
                </c:pt>
                <c:pt idx="177">
                  <c:v>1.73</c:v>
                </c:pt>
                <c:pt idx="178">
                  <c:v>-8.35</c:v>
                </c:pt>
                <c:pt idx="179">
                  <c:v>10.39</c:v>
                </c:pt>
                <c:pt idx="180">
                  <c:v>16.89</c:v>
                </c:pt>
                <c:pt idx="181">
                  <c:v>-8.31</c:v>
                </c:pt>
                <c:pt idx="182">
                  <c:v>10.61</c:v>
                </c:pt>
                <c:pt idx="183">
                  <c:v>15.38</c:v>
                </c:pt>
                <c:pt idx="184">
                  <c:v>6.84</c:v>
                </c:pt>
                <c:pt idx="185">
                  <c:v>8.95</c:v>
                </c:pt>
                <c:pt idx="186">
                  <c:v>-2.3</c:v>
                </c:pt>
                <c:pt idx="187">
                  <c:v>8.84</c:v>
                </c:pt>
                <c:pt idx="188">
                  <c:v>-10.53</c:v>
                </c:pt>
                <c:pt idx="189">
                  <c:v>4.76</c:v>
                </c:pt>
                <c:pt idx="190">
                  <c:v>6.78</c:v>
                </c:pt>
                <c:pt idx="191">
                  <c:v>8.88</c:v>
                </c:pt>
                <c:pt idx="192">
                  <c:v>-13.1</c:v>
                </c:pt>
                <c:pt idx="193">
                  <c:v>-0.47</c:v>
                </c:pt>
                <c:pt idx="194">
                  <c:v>-8.04</c:v>
                </c:pt>
                <c:pt idx="195">
                  <c:v>-8.130000000000001</c:v>
                </c:pt>
                <c:pt idx="196">
                  <c:v>-3.69</c:v>
                </c:pt>
                <c:pt idx="197">
                  <c:v>-4.01</c:v>
                </c:pt>
                <c:pt idx="198">
                  <c:v>-2.3</c:v>
                </c:pt>
                <c:pt idx="199">
                  <c:v>1.03</c:v>
                </c:pt>
                <c:pt idx="200">
                  <c:v>-3.2</c:v>
                </c:pt>
                <c:pt idx="201">
                  <c:v>1.08</c:v>
                </c:pt>
                <c:pt idx="202">
                  <c:v>3.8</c:v>
                </c:pt>
                <c:pt idx="203">
                  <c:v>-2.09</c:v>
                </c:pt>
                <c:pt idx="204">
                  <c:v>1.58</c:v>
                </c:pt>
                <c:pt idx="205">
                  <c:v>-4.13</c:v>
                </c:pt>
                <c:pt idx="206">
                  <c:v>-4.83</c:v>
                </c:pt>
                <c:pt idx="207">
                  <c:v>-4.21</c:v>
                </c:pt>
                <c:pt idx="208">
                  <c:v>-0.91</c:v>
                </c:pt>
                <c:pt idx="209">
                  <c:v>-3.35</c:v>
                </c:pt>
                <c:pt idx="210">
                  <c:v>1.16</c:v>
                </c:pt>
                <c:pt idx="211">
                  <c:v>-1.42</c:v>
                </c:pt>
                <c:pt idx="212">
                  <c:v>-2.73</c:v>
                </c:pt>
                <c:pt idx="213">
                  <c:v>2.89</c:v>
                </c:pt>
                <c:pt idx="214">
                  <c:v>0.58</c:v>
                </c:pt>
                <c:pt idx="215">
                  <c:v>1.24</c:v>
                </c:pt>
                <c:pt idx="216">
                  <c:v>-0.54</c:v>
                </c:pt>
                <c:pt idx="217">
                  <c:v>-2.13</c:v>
                </c:pt>
                <c:pt idx="218">
                  <c:v>3.43</c:v>
                </c:pt>
                <c:pt idx="219">
                  <c:v>0.84</c:v>
                </c:pt>
                <c:pt idx="220">
                  <c:v>2.37</c:v>
                </c:pt>
                <c:pt idx="221">
                  <c:v>0.03</c:v>
                </c:pt>
                <c:pt idx="222">
                  <c:v>0.27</c:v>
                </c:pt>
                <c:pt idx="223">
                  <c:v>-0.09</c:v>
                </c:pt>
                <c:pt idx="224">
                  <c:v>1.13</c:v>
                </c:pt>
                <c:pt idx="225">
                  <c:v>-3.68</c:v>
                </c:pt>
                <c:pt idx="226">
                  <c:v>-0.34</c:v>
                </c:pt>
                <c:pt idx="227">
                  <c:v>3.44</c:v>
                </c:pt>
                <c:pt idx="228">
                  <c:v>5.11</c:v>
                </c:pt>
                <c:pt idx="229">
                  <c:v>-1.32</c:v>
                </c:pt>
                <c:pt idx="230">
                  <c:v>0.68</c:v>
                </c:pt>
                <c:pt idx="231">
                  <c:v>2.18</c:v>
                </c:pt>
                <c:pt idx="232">
                  <c:v>5.56</c:v>
                </c:pt>
                <c:pt idx="233">
                  <c:v>-2.8</c:v>
                </c:pt>
                <c:pt idx="234">
                  <c:v>-0.38</c:v>
                </c:pt>
                <c:pt idx="235">
                  <c:v>5.08</c:v>
                </c:pt>
                <c:pt idx="236">
                  <c:v>1.69</c:v>
                </c:pt>
                <c:pt idx="237">
                  <c:v>-1.74</c:v>
                </c:pt>
              </c:numCache>
            </c:numRef>
          </c:xVal>
          <c:yVal>
            <c:numRef>
              <c:f>Ford!$M$62:$M$299</c:f>
              <c:numCache>
                <c:formatCode>General</c:formatCode>
                <c:ptCount val="238"/>
                <c:pt idx="0">
                  <c:v>0.00840860473500422</c:v>
                </c:pt>
                <c:pt idx="1">
                  <c:v>-0.0726649463879293</c:v>
                </c:pt>
                <c:pt idx="2">
                  <c:v>-0.0706506441337798</c:v>
                </c:pt>
                <c:pt idx="3">
                  <c:v>-0.00483961009624718</c:v>
                </c:pt>
                <c:pt idx="4">
                  <c:v>0.12829669858466</c:v>
                </c:pt>
                <c:pt idx="5">
                  <c:v>-0.0602201395720906</c:v>
                </c:pt>
                <c:pt idx="6">
                  <c:v>-0.0807206675336447</c:v>
                </c:pt>
                <c:pt idx="7">
                  <c:v>-0.037040053889681</c:v>
                </c:pt>
                <c:pt idx="8">
                  <c:v>-0.0451421077480379</c:v>
                </c:pt>
                <c:pt idx="9">
                  <c:v>-0.00756990092745749</c:v>
                </c:pt>
                <c:pt idx="10">
                  <c:v>0.0440924108781831</c:v>
                </c:pt>
                <c:pt idx="11">
                  <c:v>-0.0339226469211545</c:v>
                </c:pt>
                <c:pt idx="12">
                  <c:v>0.0888546922022488</c:v>
                </c:pt>
                <c:pt idx="13">
                  <c:v>-0.104375122382348</c:v>
                </c:pt>
                <c:pt idx="14">
                  <c:v>-0.000404584119362948</c:v>
                </c:pt>
                <c:pt idx="15">
                  <c:v>0.00284355985867936</c:v>
                </c:pt>
                <c:pt idx="16">
                  <c:v>-0.000745833966174357</c:v>
                </c:pt>
                <c:pt idx="17">
                  <c:v>-0.0766371886799038</c:v>
                </c:pt>
                <c:pt idx="18">
                  <c:v>0.0552140819631709</c:v>
                </c:pt>
                <c:pt idx="19">
                  <c:v>-0.0449665488478048</c:v>
                </c:pt>
                <c:pt idx="20">
                  <c:v>0.0492458403532508</c:v>
                </c:pt>
                <c:pt idx="21">
                  <c:v>0.0223666224059214</c:v>
                </c:pt>
                <c:pt idx="22">
                  <c:v>0.0120232729210877</c:v>
                </c:pt>
                <c:pt idx="23">
                  <c:v>0.0480238257517667</c:v>
                </c:pt>
                <c:pt idx="24">
                  <c:v>0.0708718913746245</c:v>
                </c:pt>
                <c:pt idx="25">
                  <c:v>-0.0781259517050692</c:v>
                </c:pt>
                <c:pt idx="26">
                  <c:v>0.0391396132807567</c:v>
                </c:pt>
                <c:pt idx="27">
                  <c:v>0.0392869935569778</c:v>
                </c:pt>
                <c:pt idx="28">
                  <c:v>0.0697160668241595</c:v>
                </c:pt>
                <c:pt idx="29">
                  <c:v>0.0500476525842286</c:v>
                </c:pt>
                <c:pt idx="30">
                  <c:v>-0.0686333944304804</c:v>
                </c:pt>
                <c:pt idx="31">
                  <c:v>0.0973405251926298</c:v>
                </c:pt>
                <c:pt idx="32">
                  <c:v>-0.0244160044992177</c:v>
                </c:pt>
                <c:pt idx="33">
                  <c:v>0.0506396048412373</c:v>
                </c:pt>
                <c:pt idx="34">
                  <c:v>0.0169780532041835</c:v>
                </c:pt>
                <c:pt idx="35">
                  <c:v>0.0557106047761162</c:v>
                </c:pt>
                <c:pt idx="36">
                  <c:v>0.0113388664187456</c:v>
                </c:pt>
                <c:pt idx="37">
                  <c:v>0.102621376095343</c:v>
                </c:pt>
                <c:pt idx="38">
                  <c:v>0.0469110484809224</c:v>
                </c:pt>
                <c:pt idx="39">
                  <c:v>-0.00204309440710297</c:v>
                </c:pt>
                <c:pt idx="40">
                  <c:v>-0.00327716396312703</c:v>
                </c:pt>
                <c:pt idx="41">
                  <c:v>0.0507857614405401</c:v>
                </c:pt>
                <c:pt idx="42">
                  <c:v>0.0459983999163182</c:v>
                </c:pt>
                <c:pt idx="43">
                  <c:v>0.0151718145184415</c:v>
                </c:pt>
                <c:pt idx="44">
                  <c:v>0.0638060843550489</c:v>
                </c:pt>
                <c:pt idx="45">
                  <c:v>-0.117790658020351</c:v>
                </c:pt>
                <c:pt idx="46">
                  <c:v>-0.0213021133877134</c:v>
                </c:pt>
                <c:pt idx="47">
                  <c:v>0.0413005234504022</c:v>
                </c:pt>
                <c:pt idx="48">
                  <c:v>0.072090462494548</c:v>
                </c:pt>
                <c:pt idx="49">
                  <c:v>0.0563890487128992</c:v>
                </c:pt>
                <c:pt idx="50">
                  <c:v>0.0318011520408527</c:v>
                </c:pt>
                <c:pt idx="51">
                  <c:v>-0.0163367621799475</c:v>
                </c:pt>
                <c:pt idx="52">
                  <c:v>0.195783064903292</c:v>
                </c:pt>
                <c:pt idx="53">
                  <c:v>-0.158040256558923</c:v>
                </c:pt>
                <c:pt idx="54">
                  <c:v>-0.126898145382382</c:v>
                </c:pt>
                <c:pt idx="55">
                  <c:v>-0.0606328784686371</c:v>
                </c:pt>
                <c:pt idx="56">
                  <c:v>-0.0389113691829194</c:v>
                </c:pt>
                <c:pt idx="57">
                  <c:v>-0.0464934521636438</c:v>
                </c:pt>
                <c:pt idx="58">
                  <c:v>0.0229731579590211</c:v>
                </c:pt>
                <c:pt idx="59">
                  <c:v>-0.0132004262203334</c:v>
                </c:pt>
                <c:pt idx="60">
                  <c:v>0.0687498316686962</c:v>
                </c:pt>
                <c:pt idx="61">
                  <c:v>0.0392921424361378</c:v>
                </c:pt>
                <c:pt idx="62">
                  <c:v>0.143324927736912</c:v>
                </c:pt>
                <c:pt idx="63">
                  <c:v>0.0133259803324367</c:v>
                </c:pt>
                <c:pt idx="64">
                  <c:v>0.0499105424865094</c:v>
                </c:pt>
                <c:pt idx="65">
                  <c:v>0.145732828974439</c:v>
                </c:pt>
                <c:pt idx="66">
                  <c:v>-0.1074781384347</c:v>
                </c:pt>
                <c:pt idx="67">
                  <c:v>0.124316180766671</c:v>
                </c:pt>
                <c:pt idx="68">
                  <c:v>-0.134418262764396</c:v>
                </c:pt>
                <c:pt idx="69">
                  <c:v>-0.162620628667263</c:v>
                </c:pt>
                <c:pt idx="70">
                  <c:v>0.0493219736397121</c:v>
                </c:pt>
                <c:pt idx="71">
                  <c:v>0.119241044537707</c:v>
                </c:pt>
                <c:pt idx="72">
                  <c:v>0.0799255899469129</c:v>
                </c:pt>
                <c:pt idx="73">
                  <c:v>-0.060612189150884</c:v>
                </c:pt>
                <c:pt idx="74">
                  <c:v>0.0562648820874372</c:v>
                </c:pt>
                <c:pt idx="75">
                  <c:v>0.092353858643746</c:v>
                </c:pt>
                <c:pt idx="76">
                  <c:v>-0.0794696870993483</c:v>
                </c:pt>
                <c:pt idx="77">
                  <c:v>0.0907008077958135</c:v>
                </c:pt>
                <c:pt idx="78">
                  <c:v>0.0976489420452805</c:v>
                </c:pt>
                <c:pt idx="79">
                  <c:v>0.18383983783914</c:v>
                </c:pt>
                <c:pt idx="80">
                  <c:v>-0.0358137219379431</c:v>
                </c:pt>
                <c:pt idx="81">
                  <c:v>0.10636704496917</c:v>
                </c:pt>
                <c:pt idx="82">
                  <c:v>0.218001931774482</c:v>
                </c:pt>
                <c:pt idx="83">
                  <c:v>0.155014467678946</c:v>
                </c:pt>
                <c:pt idx="84">
                  <c:v>-0.224831164917958</c:v>
                </c:pt>
                <c:pt idx="85">
                  <c:v>-0.203124902382</c:v>
                </c:pt>
                <c:pt idx="86">
                  <c:v>0.0075326590374042</c:v>
                </c:pt>
                <c:pt idx="87">
                  <c:v>-0.171167726539914</c:v>
                </c:pt>
                <c:pt idx="88">
                  <c:v>-0.330723896369208</c:v>
                </c:pt>
                <c:pt idx="89">
                  <c:v>-0.144045234767777</c:v>
                </c:pt>
                <c:pt idx="90">
                  <c:v>0.0246791887631931</c:v>
                </c:pt>
                <c:pt idx="91">
                  <c:v>-0.0151411831482229</c:v>
                </c:pt>
                <c:pt idx="92">
                  <c:v>-0.170700380595037</c:v>
                </c:pt>
                <c:pt idx="93">
                  <c:v>0.0161177847693456</c:v>
                </c:pt>
                <c:pt idx="94">
                  <c:v>0.0733465834786883</c:v>
                </c:pt>
                <c:pt idx="95">
                  <c:v>-0.0245682295767043</c:v>
                </c:pt>
                <c:pt idx="96">
                  <c:v>-0.0501230176873732</c:v>
                </c:pt>
                <c:pt idx="97">
                  <c:v>-0.0730686288758191</c:v>
                </c:pt>
                <c:pt idx="98">
                  <c:v>-0.0221044180364386</c:v>
                </c:pt>
                <c:pt idx="99">
                  <c:v>-0.112419760283394</c:v>
                </c:pt>
                <c:pt idx="100">
                  <c:v>0.00227661938044184</c:v>
                </c:pt>
                <c:pt idx="101">
                  <c:v>0.0373624634746214</c:v>
                </c:pt>
                <c:pt idx="102">
                  <c:v>-0.0050930118839166</c:v>
                </c:pt>
                <c:pt idx="103">
                  <c:v>-0.0941297583761215</c:v>
                </c:pt>
                <c:pt idx="104">
                  <c:v>-0.0393589967865076</c:v>
                </c:pt>
                <c:pt idx="105">
                  <c:v>0.0604400639119136</c:v>
                </c:pt>
                <c:pt idx="106">
                  <c:v>0.049442915159141</c:v>
                </c:pt>
                <c:pt idx="107">
                  <c:v>0.0137974010354673</c:v>
                </c:pt>
                <c:pt idx="108">
                  <c:v>-0.0343701488230406</c:v>
                </c:pt>
                <c:pt idx="109">
                  <c:v>0.0106302640535385</c:v>
                </c:pt>
                <c:pt idx="110">
                  <c:v>0.0286353456375115</c:v>
                </c:pt>
                <c:pt idx="111">
                  <c:v>0.0276441662824299</c:v>
                </c:pt>
                <c:pt idx="112">
                  <c:v>0.0465319707191291</c:v>
                </c:pt>
                <c:pt idx="113">
                  <c:v>0.0222122983976672</c:v>
                </c:pt>
                <c:pt idx="114">
                  <c:v>0.0234356152645148</c:v>
                </c:pt>
                <c:pt idx="115">
                  <c:v>0.00435515146899483</c:v>
                </c:pt>
                <c:pt idx="116">
                  <c:v>-0.0119774069376896</c:v>
                </c:pt>
                <c:pt idx="117">
                  <c:v>-0.0451355308452249</c:v>
                </c:pt>
                <c:pt idx="118">
                  <c:v>0.0384286582386959</c:v>
                </c:pt>
                <c:pt idx="119">
                  <c:v>0.0239488977339573</c:v>
                </c:pt>
                <c:pt idx="120">
                  <c:v>-0.00961750417566133</c:v>
                </c:pt>
                <c:pt idx="121">
                  <c:v>0.0642313796550859</c:v>
                </c:pt>
                <c:pt idx="122">
                  <c:v>-0.00107184657641745</c:v>
                </c:pt>
                <c:pt idx="123">
                  <c:v>0.0553831076855341</c:v>
                </c:pt>
                <c:pt idx="124">
                  <c:v>-0.0570850705072814</c:v>
                </c:pt>
                <c:pt idx="125">
                  <c:v>0.0235869456678879</c:v>
                </c:pt>
                <c:pt idx="126">
                  <c:v>-0.00453028583774016</c:v>
                </c:pt>
                <c:pt idx="127">
                  <c:v>0.0583825290577912</c:v>
                </c:pt>
                <c:pt idx="128">
                  <c:v>0.0354951022604926</c:v>
                </c:pt>
                <c:pt idx="129">
                  <c:v>0.0476770719392735</c:v>
                </c:pt>
                <c:pt idx="130">
                  <c:v>-0.0607111749898799</c:v>
                </c:pt>
                <c:pt idx="131">
                  <c:v>-0.0231879243258757</c:v>
                </c:pt>
                <c:pt idx="132">
                  <c:v>0.0482776873547074</c:v>
                </c:pt>
                <c:pt idx="133">
                  <c:v>-0.0371126775005849</c:v>
                </c:pt>
                <c:pt idx="134">
                  <c:v>0.0492105395393575</c:v>
                </c:pt>
                <c:pt idx="135">
                  <c:v>0.0898515644830963</c:v>
                </c:pt>
                <c:pt idx="136">
                  <c:v>0.0260069549849143</c:v>
                </c:pt>
                <c:pt idx="137">
                  <c:v>0.0345299057738211</c:v>
                </c:pt>
                <c:pt idx="138">
                  <c:v>0.00780305190106698</c:v>
                </c:pt>
                <c:pt idx="139">
                  <c:v>-0.035488057470062</c:v>
                </c:pt>
                <c:pt idx="140">
                  <c:v>0.0452800103903401</c:v>
                </c:pt>
                <c:pt idx="141">
                  <c:v>0.0203879174225814</c:v>
                </c:pt>
                <c:pt idx="142">
                  <c:v>-0.0673132638208594</c:v>
                </c:pt>
                <c:pt idx="143">
                  <c:v>-0.0209324692528578</c:v>
                </c:pt>
                <c:pt idx="144">
                  <c:v>0.0264127369106283</c:v>
                </c:pt>
                <c:pt idx="145">
                  <c:v>0.0445540190701319</c:v>
                </c:pt>
                <c:pt idx="146">
                  <c:v>0.085985273160504</c:v>
                </c:pt>
                <c:pt idx="147">
                  <c:v>0.0297334916231381</c:v>
                </c:pt>
                <c:pt idx="148">
                  <c:v>0.130944339465478</c:v>
                </c:pt>
                <c:pt idx="149">
                  <c:v>-0.0227152400031792</c:v>
                </c:pt>
                <c:pt idx="150">
                  <c:v>0.052295357296149</c:v>
                </c:pt>
                <c:pt idx="151">
                  <c:v>0.0260988331698781</c:v>
                </c:pt>
                <c:pt idx="152">
                  <c:v>0.0222031788122845</c:v>
                </c:pt>
                <c:pt idx="153">
                  <c:v>0.114702087650826</c:v>
                </c:pt>
                <c:pt idx="154">
                  <c:v>0.135177957761324</c:v>
                </c:pt>
                <c:pt idx="155">
                  <c:v>-0.0105630322274518</c:v>
                </c:pt>
                <c:pt idx="156">
                  <c:v>-0.0366788774594758</c:v>
                </c:pt>
                <c:pt idx="157">
                  <c:v>-0.0505753078772513</c:v>
                </c:pt>
                <c:pt idx="158">
                  <c:v>-0.0617004948507801</c:v>
                </c:pt>
                <c:pt idx="159">
                  <c:v>0.0883631648737686</c:v>
                </c:pt>
                <c:pt idx="160">
                  <c:v>0.0650452009427407</c:v>
                </c:pt>
                <c:pt idx="161">
                  <c:v>-0.172977369246457</c:v>
                </c:pt>
                <c:pt idx="162">
                  <c:v>0.0136552715990732</c:v>
                </c:pt>
                <c:pt idx="163">
                  <c:v>-0.187239795488805</c:v>
                </c:pt>
                <c:pt idx="164">
                  <c:v>-0.107233644208113</c:v>
                </c:pt>
                <c:pt idx="165">
                  <c:v>0.000815349110923808</c:v>
                </c:pt>
                <c:pt idx="166">
                  <c:v>-0.0253677557524556</c:v>
                </c:pt>
                <c:pt idx="167">
                  <c:v>0.0833126847734103</c:v>
                </c:pt>
                <c:pt idx="168">
                  <c:v>0.000964456547690319</c:v>
                </c:pt>
                <c:pt idx="169">
                  <c:v>-0.00827179789499853</c:v>
                </c:pt>
                <c:pt idx="170">
                  <c:v>0.0420664898003173</c:v>
                </c:pt>
                <c:pt idx="171">
                  <c:v>0.124214557086134</c:v>
                </c:pt>
                <c:pt idx="172">
                  <c:v>-0.0304347874347385</c:v>
                </c:pt>
                <c:pt idx="173">
                  <c:v>-0.155378317234476</c:v>
                </c:pt>
                <c:pt idx="174">
                  <c:v>-0.0769129539090183</c:v>
                </c:pt>
                <c:pt idx="175">
                  <c:v>-0.0150724871954172</c:v>
                </c:pt>
                <c:pt idx="176">
                  <c:v>-0.0373569446033784</c:v>
                </c:pt>
                <c:pt idx="177">
                  <c:v>0.0279559213242478</c:v>
                </c:pt>
                <c:pt idx="178">
                  <c:v>0.0513416725074049</c:v>
                </c:pt>
                <c:pt idx="179">
                  <c:v>-0.035204414206509</c:v>
                </c:pt>
                <c:pt idx="180">
                  <c:v>-0.0188979921761044</c:v>
                </c:pt>
                <c:pt idx="181">
                  <c:v>-0.0237962953807037</c:v>
                </c:pt>
                <c:pt idx="182">
                  <c:v>0.123247108554707</c:v>
                </c:pt>
                <c:pt idx="183">
                  <c:v>-0.0425012724487453</c:v>
                </c:pt>
                <c:pt idx="184">
                  <c:v>0.0051799418410346</c:v>
                </c:pt>
                <c:pt idx="185">
                  <c:v>-0.0153064726599474</c:v>
                </c:pt>
                <c:pt idx="186">
                  <c:v>0.09545738436119</c:v>
                </c:pt>
                <c:pt idx="187">
                  <c:v>0.0373207233698477</c:v>
                </c:pt>
                <c:pt idx="188">
                  <c:v>-0.0315029132556239</c:v>
                </c:pt>
                <c:pt idx="189">
                  <c:v>-0.0241662588942281</c:v>
                </c:pt>
                <c:pt idx="190">
                  <c:v>-0.028929552599969</c:v>
                </c:pt>
                <c:pt idx="191">
                  <c:v>0.185980938152478</c:v>
                </c:pt>
                <c:pt idx="192">
                  <c:v>-0.0838604457636459</c:v>
                </c:pt>
                <c:pt idx="193">
                  <c:v>-0.0822790975697357</c:v>
                </c:pt>
                <c:pt idx="194">
                  <c:v>0.0425573459409757</c:v>
                </c:pt>
                <c:pt idx="195">
                  <c:v>-0.0271975745220651</c:v>
                </c:pt>
                <c:pt idx="196">
                  <c:v>0.0528869977726287</c:v>
                </c:pt>
                <c:pt idx="197">
                  <c:v>-0.0866607524249625</c:v>
                </c:pt>
                <c:pt idx="198">
                  <c:v>-0.0505096596433309</c:v>
                </c:pt>
                <c:pt idx="199">
                  <c:v>-0.052841013708507</c:v>
                </c:pt>
                <c:pt idx="200">
                  <c:v>0.0472985973922672</c:v>
                </c:pt>
                <c:pt idx="201">
                  <c:v>-0.0299112388519265</c:v>
                </c:pt>
                <c:pt idx="202">
                  <c:v>0.10677086035434</c:v>
                </c:pt>
                <c:pt idx="203">
                  <c:v>0.0315688036635928</c:v>
                </c:pt>
                <c:pt idx="204">
                  <c:v>-0.0663390751729579</c:v>
                </c:pt>
                <c:pt idx="205">
                  <c:v>0.012113637805432</c:v>
                </c:pt>
                <c:pt idx="206">
                  <c:v>0.0517693723687926</c:v>
                </c:pt>
                <c:pt idx="207">
                  <c:v>0.0558721938416424</c:v>
                </c:pt>
                <c:pt idx="208">
                  <c:v>0.105772418203012</c:v>
                </c:pt>
                <c:pt idx="209">
                  <c:v>0.0679365927109819</c:v>
                </c:pt>
                <c:pt idx="210">
                  <c:v>-0.280015702633396</c:v>
                </c:pt>
                <c:pt idx="211">
                  <c:v>-0.0700870035112377</c:v>
                </c:pt>
                <c:pt idx="212">
                  <c:v>0.0159441069629282</c:v>
                </c:pt>
                <c:pt idx="213">
                  <c:v>-0.0301166273726094</c:v>
                </c:pt>
                <c:pt idx="214">
                  <c:v>0.014418688691072</c:v>
                </c:pt>
                <c:pt idx="215">
                  <c:v>0.0883917933178727</c:v>
                </c:pt>
                <c:pt idx="216">
                  <c:v>0.11113652345478</c:v>
                </c:pt>
                <c:pt idx="217">
                  <c:v>-0.026091220929101</c:v>
                </c:pt>
                <c:pt idx="218">
                  <c:v>0.0481661147077331</c:v>
                </c:pt>
                <c:pt idx="219">
                  <c:v>0.0415587085034056</c:v>
                </c:pt>
                <c:pt idx="220">
                  <c:v>-0.0493685347472301</c:v>
                </c:pt>
                <c:pt idx="221">
                  <c:v>0.0909995218637215</c:v>
                </c:pt>
                <c:pt idx="222">
                  <c:v>-0.0679499711292888</c:v>
                </c:pt>
                <c:pt idx="223">
                  <c:v>0.118049238979392</c:v>
                </c:pt>
                <c:pt idx="224">
                  <c:v>0.0731881481012594</c:v>
                </c:pt>
                <c:pt idx="225">
                  <c:v>0.0788070356572113</c:v>
                </c:pt>
                <c:pt idx="226">
                  <c:v>0.0552437058581802</c:v>
                </c:pt>
                <c:pt idx="227">
                  <c:v>-0.059400824909096</c:v>
                </c:pt>
                <c:pt idx="228">
                  <c:v>0.0329915904095587</c:v>
                </c:pt>
                <c:pt idx="229">
                  <c:v>0.0683024212001729</c:v>
                </c:pt>
                <c:pt idx="230">
                  <c:v>-0.0252223701287218</c:v>
                </c:pt>
                <c:pt idx="231">
                  <c:v>0.121225847301499</c:v>
                </c:pt>
                <c:pt idx="232">
                  <c:v>0.067337121480853</c:v>
                </c:pt>
                <c:pt idx="233">
                  <c:v>0.0516936827209586</c:v>
                </c:pt>
                <c:pt idx="234">
                  <c:v>0.042670468868404</c:v>
                </c:pt>
                <c:pt idx="235">
                  <c:v>-0.0605067267038789</c:v>
                </c:pt>
                <c:pt idx="236">
                  <c:v>-0.0104154759177201</c:v>
                </c:pt>
                <c:pt idx="237">
                  <c:v>0.0181766430315463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05436576"/>
        <c:axId val="-2104858288"/>
      </c:scatterChart>
      <c:valAx>
        <c:axId val="-21054365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HML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04858288"/>
        <c:crosses val="autoZero"/>
        <c:crossBetween val="midCat"/>
      </c:valAx>
      <c:valAx>
        <c:axId val="-21048582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Excess Return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05436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Rm-Rf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Excess Return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Ford!$C$2:$C$239</c:f>
              <c:numCache>
                <c:formatCode>0.00</c:formatCode>
                <c:ptCount val="238"/>
                <c:pt idx="0">
                  <c:v>0.26</c:v>
                </c:pt>
                <c:pt idx="1">
                  <c:v>-5.71</c:v>
                </c:pt>
                <c:pt idx="2">
                  <c:v>-2.45</c:v>
                </c:pt>
                <c:pt idx="3">
                  <c:v>0.44</c:v>
                </c:pt>
                <c:pt idx="4">
                  <c:v>7.49</c:v>
                </c:pt>
                <c:pt idx="5">
                  <c:v>-3.34</c:v>
                </c:pt>
                <c:pt idx="6">
                  <c:v>-5.91</c:v>
                </c:pt>
                <c:pt idx="7">
                  <c:v>1.07</c:v>
                </c:pt>
                <c:pt idx="8">
                  <c:v>-1.72</c:v>
                </c:pt>
                <c:pt idx="9">
                  <c:v>0.99</c:v>
                </c:pt>
                <c:pt idx="10">
                  <c:v>1.13</c:v>
                </c:pt>
                <c:pt idx="11">
                  <c:v>-1.21</c:v>
                </c:pt>
                <c:pt idx="12">
                  <c:v>6.15</c:v>
                </c:pt>
                <c:pt idx="13">
                  <c:v>-3.46</c:v>
                </c:pt>
                <c:pt idx="14">
                  <c:v>-0.2</c:v>
                </c:pt>
                <c:pt idx="15">
                  <c:v>2.23</c:v>
                </c:pt>
                <c:pt idx="16">
                  <c:v>2.03</c:v>
                </c:pt>
                <c:pt idx="17">
                  <c:v>-2.44</c:v>
                </c:pt>
                <c:pt idx="18">
                  <c:v>4.06</c:v>
                </c:pt>
                <c:pt idx="19">
                  <c:v>-2.04</c:v>
                </c:pt>
                <c:pt idx="20">
                  <c:v>2.8</c:v>
                </c:pt>
                <c:pt idx="21">
                  <c:v>1.99</c:v>
                </c:pt>
                <c:pt idx="22">
                  <c:v>0.3</c:v>
                </c:pt>
                <c:pt idx="23">
                  <c:v>0.63</c:v>
                </c:pt>
                <c:pt idx="24">
                  <c:v>4.69</c:v>
                </c:pt>
                <c:pt idx="25">
                  <c:v>-3.44</c:v>
                </c:pt>
                <c:pt idx="26">
                  <c:v>2.63</c:v>
                </c:pt>
                <c:pt idx="27">
                  <c:v>2.78</c:v>
                </c:pt>
                <c:pt idx="28">
                  <c:v>4.15</c:v>
                </c:pt>
                <c:pt idx="29">
                  <c:v>3.78</c:v>
                </c:pt>
                <c:pt idx="30">
                  <c:v>-2.56</c:v>
                </c:pt>
                <c:pt idx="31">
                  <c:v>5.68</c:v>
                </c:pt>
                <c:pt idx="32">
                  <c:v>-1.54</c:v>
                </c:pt>
                <c:pt idx="33">
                  <c:v>2.49</c:v>
                </c:pt>
                <c:pt idx="34">
                  <c:v>1.29</c:v>
                </c:pt>
                <c:pt idx="35">
                  <c:v>3.7</c:v>
                </c:pt>
                <c:pt idx="36">
                  <c:v>0.97</c:v>
                </c:pt>
                <c:pt idx="37">
                  <c:v>5.31</c:v>
                </c:pt>
                <c:pt idx="38">
                  <c:v>1.27</c:v>
                </c:pt>
                <c:pt idx="39">
                  <c:v>0.65</c:v>
                </c:pt>
                <c:pt idx="40">
                  <c:v>-1.61</c:v>
                </c:pt>
                <c:pt idx="41">
                  <c:v>2.81</c:v>
                </c:pt>
                <c:pt idx="42">
                  <c:v>2.69</c:v>
                </c:pt>
                <c:pt idx="43">
                  <c:v>1.05</c:v>
                </c:pt>
                <c:pt idx="44">
                  <c:v>3.73</c:v>
                </c:pt>
                <c:pt idx="45">
                  <c:v>-6.7</c:v>
                </c:pt>
                <c:pt idx="46">
                  <c:v>-0.6</c:v>
                </c:pt>
                <c:pt idx="47">
                  <c:v>2.33</c:v>
                </c:pt>
                <c:pt idx="48">
                  <c:v>4.31</c:v>
                </c:pt>
                <c:pt idx="49">
                  <c:v>5.19</c:v>
                </c:pt>
                <c:pt idx="50">
                  <c:v>0.42</c:v>
                </c:pt>
                <c:pt idx="51">
                  <c:v>-0.51</c:v>
                </c:pt>
                <c:pt idx="52">
                  <c:v>11.49</c:v>
                </c:pt>
                <c:pt idx="53">
                  <c:v>-8.48</c:v>
                </c:pt>
                <c:pt idx="54">
                  <c:v>-5.87</c:v>
                </c:pt>
                <c:pt idx="55">
                  <c:v>-2.25</c:v>
                </c:pt>
                <c:pt idx="56">
                  <c:v>-1.82</c:v>
                </c:pt>
                <c:pt idx="57">
                  <c:v>-1.5</c:v>
                </c:pt>
                <c:pt idx="58">
                  <c:v>2.78</c:v>
                </c:pt>
                <c:pt idx="59">
                  <c:v>0.4</c:v>
                </c:pt>
                <c:pt idx="60">
                  <c:v>4.03</c:v>
                </c:pt>
                <c:pt idx="61">
                  <c:v>1.98</c:v>
                </c:pt>
                <c:pt idx="62">
                  <c:v>6.79</c:v>
                </c:pt>
                <c:pt idx="63">
                  <c:v>0.83</c:v>
                </c:pt>
                <c:pt idx="64">
                  <c:v>3.9</c:v>
                </c:pt>
                <c:pt idx="65">
                  <c:v>9.43</c:v>
                </c:pt>
                <c:pt idx="66">
                  <c:v>-4.46</c:v>
                </c:pt>
                <c:pt idx="67">
                  <c:v>6.93</c:v>
                </c:pt>
                <c:pt idx="68">
                  <c:v>-5.42</c:v>
                </c:pt>
                <c:pt idx="69">
                  <c:v>-7.84</c:v>
                </c:pt>
                <c:pt idx="70">
                  <c:v>1.98</c:v>
                </c:pt>
                <c:pt idx="71">
                  <c:v>6.32</c:v>
                </c:pt>
                <c:pt idx="72">
                  <c:v>3.68</c:v>
                </c:pt>
                <c:pt idx="73">
                  <c:v>-3.58</c:v>
                </c:pt>
                <c:pt idx="74">
                  <c:v>3.02</c:v>
                </c:pt>
                <c:pt idx="75">
                  <c:v>5.76</c:v>
                </c:pt>
                <c:pt idx="76">
                  <c:v>-2.75</c:v>
                </c:pt>
                <c:pt idx="77">
                  <c:v>4.49</c:v>
                </c:pt>
                <c:pt idx="78">
                  <c:v>3.15</c:v>
                </c:pt>
                <c:pt idx="79">
                  <c:v>8.1</c:v>
                </c:pt>
                <c:pt idx="80">
                  <c:v>-0.21</c:v>
                </c:pt>
                <c:pt idx="81">
                  <c:v>6.63</c:v>
                </c:pt>
                <c:pt idx="82">
                  <c:v>10.46</c:v>
                </c:pt>
                <c:pt idx="83">
                  <c:v>8.73</c:v>
                </c:pt>
                <c:pt idx="84">
                  <c:v>-9.85</c:v>
                </c:pt>
                <c:pt idx="85">
                  <c:v>-7.37</c:v>
                </c:pt>
                <c:pt idx="86">
                  <c:v>1.4</c:v>
                </c:pt>
                <c:pt idx="87">
                  <c:v>-7.75</c:v>
                </c:pt>
                <c:pt idx="88">
                  <c:v>-18.23</c:v>
                </c:pt>
                <c:pt idx="89">
                  <c:v>-9.99</c:v>
                </c:pt>
                <c:pt idx="90">
                  <c:v>1.0</c:v>
                </c:pt>
                <c:pt idx="91">
                  <c:v>-1.59</c:v>
                </c:pt>
                <c:pt idx="92">
                  <c:v>-7.9</c:v>
                </c:pt>
                <c:pt idx="93">
                  <c:v>2.39</c:v>
                </c:pt>
                <c:pt idx="94">
                  <c:v>4.72</c:v>
                </c:pt>
                <c:pt idx="95">
                  <c:v>-1.28</c:v>
                </c:pt>
                <c:pt idx="96">
                  <c:v>-2.27</c:v>
                </c:pt>
                <c:pt idx="97">
                  <c:v>-6.37</c:v>
                </c:pt>
                <c:pt idx="98">
                  <c:v>-0.57</c:v>
                </c:pt>
                <c:pt idx="99">
                  <c:v>-5.42</c:v>
                </c:pt>
                <c:pt idx="100">
                  <c:v>2.37</c:v>
                </c:pt>
                <c:pt idx="101">
                  <c:v>3.77</c:v>
                </c:pt>
                <c:pt idx="102">
                  <c:v>0.63</c:v>
                </c:pt>
                <c:pt idx="103">
                  <c:v>-3.42</c:v>
                </c:pt>
                <c:pt idx="104">
                  <c:v>-1.72</c:v>
                </c:pt>
                <c:pt idx="105">
                  <c:v>3.66</c:v>
                </c:pt>
                <c:pt idx="106">
                  <c:v>3.86</c:v>
                </c:pt>
                <c:pt idx="107">
                  <c:v>0.92</c:v>
                </c:pt>
                <c:pt idx="108">
                  <c:v>-1.84</c:v>
                </c:pt>
                <c:pt idx="109">
                  <c:v>1.26</c:v>
                </c:pt>
                <c:pt idx="110">
                  <c:v>0.66</c:v>
                </c:pt>
                <c:pt idx="111">
                  <c:v>1.74</c:v>
                </c:pt>
                <c:pt idx="112">
                  <c:v>3.3</c:v>
                </c:pt>
                <c:pt idx="113">
                  <c:v>1.32</c:v>
                </c:pt>
                <c:pt idx="114">
                  <c:v>2.13</c:v>
                </c:pt>
                <c:pt idx="115">
                  <c:v>-0.73</c:v>
                </c:pt>
                <c:pt idx="116">
                  <c:v>-0.53</c:v>
                </c:pt>
                <c:pt idx="117">
                  <c:v>-3.38</c:v>
                </c:pt>
                <c:pt idx="118">
                  <c:v>1.16</c:v>
                </c:pt>
                <c:pt idx="119">
                  <c:v>1.41</c:v>
                </c:pt>
                <c:pt idx="120">
                  <c:v>-0.52</c:v>
                </c:pt>
                <c:pt idx="121">
                  <c:v>3.5</c:v>
                </c:pt>
                <c:pt idx="122">
                  <c:v>0.15</c:v>
                </c:pt>
                <c:pt idx="123">
                  <c:v>3.85</c:v>
                </c:pt>
                <c:pt idx="124">
                  <c:v>-2.5</c:v>
                </c:pt>
                <c:pt idx="125">
                  <c:v>0.9</c:v>
                </c:pt>
                <c:pt idx="126">
                  <c:v>-0.74</c:v>
                </c:pt>
                <c:pt idx="127">
                  <c:v>4.03</c:v>
                </c:pt>
                <c:pt idx="128">
                  <c:v>0.95</c:v>
                </c:pt>
                <c:pt idx="129">
                  <c:v>3.37</c:v>
                </c:pt>
                <c:pt idx="130">
                  <c:v>-2.86</c:v>
                </c:pt>
                <c:pt idx="131">
                  <c:v>-1.68</c:v>
                </c:pt>
                <c:pt idx="132">
                  <c:v>2.2</c:v>
                </c:pt>
                <c:pt idx="133">
                  <c:v>-2.61</c:v>
                </c:pt>
                <c:pt idx="134">
                  <c:v>3.25</c:v>
                </c:pt>
                <c:pt idx="135">
                  <c:v>4.61</c:v>
                </c:pt>
                <c:pt idx="136">
                  <c:v>1.68</c:v>
                </c:pt>
                <c:pt idx="137">
                  <c:v>2.06</c:v>
                </c:pt>
                <c:pt idx="138">
                  <c:v>0.08</c:v>
                </c:pt>
                <c:pt idx="139">
                  <c:v>-3.77</c:v>
                </c:pt>
                <c:pt idx="140">
                  <c:v>2.1</c:v>
                </c:pt>
                <c:pt idx="141">
                  <c:v>1.14</c:v>
                </c:pt>
                <c:pt idx="142">
                  <c:v>-1.99</c:v>
                </c:pt>
                <c:pt idx="143">
                  <c:v>-1.15</c:v>
                </c:pt>
                <c:pt idx="144">
                  <c:v>1.48</c:v>
                </c:pt>
                <c:pt idx="145">
                  <c:v>2.04</c:v>
                </c:pt>
                <c:pt idx="146">
                  <c:v>4.53</c:v>
                </c:pt>
                <c:pt idx="147">
                  <c:v>1.45</c:v>
                </c:pt>
                <c:pt idx="148">
                  <c:v>6.01</c:v>
                </c:pt>
                <c:pt idx="149">
                  <c:v>-1.07</c:v>
                </c:pt>
                <c:pt idx="150">
                  <c:v>2.46</c:v>
                </c:pt>
                <c:pt idx="151">
                  <c:v>2.1</c:v>
                </c:pt>
                <c:pt idx="152">
                  <c:v>1.45</c:v>
                </c:pt>
                <c:pt idx="153">
                  <c:v>6.28</c:v>
                </c:pt>
                <c:pt idx="154">
                  <c:v>8.11</c:v>
                </c:pt>
                <c:pt idx="155">
                  <c:v>0.81</c:v>
                </c:pt>
                <c:pt idx="156">
                  <c:v>-1.68</c:v>
                </c:pt>
                <c:pt idx="157">
                  <c:v>-2.43</c:v>
                </c:pt>
                <c:pt idx="158">
                  <c:v>-5.44</c:v>
                </c:pt>
                <c:pt idx="159">
                  <c:v>5.85</c:v>
                </c:pt>
                <c:pt idx="160">
                  <c:v>7.52</c:v>
                </c:pt>
                <c:pt idx="161">
                  <c:v>-10.13</c:v>
                </c:pt>
                <c:pt idx="162">
                  <c:v>0.1</c:v>
                </c:pt>
                <c:pt idx="163">
                  <c:v>-8.19</c:v>
                </c:pt>
                <c:pt idx="164">
                  <c:v>-7.23</c:v>
                </c:pt>
                <c:pt idx="165">
                  <c:v>-1.1</c:v>
                </c:pt>
                <c:pt idx="166">
                  <c:v>-5.36</c:v>
                </c:pt>
                <c:pt idx="167">
                  <c:v>4.36</c:v>
                </c:pt>
                <c:pt idx="168">
                  <c:v>-2.14</c:v>
                </c:pt>
                <c:pt idx="169">
                  <c:v>-1.84</c:v>
                </c:pt>
                <c:pt idx="170">
                  <c:v>1.63</c:v>
                </c:pt>
                <c:pt idx="171">
                  <c:v>7.94</c:v>
                </c:pt>
                <c:pt idx="172">
                  <c:v>2.21</c:v>
                </c:pt>
                <c:pt idx="173">
                  <c:v>-9.24</c:v>
                </c:pt>
                <c:pt idx="174">
                  <c:v>-6.21</c:v>
                </c:pt>
                <c:pt idx="175">
                  <c:v>-2.03</c:v>
                </c:pt>
                <c:pt idx="176">
                  <c:v>-1.95</c:v>
                </c:pt>
                <c:pt idx="177">
                  <c:v>0.85</c:v>
                </c:pt>
                <c:pt idx="178">
                  <c:v>7.68</c:v>
                </c:pt>
                <c:pt idx="179">
                  <c:v>-7.27</c:v>
                </c:pt>
                <c:pt idx="180">
                  <c:v>-9.82</c:v>
                </c:pt>
                <c:pt idx="181">
                  <c:v>3.18</c:v>
                </c:pt>
                <c:pt idx="182">
                  <c:v>1.55</c:v>
                </c:pt>
                <c:pt idx="183">
                  <c:v>-10.22</c:v>
                </c:pt>
                <c:pt idx="184">
                  <c:v>-2.84</c:v>
                </c:pt>
                <c:pt idx="185">
                  <c:v>-5.36</c:v>
                </c:pt>
                <c:pt idx="186">
                  <c:v>7.02</c:v>
                </c:pt>
                <c:pt idx="187">
                  <c:v>-2.13</c:v>
                </c:pt>
                <c:pt idx="188">
                  <c:v>3.68</c:v>
                </c:pt>
                <c:pt idx="189">
                  <c:v>-3.47</c:v>
                </c:pt>
                <c:pt idx="190">
                  <c:v>-4.769999999999999</c:v>
                </c:pt>
                <c:pt idx="191">
                  <c:v>7.04</c:v>
                </c:pt>
                <c:pt idx="192">
                  <c:v>1.53</c:v>
                </c:pt>
                <c:pt idx="193">
                  <c:v>-4.35</c:v>
                </c:pt>
                <c:pt idx="194">
                  <c:v>6.85</c:v>
                </c:pt>
                <c:pt idx="195">
                  <c:v>2.85</c:v>
                </c:pt>
                <c:pt idx="196">
                  <c:v>5.65</c:v>
                </c:pt>
                <c:pt idx="197">
                  <c:v>-2.7</c:v>
                </c:pt>
                <c:pt idx="198">
                  <c:v>-1.31</c:v>
                </c:pt>
                <c:pt idx="199">
                  <c:v>-3.36</c:v>
                </c:pt>
                <c:pt idx="200">
                  <c:v>4.68</c:v>
                </c:pt>
                <c:pt idx="201">
                  <c:v>-2.15</c:v>
                </c:pt>
                <c:pt idx="202">
                  <c:v>4.26</c:v>
                </c:pt>
                <c:pt idx="203">
                  <c:v>3.42</c:v>
                </c:pt>
                <c:pt idx="204">
                  <c:v>-4.12</c:v>
                </c:pt>
                <c:pt idx="205">
                  <c:v>3.28</c:v>
                </c:pt>
                <c:pt idx="206">
                  <c:v>5.92</c:v>
                </c:pt>
                <c:pt idx="207">
                  <c:v>5.769999999999999</c:v>
                </c:pt>
                <c:pt idx="208">
                  <c:v>7.07</c:v>
                </c:pt>
                <c:pt idx="209">
                  <c:v>6.02</c:v>
                </c:pt>
                <c:pt idx="210">
                  <c:v>-16.22</c:v>
                </c:pt>
                <c:pt idx="211">
                  <c:v>-2.7</c:v>
                </c:pt>
                <c:pt idx="212">
                  <c:v>2.89</c:v>
                </c:pt>
                <c:pt idx="213">
                  <c:v>-2.81</c:v>
                </c:pt>
                <c:pt idx="214">
                  <c:v>0.84</c:v>
                </c:pt>
                <c:pt idx="215">
                  <c:v>4.8</c:v>
                </c:pt>
                <c:pt idx="216">
                  <c:v>7.02</c:v>
                </c:pt>
                <c:pt idx="217">
                  <c:v>0.04</c:v>
                </c:pt>
                <c:pt idx="218">
                  <c:v>1.36</c:v>
                </c:pt>
                <c:pt idx="219">
                  <c:v>2.57</c:v>
                </c:pt>
                <c:pt idx="220">
                  <c:v>-3.75</c:v>
                </c:pt>
                <c:pt idx="221">
                  <c:v>5.42</c:v>
                </c:pt>
                <c:pt idx="222">
                  <c:v>-4.12</c:v>
                </c:pt>
                <c:pt idx="223">
                  <c:v>7.3</c:v>
                </c:pt>
                <c:pt idx="224">
                  <c:v>3.9</c:v>
                </c:pt>
                <c:pt idx="225">
                  <c:v>6.59</c:v>
                </c:pt>
                <c:pt idx="226">
                  <c:v>4.0</c:v>
                </c:pt>
                <c:pt idx="227">
                  <c:v>-4.91</c:v>
                </c:pt>
                <c:pt idx="228">
                  <c:v>-0.37</c:v>
                </c:pt>
                <c:pt idx="229">
                  <c:v>5.05</c:v>
                </c:pt>
                <c:pt idx="230">
                  <c:v>-1.65</c:v>
                </c:pt>
                <c:pt idx="231">
                  <c:v>6.34</c:v>
                </c:pt>
                <c:pt idx="232">
                  <c:v>1.39</c:v>
                </c:pt>
                <c:pt idx="233">
                  <c:v>4.88</c:v>
                </c:pt>
                <c:pt idx="234">
                  <c:v>2.86</c:v>
                </c:pt>
                <c:pt idx="235">
                  <c:v>-5.7</c:v>
                </c:pt>
                <c:pt idx="236">
                  <c:v>-0.99</c:v>
                </c:pt>
                <c:pt idx="237">
                  <c:v>2.15</c:v>
                </c:pt>
              </c:numCache>
            </c:numRef>
          </c:xVal>
          <c:yVal>
            <c:numRef>
              <c:f>Ford!$H$2:$H$239</c:f>
              <c:numCache>
                <c:formatCode>0.00%</c:formatCode>
                <c:ptCount val="238"/>
                <c:pt idx="0">
                  <c:v>0.0475386934673367</c:v>
                </c:pt>
                <c:pt idx="1">
                  <c:v>-0.152690489709014</c:v>
                </c:pt>
                <c:pt idx="2">
                  <c:v>-0.0168480809490579</c:v>
                </c:pt>
                <c:pt idx="3">
                  <c:v>-0.0324105334233626</c:v>
                </c:pt>
                <c:pt idx="4">
                  <c:v>0.0913780397936625</c:v>
                </c:pt>
                <c:pt idx="5">
                  <c:v>-0.0216294160057677</c:v>
                </c:pt>
                <c:pt idx="6">
                  <c:v>-0.0647336480107889</c:v>
                </c:pt>
                <c:pt idx="7">
                  <c:v>-0.0119920053297802</c:v>
                </c:pt>
                <c:pt idx="8">
                  <c:v>-0.010547132498352</c:v>
                </c:pt>
                <c:pt idx="9">
                  <c:v>-0.0398734177215191</c:v>
                </c:pt>
                <c:pt idx="10">
                  <c:v>-0.0210656753407683</c:v>
                </c:pt>
                <c:pt idx="11">
                  <c:v>-0.0122399020807833</c:v>
                </c:pt>
                <c:pt idx="12">
                  <c:v>0.110808973487423</c:v>
                </c:pt>
                <c:pt idx="13">
                  <c:v>-0.0509677419354838</c:v>
                </c:pt>
                <c:pt idx="14">
                  <c:v>-0.0146217418944692</c:v>
                </c:pt>
                <c:pt idx="15">
                  <c:v>0.11639460610362</c:v>
                </c:pt>
                <c:pt idx="16">
                  <c:v>-0.0473292765382014</c:v>
                </c:pt>
                <c:pt idx="17">
                  <c:v>-0.150488225157955</c:v>
                </c:pt>
                <c:pt idx="18">
                  <c:v>0.0229142185663924</c:v>
                </c:pt>
                <c:pt idx="19">
                  <c:v>-0.0127610208816704</c:v>
                </c:pt>
                <c:pt idx="20">
                  <c:v>0.0486618004866177</c:v>
                </c:pt>
                <c:pt idx="21">
                  <c:v>0.0179566563467495</c:v>
                </c:pt>
                <c:pt idx="22">
                  <c:v>0.0352564102564101</c:v>
                </c:pt>
                <c:pt idx="23">
                  <c:v>0.0136452241715399</c:v>
                </c:pt>
                <c:pt idx="24">
                  <c:v>0.0287433155080214</c:v>
                </c:pt>
                <c:pt idx="25">
                  <c:v>-0.0304601425793907</c:v>
                </c:pt>
                <c:pt idx="26">
                  <c:v>-0.0966042154566744</c:v>
                </c:pt>
                <c:pt idx="27">
                  <c:v>-0.00175336060783171</c:v>
                </c:pt>
                <c:pt idx="28">
                  <c:v>0.0142264374629519</c:v>
                </c:pt>
                <c:pt idx="29">
                  <c:v>0.0420012353304509</c:v>
                </c:pt>
                <c:pt idx="30">
                  <c:v>-0.0408767772511847</c:v>
                </c:pt>
                <c:pt idx="31">
                  <c:v>0.0911441499676793</c:v>
                </c:pt>
                <c:pt idx="32">
                  <c:v>-0.0133928571428571</c:v>
                </c:pt>
                <c:pt idx="33">
                  <c:v>0.143690736688548</c:v>
                </c:pt>
                <c:pt idx="34">
                  <c:v>0.0425855513307984</c:v>
                </c:pt>
                <c:pt idx="35">
                  <c:v>0.0428231562252181</c:v>
                </c:pt>
                <c:pt idx="36">
                  <c:v>-0.0262548262548262</c:v>
                </c:pt>
                <c:pt idx="37">
                  <c:v>0.0</c:v>
                </c:pt>
                <c:pt idx="38">
                  <c:v>0.130904366812227</c:v>
                </c:pt>
                <c:pt idx="39">
                  <c:v>0.0258856630824371</c:v>
                </c:pt>
                <c:pt idx="40">
                  <c:v>0.13174584178499</c:v>
                </c:pt>
                <c:pt idx="41">
                  <c:v>0.0555745182012848</c:v>
                </c:pt>
                <c:pt idx="42">
                  <c:v>0.0107225108225108</c:v>
                </c:pt>
                <c:pt idx="43">
                  <c:v>-0.0364963503649635</c:v>
                </c:pt>
                <c:pt idx="44">
                  <c:v>-0.0918560606060606</c:v>
                </c:pt>
                <c:pt idx="45">
                  <c:v>-0.0639297872340424</c:v>
                </c:pt>
                <c:pt idx="46">
                  <c:v>-0.0961538461538462</c:v>
                </c:pt>
                <c:pt idx="47">
                  <c:v>0.00807754442649422</c:v>
                </c:pt>
                <c:pt idx="48">
                  <c:v>-0.00322061191626399</c:v>
                </c:pt>
                <c:pt idx="49">
                  <c:v>0.154275092936803</c:v>
                </c:pt>
                <c:pt idx="50">
                  <c:v>0.0150943396226415</c:v>
                </c:pt>
                <c:pt idx="51">
                  <c:v>-0.0924657534246575</c:v>
                </c:pt>
                <c:pt idx="52">
                  <c:v>0.207859358841779</c:v>
                </c:pt>
                <c:pt idx="53">
                  <c:v>-0.130395683453237</c:v>
                </c:pt>
                <c:pt idx="54">
                  <c:v>-0.0893710892710894</c:v>
                </c:pt>
                <c:pt idx="55">
                  <c:v>-0.114575779550399</c:v>
                </c:pt>
                <c:pt idx="56">
                  <c:v>-0.0757372654155497</c:v>
                </c:pt>
                <c:pt idx="57">
                  <c:v>-0.0355526826115062</c:v>
                </c:pt>
                <c:pt idx="58">
                  <c:v>0.0375586854460095</c:v>
                </c:pt>
                <c:pt idx="59">
                  <c:v>-0.00940232558139543</c:v>
                </c:pt>
                <c:pt idx="60">
                  <c:v>-0.0565263322884012</c:v>
                </c:pt>
                <c:pt idx="61">
                  <c:v>-0.0501297796307325</c:v>
                </c:pt>
                <c:pt idx="62">
                  <c:v>0.0532249686323713</c:v>
                </c:pt>
                <c:pt idx="63">
                  <c:v>0.127996249115357</c:v>
                </c:pt>
                <c:pt idx="64">
                  <c:v>0.154311764705882</c:v>
                </c:pt>
                <c:pt idx="65">
                  <c:v>0.0850063829787235</c:v>
                </c:pt>
                <c:pt idx="66">
                  <c:v>-0.116779718089272</c:v>
                </c:pt>
                <c:pt idx="67">
                  <c:v>0.266765079365079</c:v>
                </c:pt>
                <c:pt idx="68">
                  <c:v>-0.140764961636829</c:v>
                </c:pt>
                <c:pt idx="69">
                  <c:v>-0.0991783410138248</c:v>
                </c:pt>
                <c:pt idx="70">
                  <c:v>0.035699522673031</c:v>
                </c:pt>
                <c:pt idx="71">
                  <c:v>0.0705984667802386</c:v>
                </c:pt>
                <c:pt idx="72">
                  <c:v>0.0830258302583027</c:v>
                </c:pt>
                <c:pt idx="73">
                  <c:v>0.0840000000000001</c:v>
                </c:pt>
                <c:pt idx="74">
                  <c:v>0.124759392575928</c:v>
                </c:pt>
                <c:pt idx="75">
                  <c:v>0.27</c:v>
                </c:pt>
                <c:pt idx="76">
                  <c:v>-0.029126213592233</c:v>
                </c:pt>
                <c:pt idx="77">
                  <c:v>-0.0514157894736842</c:v>
                </c:pt>
                <c:pt idx="78">
                  <c:v>-0.0501</c:v>
                </c:pt>
                <c:pt idx="79">
                  <c:v>0.317857166392092</c:v>
                </c:pt>
                <c:pt idx="80">
                  <c:v>0.0555521739130435</c:v>
                </c:pt>
                <c:pt idx="81">
                  <c:v>-0.0384615384615385</c:v>
                </c:pt>
                <c:pt idx="82">
                  <c:v>1.273664258555133</c:v>
                </c:pt>
                <c:pt idx="83">
                  <c:v>0.3148</c:v>
                </c:pt>
                <c:pt idx="84">
                  <c:v>0.0694187165775399</c:v>
                </c:pt>
                <c:pt idx="85">
                  <c:v>-0.183406113537118</c:v>
                </c:pt>
                <c:pt idx="86">
                  <c:v>-0.148698884758364</c:v>
                </c:pt>
                <c:pt idx="87">
                  <c:v>0.228010502283105</c:v>
                </c:pt>
                <c:pt idx="88">
                  <c:v>-0.579646153846154</c:v>
                </c:pt>
                <c:pt idx="89">
                  <c:v>0.164419282511211</c:v>
                </c:pt>
                <c:pt idx="90">
                  <c:v>-0.0721333333333333</c:v>
                </c:pt>
                <c:pt idx="91">
                  <c:v>-0.00357900207900202</c:v>
                </c:pt>
                <c:pt idx="92">
                  <c:v>-0.294347058823529</c:v>
                </c:pt>
                <c:pt idx="93">
                  <c:v>-0.178555447941889</c:v>
                </c:pt>
                <c:pt idx="94">
                  <c:v>0.442255944055944</c:v>
                </c:pt>
                <c:pt idx="95">
                  <c:v>-0.125742879019908</c:v>
                </c:pt>
                <c:pt idx="96">
                  <c:v>-0.0178662650602408</c:v>
                </c:pt>
                <c:pt idx="97">
                  <c:v>-0.0154729569093611</c:v>
                </c:pt>
                <c:pt idx="98">
                  <c:v>-0.106561517976032</c:v>
                </c:pt>
                <c:pt idx="99">
                  <c:v>-0.156725817361894</c:v>
                </c:pt>
                <c:pt idx="100">
                  <c:v>0.041558539458186</c:v>
                </c:pt>
                <c:pt idx="101">
                  <c:v>0.0838678617157492</c:v>
                </c:pt>
                <c:pt idx="102">
                  <c:v>-0.0864561692126909</c:v>
                </c:pt>
                <c:pt idx="103">
                  <c:v>-0.100602972399151</c:v>
                </c:pt>
                <c:pt idx="104">
                  <c:v>0.125496402877698</c:v>
                </c:pt>
                <c:pt idx="105">
                  <c:v>0.0332134328358209</c:v>
                </c:pt>
                <c:pt idx="106">
                  <c:v>0.0146114068441063</c:v>
                </c:pt>
                <c:pt idx="107">
                  <c:v>-0.00682844500632121</c:v>
                </c:pt>
                <c:pt idx="108">
                  <c:v>-0.0308602706027061</c:v>
                </c:pt>
                <c:pt idx="109">
                  <c:v>0.0781565912117179</c:v>
                </c:pt>
                <c:pt idx="110">
                  <c:v>-0.0802607626076261</c:v>
                </c:pt>
                <c:pt idx="111">
                  <c:v>-0.0223159420289854</c:v>
                </c:pt>
                <c:pt idx="112">
                  <c:v>0.0193857849196539</c:v>
                </c:pt>
                <c:pt idx="113">
                  <c:v>-0.0375528076463559</c:v>
                </c:pt>
                <c:pt idx="114">
                  <c:v>0.250672563718141</c:v>
                </c:pt>
                <c:pt idx="115">
                  <c:v>-0.0415180375180375</c:v>
                </c:pt>
                <c:pt idx="116">
                  <c:v>-0.036122905027933</c:v>
                </c:pt>
                <c:pt idx="117">
                  <c:v>0.0259158273381294</c:v>
                </c:pt>
                <c:pt idx="118">
                  <c:v>-0.130484422110553</c:v>
                </c:pt>
                <c:pt idx="119">
                  <c:v>-0.00495470514429105</c:v>
                </c:pt>
                <c:pt idx="120">
                  <c:v>-0.0744955710955712</c:v>
                </c:pt>
                <c:pt idx="121">
                  <c:v>0.10789896373057</c:v>
                </c:pt>
                <c:pt idx="122">
                  <c:v>-0.0536305043050431</c:v>
                </c:pt>
                <c:pt idx="123">
                  <c:v>-0.0259365384615384</c:v>
                </c:pt>
                <c:pt idx="124">
                  <c:v>-0.158886612576065</c:v>
                </c:pt>
                <c:pt idx="125">
                  <c:v>-0.0139330992978938</c:v>
                </c:pt>
                <c:pt idx="126">
                  <c:v>-0.0746945996275605</c:v>
                </c:pt>
                <c:pt idx="127">
                  <c:v>0.046428125</c:v>
                </c:pt>
                <c:pt idx="128">
                  <c:v>0.0237521042084167</c:v>
                </c:pt>
                <c:pt idx="129">
                  <c:v>0.0930994511525797</c:v>
                </c:pt>
                <c:pt idx="130">
                  <c:v>-0.198039982347749</c:v>
                </c:pt>
                <c:pt idx="131">
                  <c:v>-0.106447826086957</c:v>
                </c:pt>
                <c:pt idx="132">
                  <c:v>-0.0410836750189825</c:v>
                </c:pt>
                <c:pt idx="133">
                  <c:v>-0.102009836065574</c:v>
                </c:pt>
                <c:pt idx="134">
                  <c:v>0.0308400564174896</c:v>
                </c:pt>
                <c:pt idx="135">
                  <c:v>0.0867578664620108</c:v>
                </c:pt>
                <c:pt idx="136">
                  <c:v>-0.0736978647686833</c:v>
                </c:pt>
                <c:pt idx="137">
                  <c:v>-0.00535230333097082</c:v>
                </c:pt>
                <c:pt idx="138">
                  <c:v>-0.0425402173913044</c:v>
                </c:pt>
                <c:pt idx="139">
                  <c:v>-0.0604249201277955</c:v>
                </c:pt>
                <c:pt idx="140">
                  <c:v>0.0530720538720538</c:v>
                </c:pt>
                <c:pt idx="141">
                  <c:v>-0.033803125</c:v>
                </c:pt>
                <c:pt idx="142">
                  <c:v>0.131108621960206</c:v>
                </c:pt>
                <c:pt idx="143">
                  <c:v>-0.013990909090909</c:v>
                </c:pt>
                <c:pt idx="144">
                  <c:v>-0.0549328748280605</c:v>
                </c:pt>
                <c:pt idx="145">
                  <c:v>-0.09195</c:v>
                </c:pt>
                <c:pt idx="146">
                  <c:v>0.211321212121212</c:v>
                </c:pt>
                <c:pt idx="147">
                  <c:v>0.0875110469909314</c:v>
                </c:pt>
                <c:pt idx="148">
                  <c:v>0.12557669452182</c:v>
                </c:pt>
                <c:pt idx="149">
                  <c:v>-0.0691391003460208</c:v>
                </c:pt>
                <c:pt idx="150">
                  <c:v>0.0445079566003616</c:v>
                </c:pt>
                <c:pt idx="151">
                  <c:v>0.00566942675159235</c:v>
                </c:pt>
                <c:pt idx="152">
                  <c:v>0.0456666666666666</c:v>
                </c:pt>
                <c:pt idx="153">
                  <c:v>0.0185174757281553</c:v>
                </c:pt>
                <c:pt idx="154">
                  <c:v>0.36868085106383</c:v>
                </c:pt>
                <c:pt idx="155">
                  <c:v>-0.0971538461538462</c:v>
                </c:pt>
                <c:pt idx="156">
                  <c:v>-0.0876178924259055</c:v>
                </c:pt>
                <c:pt idx="157">
                  <c:v>-0.0214301075268819</c:v>
                </c:pt>
                <c:pt idx="158">
                  <c:v>-0.183876801405975</c:v>
                </c:pt>
                <c:pt idx="159">
                  <c:v>0.3439536643026</c:v>
                </c:pt>
                <c:pt idx="160">
                  <c:v>-0.138134693877551</c:v>
                </c:pt>
                <c:pt idx="161">
                  <c:v>-0.168774681393373</c:v>
                </c:pt>
                <c:pt idx="162">
                  <c:v>-0.127606384558278</c:v>
                </c:pt>
                <c:pt idx="163">
                  <c:v>-0.159625</c:v>
                </c:pt>
                <c:pt idx="164">
                  <c:v>-0.0947844192634559</c:v>
                </c:pt>
                <c:pt idx="165">
                  <c:v>0.101725</c:v>
                </c:pt>
                <c:pt idx="166">
                  <c:v>-0.0312149787750151</c:v>
                </c:pt>
                <c:pt idx="167">
                  <c:v>0.106898924731183</c:v>
                </c:pt>
                <c:pt idx="168">
                  <c:v>-0.0287509803921569</c:v>
                </c:pt>
                <c:pt idx="169">
                  <c:v>-0.0281175572519084</c:v>
                </c:pt>
                <c:pt idx="170">
                  <c:v>-0.171510559662091</c:v>
                </c:pt>
                <c:pt idx="171">
                  <c:v>0.17836230529595</c:v>
                </c:pt>
                <c:pt idx="172">
                  <c:v>-0.0771279538904899</c:v>
                </c:pt>
                <c:pt idx="173">
                  <c:v>-0.129624358329139</c:v>
                </c:pt>
                <c:pt idx="174">
                  <c:v>-0.22296650961916</c:v>
                </c:pt>
                <c:pt idx="175">
                  <c:v>0.0344745417515274</c:v>
                </c:pt>
                <c:pt idx="176">
                  <c:v>0.0054135523613962</c:v>
                </c:pt>
                <c:pt idx="177">
                  <c:v>-0.177216282225237</c:v>
                </c:pt>
                <c:pt idx="178">
                  <c:v>0.0444641536273114</c:v>
                </c:pt>
                <c:pt idx="179">
                  <c:v>0.00694706939949661</c:v>
                </c:pt>
                <c:pt idx="180">
                  <c:v>-0.0172799574317135</c:v>
                </c:pt>
                <c:pt idx="181">
                  <c:v>0.197245051194539</c:v>
                </c:pt>
                <c:pt idx="182">
                  <c:v>0.0253296703296705</c:v>
                </c:pt>
                <c:pt idx="183">
                  <c:v>-0.134453233830846</c:v>
                </c:pt>
                <c:pt idx="184">
                  <c:v>0.0191058823529411</c:v>
                </c:pt>
                <c:pt idx="185">
                  <c:v>0.0490546093427034</c:v>
                </c:pt>
                <c:pt idx="186">
                  <c:v>-0.0942319277108433</c:v>
                </c:pt>
                <c:pt idx="187">
                  <c:v>0.0779558092132081</c:v>
                </c:pt>
                <c:pt idx="188">
                  <c:v>-0.1531501907735</c:v>
                </c:pt>
                <c:pt idx="189">
                  <c:v>-0.118195939710858</c:v>
                </c:pt>
                <c:pt idx="190">
                  <c:v>0.187115542521994</c:v>
                </c:pt>
                <c:pt idx="191">
                  <c:v>0.099306475111291</c:v>
                </c:pt>
                <c:pt idx="192">
                  <c:v>-0.167807109004739</c:v>
                </c:pt>
                <c:pt idx="193">
                  <c:v>-0.0707666666666666</c:v>
                </c:pt>
                <c:pt idx="194">
                  <c:v>0.0513038025350234</c:v>
                </c:pt>
                <c:pt idx="195">
                  <c:v>-0.0834035604665438</c:v>
                </c:pt>
                <c:pt idx="196">
                  <c:v>0.087923056300268</c:v>
                </c:pt>
                <c:pt idx="197">
                  <c:v>-0.0397642972536348</c:v>
                </c:pt>
                <c:pt idx="198">
                  <c:v>0.0707527777777777</c:v>
                </c:pt>
                <c:pt idx="199">
                  <c:v>-0.144355058191585</c:v>
                </c:pt>
                <c:pt idx="200">
                  <c:v>-0.0160872641509435</c:v>
                </c:pt>
                <c:pt idx="201">
                  <c:v>-0.109827818756586</c:v>
                </c:pt>
                <c:pt idx="202">
                  <c:v>0.12404806892454</c:v>
                </c:pt>
                <c:pt idx="203">
                  <c:v>-0.0485930153321976</c:v>
                </c:pt>
                <c:pt idx="204">
                  <c:v>-0.0380394736842105</c:v>
                </c:pt>
                <c:pt idx="205">
                  <c:v>0.0432718794835006</c:v>
                </c:pt>
                <c:pt idx="206">
                  <c:v>0.0622752523707557</c:v>
                </c:pt>
                <c:pt idx="207">
                  <c:v>0.0118022042843836</c:v>
                </c:pt>
                <c:pt idx="208">
                  <c:v>0.150866642780365</c:v>
                </c:pt>
                <c:pt idx="209">
                  <c:v>0.0486075471698112</c:v>
                </c:pt>
                <c:pt idx="210">
                  <c:v>-0.221203073286052</c:v>
                </c:pt>
                <c:pt idx="211">
                  <c:v>-0.0379708821010561</c:v>
                </c:pt>
                <c:pt idx="212">
                  <c:v>0.133237662337662</c:v>
                </c:pt>
                <c:pt idx="213">
                  <c:v>0.128352941176471</c:v>
                </c:pt>
                <c:pt idx="214">
                  <c:v>0.0598627543035994</c:v>
                </c:pt>
                <c:pt idx="215">
                  <c:v>0.142288340807175</c:v>
                </c:pt>
                <c:pt idx="216">
                  <c:v>0.105001044256589</c:v>
                </c:pt>
                <c:pt idx="217">
                  <c:v>0.045830548302872</c:v>
                </c:pt>
                <c:pt idx="218">
                  <c:v>0.124327358490566</c:v>
                </c:pt>
                <c:pt idx="219">
                  <c:v>-0.0195703424260012</c:v>
                </c:pt>
                <c:pt idx="220">
                  <c:v>-0.0356783586284428</c:v>
                </c:pt>
                <c:pt idx="221">
                  <c:v>0.0445386792452828</c:v>
                </c:pt>
                <c:pt idx="222">
                  <c:v>0.0480091811414391</c:v>
                </c:pt>
                <c:pt idx="223">
                  <c:v>0.0718014686248331</c:v>
                </c:pt>
                <c:pt idx="224">
                  <c:v>0.0091465179175119</c:v>
                </c:pt>
                <c:pt idx="225">
                  <c:v>0.0746620437956204</c:v>
                </c:pt>
                <c:pt idx="226">
                  <c:v>0.10321818916734</c:v>
                </c:pt>
                <c:pt idx="227">
                  <c:v>-0.0498246913580248</c:v>
                </c:pt>
                <c:pt idx="228">
                  <c:v>0.0189887134964484</c:v>
                </c:pt>
                <c:pt idx="229">
                  <c:v>-0.00843081761006297</c:v>
                </c:pt>
                <c:pt idx="230">
                  <c:v>-0.0193172734314485</c:v>
                </c:pt>
                <c:pt idx="231">
                  <c:v>0.0437896103896105</c:v>
                </c:pt>
                <c:pt idx="232">
                  <c:v>-0.0042</c:v>
                </c:pt>
                <c:pt idx="233">
                  <c:v>-0.0717732021196064</c:v>
                </c:pt>
                <c:pt idx="234">
                  <c:v>0.030355755677369</c:v>
                </c:pt>
                <c:pt idx="235">
                  <c:v>-0.0045</c:v>
                </c:pt>
                <c:pt idx="236">
                  <c:v>-0.116578179291175</c:v>
                </c:pt>
                <c:pt idx="237">
                  <c:v>0.0127611307420494</c:v>
                </c:pt>
              </c:numCache>
            </c:numRef>
          </c:yVal>
          <c:smooth val="0"/>
        </c:ser>
        <c:ser>
          <c:idx val="1"/>
          <c:order val="1"/>
          <c:tx>
            <c:v>Forecasted Excess Return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Ford!$C$2:$C$239</c:f>
              <c:numCache>
                <c:formatCode>0.00</c:formatCode>
                <c:ptCount val="238"/>
                <c:pt idx="0">
                  <c:v>0.26</c:v>
                </c:pt>
                <c:pt idx="1">
                  <c:v>-5.71</c:v>
                </c:pt>
                <c:pt idx="2">
                  <c:v>-2.45</c:v>
                </c:pt>
                <c:pt idx="3">
                  <c:v>0.44</c:v>
                </c:pt>
                <c:pt idx="4">
                  <c:v>7.49</c:v>
                </c:pt>
                <c:pt idx="5">
                  <c:v>-3.34</c:v>
                </c:pt>
                <c:pt idx="6">
                  <c:v>-5.91</c:v>
                </c:pt>
                <c:pt idx="7">
                  <c:v>1.07</c:v>
                </c:pt>
                <c:pt idx="8">
                  <c:v>-1.72</c:v>
                </c:pt>
                <c:pt idx="9">
                  <c:v>0.99</c:v>
                </c:pt>
                <c:pt idx="10">
                  <c:v>1.13</c:v>
                </c:pt>
                <c:pt idx="11">
                  <c:v>-1.21</c:v>
                </c:pt>
                <c:pt idx="12">
                  <c:v>6.15</c:v>
                </c:pt>
                <c:pt idx="13">
                  <c:v>-3.46</c:v>
                </c:pt>
                <c:pt idx="14">
                  <c:v>-0.2</c:v>
                </c:pt>
                <c:pt idx="15">
                  <c:v>2.23</c:v>
                </c:pt>
                <c:pt idx="16">
                  <c:v>2.03</c:v>
                </c:pt>
                <c:pt idx="17">
                  <c:v>-2.44</c:v>
                </c:pt>
                <c:pt idx="18">
                  <c:v>4.06</c:v>
                </c:pt>
                <c:pt idx="19">
                  <c:v>-2.04</c:v>
                </c:pt>
                <c:pt idx="20">
                  <c:v>2.8</c:v>
                </c:pt>
                <c:pt idx="21">
                  <c:v>1.99</c:v>
                </c:pt>
                <c:pt idx="22">
                  <c:v>0.3</c:v>
                </c:pt>
                <c:pt idx="23">
                  <c:v>0.63</c:v>
                </c:pt>
                <c:pt idx="24">
                  <c:v>4.69</c:v>
                </c:pt>
                <c:pt idx="25">
                  <c:v>-3.44</c:v>
                </c:pt>
                <c:pt idx="26">
                  <c:v>2.63</c:v>
                </c:pt>
                <c:pt idx="27">
                  <c:v>2.78</c:v>
                </c:pt>
                <c:pt idx="28">
                  <c:v>4.15</c:v>
                </c:pt>
                <c:pt idx="29">
                  <c:v>3.78</c:v>
                </c:pt>
                <c:pt idx="30">
                  <c:v>-2.56</c:v>
                </c:pt>
                <c:pt idx="31">
                  <c:v>5.68</c:v>
                </c:pt>
                <c:pt idx="32">
                  <c:v>-1.54</c:v>
                </c:pt>
                <c:pt idx="33">
                  <c:v>2.49</c:v>
                </c:pt>
                <c:pt idx="34">
                  <c:v>1.29</c:v>
                </c:pt>
                <c:pt idx="35">
                  <c:v>3.7</c:v>
                </c:pt>
                <c:pt idx="36">
                  <c:v>0.97</c:v>
                </c:pt>
                <c:pt idx="37">
                  <c:v>5.31</c:v>
                </c:pt>
                <c:pt idx="38">
                  <c:v>1.27</c:v>
                </c:pt>
                <c:pt idx="39">
                  <c:v>0.65</c:v>
                </c:pt>
                <c:pt idx="40">
                  <c:v>-1.61</c:v>
                </c:pt>
                <c:pt idx="41">
                  <c:v>2.81</c:v>
                </c:pt>
                <c:pt idx="42">
                  <c:v>2.69</c:v>
                </c:pt>
                <c:pt idx="43">
                  <c:v>1.05</c:v>
                </c:pt>
                <c:pt idx="44">
                  <c:v>3.73</c:v>
                </c:pt>
                <c:pt idx="45">
                  <c:v>-6.7</c:v>
                </c:pt>
                <c:pt idx="46">
                  <c:v>-0.6</c:v>
                </c:pt>
                <c:pt idx="47">
                  <c:v>2.33</c:v>
                </c:pt>
                <c:pt idx="48">
                  <c:v>4.31</c:v>
                </c:pt>
                <c:pt idx="49">
                  <c:v>5.19</c:v>
                </c:pt>
                <c:pt idx="50">
                  <c:v>0.42</c:v>
                </c:pt>
                <c:pt idx="51">
                  <c:v>-0.51</c:v>
                </c:pt>
                <c:pt idx="52">
                  <c:v>11.49</c:v>
                </c:pt>
                <c:pt idx="53">
                  <c:v>-8.48</c:v>
                </c:pt>
                <c:pt idx="54">
                  <c:v>-5.87</c:v>
                </c:pt>
                <c:pt idx="55">
                  <c:v>-2.25</c:v>
                </c:pt>
                <c:pt idx="56">
                  <c:v>-1.82</c:v>
                </c:pt>
                <c:pt idx="57">
                  <c:v>-1.5</c:v>
                </c:pt>
                <c:pt idx="58">
                  <c:v>2.78</c:v>
                </c:pt>
                <c:pt idx="59">
                  <c:v>0.4</c:v>
                </c:pt>
                <c:pt idx="60">
                  <c:v>4.03</c:v>
                </c:pt>
                <c:pt idx="61">
                  <c:v>1.98</c:v>
                </c:pt>
                <c:pt idx="62">
                  <c:v>6.79</c:v>
                </c:pt>
                <c:pt idx="63">
                  <c:v>0.83</c:v>
                </c:pt>
                <c:pt idx="64">
                  <c:v>3.9</c:v>
                </c:pt>
                <c:pt idx="65">
                  <c:v>9.43</c:v>
                </c:pt>
                <c:pt idx="66">
                  <c:v>-4.46</c:v>
                </c:pt>
                <c:pt idx="67">
                  <c:v>6.93</c:v>
                </c:pt>
                <c:pt idx="68">
                  <c:v>-5.42</c:v>
                </c:pt>
                <c:pt idx="69">
                  <c:v>-7.84</c:v>
                </c:pt>
                <c:pt idx="70">
                  <c:v>1.98</c:v>
                </c:pt>
                <c:pt idx="71">
                  <c:v>6.32</c:v>
                </c:pt>
                <c:pt idx="72">
                  <c:v>3.68</c:v>
                </c:pt>
                <c:pt idx="73">
                  <c:v>-3.58</c:v>
                </c:pt>
                <c:pt idx="74">
                  <c:v>3.02</c:v>
                </c:pt>
                <c:pt idx="75">
                  <c:v>5.76</c:v>
                </c:pt>
                <c:pt idx="76">
                  <c:v>-2.75</c:v>
                </c:pt>
                <c:pt idx="77">
                  <c:v>4.49</c:v>
                </c:pt>
                <c:pt idx="78">
                  <c:v>3.15</c:v>
                </c:pt>
                <c:pt idx="79">
                  <c:v>8.1</c:v>
                </c:pt>
                <c:pt idx="80">
                  <c:v>-0.21</c:v>
                </c:pt>
                <c:pt idx="81">
                  <c:v>6.63</c:v>
                </c:pt>
                <c:pt idx="82">
                  <c:v>10.46</c:v>
                </c:pt>
                <c:pt idx="83">
                  <c:v>8.73</c:v>
                </c:pt>
                <c:pt idx="84">
                  <c:v>-9.85</c:v>
                </c:pt>
                <c:pt idx="85">
                  <c:v>-7.37</c:v>
                </c:pt>
                <c:pt idx="86">
                  <c:v>1.4</c:v>
                </c:pt>
                <c:pt idx="87">
                  <c:v>-7.75</c:v>
                </c:pt>
                <c:pt idx="88">
                  <c:v>-18.23</c:v>
                </c:pt>
                <c:pt idx="89">
                  <c:v>-9.99</c:v>
                </c:pt>
                <c:pt idx="90">
                  <c:v>1.0</c:v>
                </c:pt>
                <c:pt idx="91">
                  <c:v>-1.59</c:v>
                </c:pt>
                <c:pt idx="92">
                  <c:v>-7.9</c:v>
                </c:pt>
                <c:pt idx="93">
                  <c:v>2.39</c:v>
                </c:pt>
                <c:pt idx="94">
                  <c:v>4.72</c:v>
                </c:pt>
                <c:pt idx="95">
                  <c:v>-1.28</c:v>
                </c:pt>
                <c:pt idx="96">
                  <c:v>-2.27</c:v>
                </c:pt>
                <c:pt idx="97">
                  <c:v>-6.37</c:v>
                </c:pt>
                <c:pt idx="98">
                  <c:v>-0.57</c:v>
                </c:pt>
                <c:pt idx="99">
                  <c:v>-5.42</c:v>
                </c:pt>
                <c:pt idx="100">
                  <c:v>2.37</c:v>
                </c:pt>
                <c:pt idx="101">
                  <c:v>3.77</c:v>
                </c:pt>
                <c:pt idx="102">
                  <c:v>0.63</c:v>
                </c:pt>
                <c:pt idx="103">
                  <c:v>-3.42</c:v>
                </c:pt>
                <c:pt idx="104">
                  <c:v>-1.72</c:v>
                </c:pt>
                <c:pt idx="105">
                  <c:v>3.66</c:v>
                </c:pt>
                <c:pt idx="106">
                  <c:v>3.86</c:v>
                </c:pt>
                <c:pt idx="107">
                  <c:v>0.92</c:v>
                </c:pt>
                <c:pt idx="108">
                  <c:v>-1.84</c:v>
                </c:pt>
                <c:pt idx="109">
                  <c:v>1.26</c:v>
                </c:pt>
                <c:pt idx="110">
                  <c:v>0.66</c:v>
                </c:pt>
                <c:pt idx="111">
                  <c:v>1.74</c:v>
                </c:pt>
                <c:pt idx="112">
                  <c:v>3.3</c:v>
                </c:pt>
                <c:pt idx="113">
                  <c:v>1.32</c:v>
                </c:pt>
                <c:pt idx="114">
                  <c:v>2.13</c:v>
                </c:pt>
                <c:pt idx="115">
                  <c:v>-0.73</c:v>
                </c:pt>
                <c:pt idx="116">
                  <c:v>-0.53</c:v>
                </c:pt>
                <c:pt idx="117">
                  <c:v>-3.38</c:v>
                </c:pt>
                <c:pt idx="118">
                  <c:v>1.16</c:v>
                </c:pt>
                <c:pt idx="119">
                  <c:v>1.41</c:v>
                </c:pt>
                <c:pt idx="120">
                  <c:v>-0.52</c:v>
                </c:pt>
                <c:pt idx="121">
                  <c:v>3.5</c:v>
                </c:pt>
                <c:pt idx="122">
                  <c:v>0.15</c:v>
                </c:pt>
                <c:pt idx="123">
                  <c:v>3.85</c:v>
                </c:pt>
                <c:pt idx="124">
                  <c:v>-2.5</c:v>
                </c:pt>
                <c:pt idx="125">
                  <c:v>0.9</c:v>
                </c:pt>
                <c:pt idx="126">
                  <c:v>-0.74</c:v>
                </c:pt>
                <c:pt idx="127">
                  <c:v>4.03</c:v>
                </c:pt>
                <c:pt idx="128">
                  <c:v>0.95</c:v>
                </c:pt>
                <c:pt idx="129">
                  <c:v>3.37</c:v>
                </c:pt>
                <c:pt idx="130">
                  <c:v>-2.86</c:v>
                </c:pt>
                <c:pt idx="131">
                  <c:v>-1.68</c:v>
                </c:pt>
                <c:pt idx="132">
                  <c:v>2.2</c:v>
                </c:pt>
                <c:pt idx="133">
                  <c:v>-2.61</c:v>
                </c:pt>
                <c:pt idx="134">
                  <c:v>3.25</c:v>
                </c:pt>
                <c:pt idx="135">
                  <c:v>4.61</c:v>
                </c:pt>
                <c:pt idx="136">
                  <c:v>1.68</c:v>
                </c:pt>
                <c:pt idx="137">
                  <c:v>2.06</c:v>
                </c:pt>
                <c:pt idx="138">
                  <c:v>0.08</c:v>
                </c:pt>
                <c:pt idx="139">
                  <c:v>-3.77</c:v>
                </c:pt>
                <c:pt idx="140">
                  <c:v>2.1</c:v>
                </c:pt>
                <c:pt idx="141">
                  <c:v>1.14</c:v>
                </c:pt>
                <c:pt idx="142">
                  <c:v>-1.99</c:v>
                </c:pt>
                <c:pt idx="143">
                  <c:v>-1.15</c:v>
                </c:pt>
                <c:pt idx="144">
                  <c:v>1.48</c:v>
                </c:pt>
                <c:pt idx="145">
                  <c:v>2.04</c:v>
                </c:pt>
                <c:pt idx="146">
                  <c:v>4.53</c:v>
                </c:pt>
                <c:pt idx="147">
                  <c:v>1.45</c:v>
                </c:pt>
                <c:pt idx="148">
                  <c:v>6.01</c:v>
                </c:pt>
                <c:pt idx="149">
                  <c:v>-1.07</c:v>
                </c:pt>
                <c:pt idx="150">
                  <c:v>2.46</c:v>
                </c:pt>
                <c:pt idx="151">
                  <c:v>2.1</c:v>
                </c:pt>
                <c:pt idx="152">
                  <c:v>1.45</c:v>
                </c:pt>
                <c:pt idx="153">
                  <c:v>6.28</c:v>
                </c:pt>
                <c:pt idx="154">
                  <c:v>8.11</c:v>
                </c:pt>
                <c:pt idx="155">
                  <c:v>0.81</c:v>
                </c:pt>
                <c:pt idx="156">
                  <c:v>-1.68</c:v>
                </c:pt>
                <c:pt idx="157">
                  <c:v>-2.43</c:v>
                </c:pt>
                <c:pt idx="158">
                  <c:v>-5.44</c:v>
                </c:pt>
                <c:pt idx="159">
                  <c:v>5.85</c:v>
                </c:pt>
                <c:pt idx="160">
                  <c:v>7.52</c:v>
                </c:pt>
                <c:pt idx="161">
                  <c:v>-10.13</c:v>
                </c:pt>
                <c:pt idx="162">
                  <c:v>0.1</c:v>
                </c:pt>
                <c:pt idx="163">
                  <c:v>-8.19</c:v>
                </c:pt>
                <c:pt idx="164">
                  <c:v>-7.23</c:v>
                </c:pt>
                <c:pt idx="165">
                  <c:v>-1.1</c:v>
                </c:pt>
                <c:pt idx="166">
                  <c:v>-5.36</c:v>
                </c:pt>
                <c:pt idx="167">
                  <c:v>4.36</c:v>
                </c:pt>
                <c:pt idx="168">
                  <c:v>-2.14</c:v>
                </c:pt>
                <c:pt idx="169">
                  <c:v>-1.84</c:v>
                </c:pt>
                <c:pt idx="170">
                  <c:v>1.63</c:v>
                </c:pt>
                <c:pt idx="171">
                  <c:v>7.94</c:v>
                </c:pt>
                <c:pt idx="172">
                  <c:v>2.21</c:v>
                </c:pt>
                <c:pt idx="173">
                  <c:v>-9.24</c:v>
                </c:pt>
                <c:pt idx="174">
                  <c:v>-6.21</c:v>
                </c:pt>
                <c:pt idx="175">
                  <c:v>-2.03</c:v>
                </c:pt>
                <c:pt idx="176">
                  <c:v>-1.95</c:v>
                </c:pt>
                <c:pt idx="177">
                  <c:v>0.85</c:v>
                </c:pt>
                <c:pt idx="178">
                  <c:v>7.68</c:v>
                </c:pt>
                <c:pt idx="179">
                  <c:v>-7.27</c:v>
                </c:pt>
                <c:pt idx="180">
                  <c:v>-9.82</c:v>
                </c:pt>
                <c:pt idx="181">
                  <c:v>3.18</c:v>
                </c:pt>
                <c:pt idx="182">
                  <c:v>1.55</c:v>
                </c:pt>
                <c:pt idx="183">
                  <c:v>-10.22</c:v>
                </c:pt>
                <c:pt idx="184">
                  <c:v>-2.84</c:v>
                </c:pt>
                <c:pt idx="185">
                  <c:v>-5.36</c:v>
                </c:pt>
                <c:pt idx="186">
                  <c:v>7.02</c:v>
                </c:pt>
                <c:pt idx="187">
                  <c:v>-2.13</c:v>
                </c:pt>
                <c:pt idx="188">
                  <c:v>3.68</c:v>
                </c:pt>
                <c:pt idx="189">
                  <c:v>-3.47</c:v>
                </c:pt>
                <c:pt idx="190">
                  <c:v>-4.769999999999999</c:v>
                </c:pt>
                <c:pt idx="191">
                  <c:v>7.04</c:v>
                </c:pt>
                <c:pt idx="192">
                  <c:v>1.53</c:v>
                </c:pt>
                <c:pt idx="193">
                  <c:v>-4.35</c:v>
                </c:pt>
                <c:pt idx="194">
                  <c:v>6.85</c:v>
                </c:pt>
                <c:pt idx="195">
                  <c:v>2.85</c:v>
                </c:pt>
                <c:pt idx="196">
                  <c:v>5.65</c:v>
                </c:pt>
                <c:pt idx="197">
                  <c:v>-2.7</c:v>
                </c:pt>
                <c:pt idx="198">
                  <c:v>-1.31</c:v>
                </c:pt>
                <c:pt idx="199">
                  <c:v>-3.36</c:v>
                </c:pt>
                <c:pt idx="200">
                  <c:v>4.68</c:v>
                </c:pt>
                <c:pt idx="201">
                  <c:v>-2.15</c:v>
                </c:pt>
                <c:pt idx="202">
                  <c:v>4.26</c:v>
                </c:pt>
                <c:pt idx="203">
                  <c:v>3.42</c:v>
                </c:pt>
                <c:pt idx="204">
                  <c:v>-4.12</c:v>
                </c:pt>
                <c:pt idx="205">
                  <c:v>3.28</c:v>
                </c:pt>
                <c:pt idx="206">
                  <c:v>5.92</c:v>
                </c:pt>
                <c:pt idx="207">
                  <c:v>5.769999999999999</c:v>
                </c:pt>
                <c:pt idx="208">
                  <c:v>7.07</c:v>
                </c:pt>
                <c:pt idx="209">
                  <c:v>6.02</c:v>
                </c:pt>
                <c:pt idx="210">
                  <c:v>-16.22</c:v>
                </c:pt>
                <c:pt idx="211">
                  <c:v>-2.7</c:v>
                </c:pt>
                <c:pt idx="212">
                  <c:v>2.89</c:v>
                </c:pt>
                <c:pt idx="213">
                  <c:v>-2.81</c:v>
                </c:pt>
                <c:pt idx="214">
                  <c:v>0.84</c:v>
                </c:pt>
                <c:pt idx="215">
                  <c:v>4.8</c:v>
                </c:pt>
                <c:pt idx="216">
                  <c:v>7.02</c:v>
                </c:pt>
                <c:pt idx="217">
                  <c:v>0.04</c:v>
                </c:pt>
                <c:pt idx="218">
                  <c:v>1.36</c:v>
                </c:pt>
                <c:pt idx="219">
                  <c:v>2.57</c:v>
                </c:pt>
                <c:pt idx="220">
                  <c:v>-3.75</c:v>
                </c:pt>
                <c:pt idx="221">
                  <c:v>5.42</c:v>
                </c:pt>
                <c:pt idx="222">
                  <c:v>-4.12</c:v>
                </c:pt>
                <c:pt idx="223">
                  <c:v>7.3</c:v>
                </c:pt>
                <c:pt idx="224">
                  <c:v>3.9</c:v>
                </c:pt>
                <c:pt idx="225">
                  <c:v>6.59</c:v>
                </c:pt>
                <c:pt idx="226">
                  <c:v>4.0</c:v>
                </c:pt>
                <c:pt idx="227">
                  <c:v>-4.91</c:v>
                </c:pt>
                <c:pt idx="228">
                  <c:v>-0.37</c:v>
                </c:pt>
                <c:pt idx="229">
                  <c:v>5.05</c:v>
                </c:pt>
                <c:pt idx="230">
                  <c:v>-1.65</c:v>
                </c:pt>
                <c:pt idx="231">
                  <c:v>6.34</c:v>
                </c:pt>
                <c:pt idx="232">
                  <c:v>1.39</c:v>
                </c:pt>
                <c:pt idx="233">
                  <c:v>4.88</c:v>
                </c:pt>
                <c:pt idx="234">
                  <c:v>2.86</c:v>
                </c:pt>
                <c:pt idx="235">
                  <c:v>-5.7</c:v>
                </c:pt>
                <c:pt idx="236">
                  <c:v>-0.99</c:v>
                </c:pt>
                <c:pt idx="237">
                  <c:v>2.15</c:v>
                </c:pt>
              </c:numCache>
            </c:numRef>
          </c:xVal>
          <c:yVal>
            <c:numRef>
              <c:f>Ford!$M$62:$M$299</c:f>
              <c:numCache>
                <c:formatCode>General</c:formatCode>
                <c:ptCount val="238"/>
                <c:pt idx="0">
                  <c:v>0.00840860473500422</c:v>
                </c:pt>
                <c:pt idx="1">
                  <c:v>-0.0726649463879293</c:v>
                </c:pt>
                <c:pt idx="2">
                  <c:v>-0.0706506441337798</c:v>
                </c:pt>
                <c:pt idx="3">
                  <c:v>-0.00483961009624718</c:v>
                </c:pt>
                <c:pt idx="4">
                  <c:v>0.12829669858466</c:v>
                </c:pt>
                <c:pt idx="5">
                  <c:v>-0.0602201395720906</c:v>
                </c:pt>
                <c:pt idx="6">
                  <c:v>-0.0807206675336447</c:v>
                </c:pt>
                <c:pt idx="7">
                  <c:v>-0.037040053889681</c:v>
                </c:pt>
                <c:pt idx="8">
                  <c:v>-0.0451421077480379</c:v>
                </c:pt>
                <c:pt idx="9">
                  <c:v>-0.00756990092745749</c:v>
                </c:pt>
                <c:pt idx="10">
                  <c:v>0.0440924108781831</c:v>
                </c:pt>
                <c:pt idx="11">
                  <c:v>-0.0339226469211545</c:v>
                </c:pt>
                <c:pt idx="12">
                  <c:v>0.0888546922022488</c:v>
                </c:pt>
                <c:pt idx="13">
                  <c:v>-0.104375122382348</c:v>
                </c:pt>
                <c:pt idx="14">
                  <c:v>-0.000404584119362948</c:v>
                </c:pt>
                <c:pt idx="15">
                  <c:v>0.00284355985867936</c:v>
                </c:pt>
                <c:pt idx="16">
                  <c:v>-0.000745833966174357</c:v>
                </c:pt>
                <c:pt idx="17">
                  <c:v>-0.0766371886799038</c:v>
                </c:pt>
                <c:pt idx="18">
                  <c:v>0.0552140819631709</c:v>
                </c:pt>
                <c:pt idx="19">
                  <c:v>-0.0449665488478048</c:v>
                </c:pt>
                <c:pt idx="20">
                  <c:v>0.0492458403532508</c:v>
                </c:pt>
                <c:pt idx="21">
                  <c:v>0.0223666224059214</c:v>
                </c:pt>
                <c:pt idx="22">
                  <c:v>0.0120232729210877</c:v>
                </c:pt>
                <c:pt idx="23">
                  <c:v>0.0480238257517667</c:v>
                </c:pt>
                <c:pt idx="24">
                  <c:v>0.0708718913746245</c:v>
                </c:pt>
                <c:pt idx="25">
                  <c:v>-0.0781259517050692</c:v>
                </c:pt>
                <c:pt idx="26">
                  <c:v>0.0391396132807567</c:v>
                </c:pt>
                <c:pt idx="27">
                  <c:v>0.0392869935569778</c:v>
                </c:pt>
                <c:pt idx="28">
                  <c:v>0.0697160668241595</c:v>
                </c:pt>
                <c:pt idx="29">
                  <c:v>0.0500476525842286</c:v>
                </c:pt>
                <c:pt idx="30">
                  <c:v>-0.0686333944304804</c:v>
                </c:pt>
                <c:pt idx="31">
                  <c:v>0.0973405251926298</c:v>
                </c:pt>
                <c:pt idx="32">
                  <c:v>-0.0244160044992177</c:v>
                </c:pt>
                <c:pt idx="33">
                  <c:v>0.0506396048412373</c:v>
                </c:pt>
                <c:pt idx="34">
                  <c:v>0.0169780532041835</c:v>
                </c:pt>
                <c:pt idx="35">
                  <c:v>0.0557106047761162</c:v>
                </c:pt>
                <c:pt idx="36">
                  <c:v>0.0113388664187456</c:v>
                </c:pt>
                <c:pt idx="37">
                  <c:v>0.102621376095343</c:v>
                </c:pt>
                <c:pt idx="38">
                  <c:v>0.0469110484809224</c:v>
                </c:pt>
                <c:pt idx="39">
                  <c:v>-0.00204309440710297</c:v>
                </c:pt>
                <c:pt idx="40">
                  <c:v>-0.00327716396312703</c:v>
                </c:pt>
                <c:pt idx="41">
                  <c:v>0.0507857614405401</c:v>
                </c:pt>
                <c:pt idx="42">
                  <c:v>0.0459983999163182</c:v>
                </c:pt>
                <c:pt idx="43">
                  <c:v>0.0151718145184415</c:v>
                </c:pt>
                <c:pt idx="44">
                  <c:v>0.0638060843550489</c:v>
                </c:pt>
                <c:pt idx="45">
                  <c:v>-0.117790658020351</c:v>
                </c:pt>
                <c:pt idx="46">
                  <c:v>-0.0213021133877134</c:v>
                </c:pt>
                <c:pt idx="47">
                  <c:v>0.0413005234504022</c:v>
                </c:pt>
                <c:pt idx="48">
                  <c:v>0.072090462494548</c:v>
                </c:pt>
                <c:pt idx="49">
                  <c:v>0.0563890487128992</c:v>
                </c:pt>
                <c:pt idx="50">
                  <c:v>0.0318011520408527</c:v>
                </c:pt>
                <c:pt idx="51">
                  <c:v>-0.0163367621799475</c:v>
                </c:pt>
                <c:pt idx="52">
                  <c:v>0.195783064903292</c:v>
                </c:pt>
                <c:pt idx="53">
                  <c:v>-0.158040256558923</c:v>
                </c:pt>
                <c:pt idx="54">
                  <c:v>-0.126898145382382</c:v>
                </c:pt>
                <c:pt idx="55">
                  <c:v>-0.0606328784686371</c:v>
                </c:pt>
                <c:pt idx="56">
                  <c:v>-0.0389113691829194</c:v>
                </c:pt>
                <c:pt idx="57">
                  <c:v>-0.0464934521636438</c:v>
                </c:pt>
                <c:pt idx="58">
                  <c:v>0.0229731579590211</c:v>
                </c:pt>
                <c:pt idx="59">
                  <c:v>-0.0132004262203334</c:v>
                </c:pt>
                <c:pt idx="60">
                  <c:v>0.0687498316686962</c:v>
                </c:pt>
                <c:pt idx="61">
                  <c:v>0.0392921424361378</c:v>
                </c:pt>
                <c:pt idx="62">
                  <c:v>0.143324927736912</c:v>
                </c:pt>
                <c:pt idx="63">
                  <c:v>0.0133259803324367</c:v>
                </c:pt>
                <c:pt idx="64">
                  <c:v>0.0499105424865094</c:v>
                </c:pt>
                <c:pt idx="65">
                  <c:v>0.145732828974439</c:v>
                </c:pt>
                <c:pt idx="66">
                  <c:v>-0.1074781384347</c:v>
                </c:pt>
                <c:pt idx="67">
                  <c:v>0.124316180766671</c:v>
                </c:pt>
                <c:pt idx="68">
                  <c:v>-0.134418262764396</c:v>
                </c:pt>
                <c:pt idx="69">
                  <c:v>-0.162620628667263</c:v>
                </c:pt>
                <c:pt idx="70">
                  <c:v>0.0493219736397121</c:v>
                </c:pt>
                <c:pt idx="71">
                  <c:v>0.119241044537707</c:v>
                </c:pt>
                <c:pt idx="72">
                  <c:v>0.0799255899469129</c:v>
                </c:pt>
                <c:pt idx="73">
                  <c:v>-0.060612189150884</c:v>
                </c:pt>
                <c:pt idx="74">
                  <c:v>0.0562648820874372</c:v>
                </c:pt>
                <c:pt idx="75">
                  <c:v>0.092353858643746</c:v>
                </c:pt>
                <c:pt idx="76">
                  <c:v>-0.0794696870993483</c:v>
                </c:pt>
                <c:pt idx="77">
                  <c:v>0.0907008077958135</c:v>
                </c:pt>
                <c:pt idx="78">
                  <c:v>0.0976489420452805</c:v>
                </c:pt>
                <c:pt idx="79">
                  <c:v>0.18383983783914</c:v>
                </c:pt>
                <c:pt idx="80">
                  <c:v>-0.0358137219379431</c:v>
                </c:pt>
                <c:pt idx="81">
                  <c:v>0.10636704496917</c:v>
                </c:pt>
                <c:pt idx="82">
                  <c:v>0.218001931774482</c:v>
                </c:pt>
                <c:pt idx="83">
                  <c:v>0.155014467678946</c:v>
                </c:pt>
                <c:pt idx="84">
                  <c:v>-0.224831164917958</c:v>
                </c:pt>
                <c:pt idx="85">
                  <c:v>-0.203124902382</c:v>
                </c:pt>
                <c:pt idx="86">
                  <c:v>0.0075326590374042</c:v>
                </c:pt>
                <c:pt idx="87">
                  <c:v>-0.171167726539914</c:v>
                </c:pt>
                <c:pt idx="88">
                  <c:v>-0.330723896369208</c:v>
                </c:pt>
                <c:pt idx="89">
                  <c:v>-0.144045234767777</c:v>
                </c:pt>
                <c:pt idx="90">
                  <c:v>0.0246791887631931</c:v>
                </c:pt>
                <c:pt idx="91">
                  <c:v>-0.0151411831482229</c:v>
                </c:pt>
                <c:pt idx="92">
                  <c:v>-0.170700380595037</c:v>
                </c:pt>
                <c:pt idx="93">
                  <c:v>0.0161177847693456</c:v>
                </c:pt>
                <c:pt idx="94">
                  <c:v>0.0733465834786883</c:v>
                </c:pt>
                <c:pt idx="95">
                  <c:v>-0.0245682295767043</c:v>
                </c:pt>
                <c:pt idx="96">
                  <c:v>-0.0501230176873732</c:v>
                </c:pt>
                <c:pt idx="97">
                  <c:v>-0.0730686288758191</c:v>
                </c:pt>
                <c:pt idx="98">
                  <c:v>-0.0221044180364386</c:v>
                </c:pt>
                <c:pt idx="99">
                  <c:v>-0.112419760283394</c:v>
                </c:pt>
                <c:pt idx="100">
                  <c:v>0.00227661938044184</c:v>
                </c:pt>
                <c:pt idx="101">
                  <c:v>0.0373624634746214</c:v>
                </c:pt>
                <c:pt idx="102">
                  <c:v>-0.0050930118839166</c:v>
                </c:pt>
                <c:pt idx="103">
                  <c:v>-0.0941297583761215</c:v>
                </c:pt>
                <c:pt idx="104">
                  <c:v>-0.0393589967865076</c:v>
                </c:pt>
                <c:pt idx="105">
                  <c:v>0.0604400639119136</c:v>
                </c:pt>
                <c:pt idx="106">
                  <c:v>0.049442915159141</c:v>
                </c:pt>
                <c:pt idx="107">
                  <c:v>0.0137974010354673</c:v>
                </c:pt>
                <c:pt idx="108">
                  <c:v>-0.0343701488230406</c:v>
                </c:pt>
                <c:pt idx="109">
                  <c:v>0.0106302640535385</c:v>
                </c:pt>
                <c:pt idx="110">
                  <c:v>0.0286353456375115</c:v>
                </c:pt>
                <c:pt idx="111">
                  <c:v>0.0276441662824299</c:v>
                </c:pt>
                <c:pt idx="112">
                  <c:v>0.0465319707191291</c:v>
                </c:pt>
                <c:pt idx="113">
                  <c:v>0.0222122983976672</c:v>
                </c:pt>
                <c:pt idx="114">
                  <c:v>0.0234356152645148</c:v>
                </c:pt>
                <c:pt idx="115">
                  <c:v>0.00435515146899483</c:v>
                </c:pt>
                <c:pt idx="116">
                  <c:v>-0.0119774069376896</c:v>
                </c:pt>
                <c:pt idx="117">
                  <c:v>-0.0451355308452249</c:v>
                </c:pt>
                <c:pt idx="118">
                  <c:v>0.0384286582386959</c:v>
                </c:pt>
                <c:pt idx="119">
                  <c:v>0.0239488977339573</c:v>
                </c:pt>
                <c:pt idx="120">
                  <c:v>-0.00961750417566133</c:v>
                </c:pt>
                <c:pt idx="121">
                  <c:v>0.0642313796550859</c:v>
                </c:pt>
                <c:pt idx="122">
                  <c:v>-0.00107184657641745</c:v>
                </c:pt>
                <c:pt idx="123">
                  <c:v>0.0553831076855341</c:v>
                </c:pt>
                <c:pt idx="124">
                  <c:v>-0.0570850705072814</c:v>
                </c:pt>
                <c:pt idx="125">
                  <c:v>0.0235869456678879</c:v>
                </c:pt>
                <c:pt idx="126">
                  <c:v>-0.00453028583774016</c:v>
                </c:pt>
                <c:pt idx="127">
                  <c:v>0.0583825290577912</c:v>
                </c:pt>
                <c:pt idx="128">
                  <c:v>0.0354951022604926</c:v>
                </c:pt>
                <c:pt idx="129">
                  <c:v>0.0476770719392735</c:v>
                </c:pt>
                <c:pt idx="130">
                  <c:v>-0.0607111749898799</c:v>
                </c:pt>
                <c:pt idx="131">
                  <c:v>-0.0231879243258757</c:v>
                </c:pt>
                <c:pt idx="132">
                  <c:v>0.0482776873547074</c:v>
                </c:pt>
                <c:pt idx="133">
                  <c:v>-0.0371126775005849</c:v>
                </c:pt>
                <c:pt idx="134">
                  <c:v>0.0492105395393575</c:v>
                </c:pt>
                <c:pt idx="135">
                  <c:v>0.0898515644830963</c:v>
                </c:pt>
                <c:pt idx="136">
                  <c:v>0.0260069549849143</c:v>
                </c:pt>
                <c:pt idx="137">
                  <c:v>0.0345299057738211</c:v>
                </c:pt>
                <c:pt idx="138">
                  <c:v>0.00780305190106698</c:v>
                </c:pt>
                <c:pt idx="139">
                  <c:v>-0.035488057470062</c:v>
                </c:pt>
                <c:pt idx="140">
                  <c:v>0.0452800103903401</c:v>
                </c:pt>
                <c:pt idx="141">
                  <c:v>0.0203879174225814</c:v>
                </c:pt>
                <c:pt idx="142">
                  <c:v>-0.0673132638208594</c:v>
                </c:pt>
                <c:pt idx="143">
                  <c:v>-0.0209324692528578</c:v>
                </c:pt>
                <c:pt idx="144">
                  <c:v>0.0264127369106283</c:v>
                </c:pt>
                <c:pt idx="145">
                  <c:v>0.0445540190701319</c:v>
                </c:pt>
                <c:pt idx="146">
                  <c:v>0.085985273160504</c:v>
                </c:pt>
                <c:pt idx="147">
                  <c:v>0.0297334916231381</c:v>
                </c:pt>
                <c:pt idx="148">
                  <c:v>0.130944339465478</c:v>
                </c:pt>
                <c:pt idx="149">
                  <c:v>-0.0227152400031792</c:v>
                </c:pt>
                <c:pt idx="150">
                  <c:v>0.052295357296149</c:v>
                </c:pt>
                <c:pt idx="151">
                  <c:v>0.0260988331698781</c:v>
                </c:pt>
                <c:pt idx="152">
                  <c:v>0.0222031788122845</c:v>
                </c:pt>
                <c:pt idx="153">
                  <c:v>0.114702087650826</c:v>
                </c:pt>
                <c:pt idx="154">
                  <c:v>0.135177957761324</c:v>
                </c:pt>
                <c:pt idx="155">
                  <c:v>-0.0105630322274518</c:v>
                </c:pt>
                <c:pt idx="156">
                  <c:v>-0.0366788774594758</c:v>
                </c:pt>
                <c:pt idx="157">
                  <c:v>-0.0505753078772513</c:v>
                </c:pt>
                <c:pt idx="158">
                  <c:v>-0.0617004948507801</c:v>
                </c:pt>
                <c:pt idx="159">
                  <c:v>0.0883631648737686</c:v>
                </c:pt>
                <c:pt idx="160">
                  <c:v>0.0650452009427407</c:v>
                </c:pt>
                <c:pt idx="161">
                  <c:v>-0.172977369246457</c:v>
                </c:pt>
                <c:pt idx="162">
                  <c:v>0.0136552715990732</c:v>
                </c:pt>
                <c:pt idx="163">
                  <c:v>-0.187239795488805</c:v>
                </c:pt>
                <c:pt idx="164">
                  <c:v>-0.107233644208113</c:v>
                </c:pt>
                <c:pt idx="165">
                  <c:v>0.000815349110923808</c:v>
                </c:pt>
                <c:pt idx="166">
                  <c:v>-0.0253677557524556</c:v>
                </c:pt>
                <c:pt idx="167">
                  <c:v>0.0833126847734103</c:v>
                </c:pt>
                <c:pt idx="168">
                  <c:v>0.000964456547690319</c:v>
                </c:pt>
                <c:pt idx="169">
                  <c:v>-0.00827179789499853</c:v>
                </c:pt>
                <c:pt idx="170">
                  <c:v>0.0420664898003173</c:v>
                </c:pt>
                <c:pt idx="171">
                  <c:v>0.124214557086134</c:v>
                </c:pt>
                <c:pt idx="172">
                  <c:v>-0.0304347874347385</c:v>
                </c:pt>
                <c:pt idx="173">
                  <c:v>-0.155378317234476</c:v>
                </c:pt>
                <c:pt idx="174">
                  <c:v>-0.0769129539090183</c:v>
                </c:pt>
                <c:pt idx="175">
                  <c:v>-0.0150724871954172</c:v>
                </c:pt>
                <c:pt idx="176">
                  <c:v>-0.0373569446033784</c:v>
                </c:pt>
                <c:pt idx="177">
                  <c:v>0.0279559213242478</c:v>
                </c:pt>
                <c:pt idx="178">
                  <c:v>0.0513416725074049</c:v>
                </c:pt>
                <c:pt idx="179">
                  <c:v>-0.035204414206509</c:v>
                </c:pt>
                <c:pt idx="180">
                  <c:v>-0.0188979921761044</c:v>
                </c:pt>
                <c:pt idx="181">
                  <c:v>-0.0237962953807037</c:v>
                </c:pt>
                <c:pt idx="182">
                  <c:v>0.123247108554707</c:v>
                </c:pt>
                <c:pt idx="183">
                  <c:v>-0.0425012724487453</c:v>
                </c:pt>
                <c:pt idx="184">
                  <c:v>0.0051799418410346</c:v>
                </c:pt>
                <c:pt idx="185">
                  <c:v>-0.0153064726599474</c:v>
                </c:pt>
                <c:pt idx="186">
                  <c:v>0.09545738436119</c:v>
                </c:pt>
                <c:pt idx="187">
                  <c:v>0.0373207233698477</c:v>
                </c:pt>
                <c:pt idx="188">
                  <c:v>-0.0315029132556239</c:v>
                </c:pt>
                <c:pt idx="189">
                  <c:v>-0.0241662588942281</c:v>
                </c:pt>
                <c:pt idx="190">
                  <c:v>-0.028929552599969</c:v>
                </c:pt>
                <c:pt idx="191">
                  <c:v>0.185980938152478</c:v>
                </c:pt>
                <c:pt idx="192">
                  <c:v>-0.0838604457636459</c:v>
                </c:pt>
                <c:pt idx="193">
                  <c:v>-0.0822790975697357</c:v>
                </c:pt>
                <c:pt idx="194">
                  <c:v>0.0425573459409757</c:v>
                </c:pt>
                <c:pt idx="195">
                  <c:v>-0.0271975745220651</c:v>
                </c:pt>
                <c:pt idx="196">
                  <c:v>0.0528869977726287</c:v>
                </c:pt>
                <c:pt idx="197">
                  <c:v>-0.0866607524249625</c:v>
                </c:pt>
                <c:pt idx="198">
                  <c:v>-0.0505096596433309</c:v>
                </c:pt>
                <c:pt idx="199">
                  <c:v>-0.052841013708507</c:v>
                </c:pt>
                <c:pt idx="200">
                  <c:v>0.0472985973922672</c:v>
                </c:pt>
                <c:pt idx="201">
                  <c:v>-0.0299112388519265</c:v>
                </c:pt>
                <c:pt idx="202">
                  <c:v>0.10677086035434</c:v>
                </c:pt>
                <c:pt idx="203">
                  <c:v>0.0315688036635928</c:v>
                </c:pt>
                <c:pt idx="204">
                  <c:v>-0.0663390751729579</c:v>
                </c:pt>
                <c:pt idx="205">
                  <c:v>0.012113637805432</c:v>
                </c:pt>
                <c:pt idx="206">
                  <c:v>0.0517693723687926</c:v>
                </c:pt>
                <c:pt idx="207">
                  <c:v>0.0558721938416424</c:v>
                </c:pt>
                <c:pt idx="208">
                  <c:v>0.105772418203012</c:v>
                </c:pt>
                <c:pt idx="209">
                  <c:v>0.0679365927109819</c:v>
                </c:pt>
                <c:pt idx="210">
                  <c:v>-0.280015702633396</c:v>
                </c:pt>
                <c:pt idx="211">
                  <c:v>-0.0700870035112377</c:v>
                </c:pt>
                <c:pt idx="212">
                  <c:v>0.0159441069629282</c:v>
                </c:pt>
                <c:pt idx="213">
                  <c:v>-0.0301166273726094</c:v>
                </c:pt>
                <c:pt idx="214">
                  <c:v>0.014418688691072</c:v>
                </c:pt>
                <c:pt idx="215">
                  <c:v>0.0883917933178727</c:v>
                </c:pt>
                <c:pt idx="216">
                  <c:v>0.11113652345478</c:v>
                </c:pt>
                <c:pt idx="217">
                  <c:v>-0.026091220929101</c:v>
                </c:pt>
                <c:pt idx="218">
                  <c:v>0.0481661147077331</c:v>
                </c:pt>
                <c:pt idx="219">
                  <c:v>0.0415587085034056</c:v>
                </c:pt>
                <c:pt idx="220">
                  <c:v>-0.0493685347472301</c:v>
                </c:pt>
                <c:pt idx="221">
                  <c:v>0.0909995218637215</c:v>
                </c:pt>
                <c:pt idx="222">
                  <c:v>-0.0679499711292888</c:v>
                </c:pt>
                <c:pt idx="223">
                  <c:v>0.118049238979392</c:v>
                </c:pt>
                <c:pt idx="224">
                  <c:v>0.0731881481012594</c:v>
                </c:pt>
                <c:pt idx="225">
                  <c:v>0.0788070356572113</c:v>
                </c:pt>
                <c:pt idx="226">
                  <c:v>0.0552437058581802</c:v>
                </c:pt>
                <c:pt idx="227">
                  <c:v>-0.059400824909096</c:v>
                </c:pt>
                <c:pt idx="228">
                  <c:v>0.0329915904095587</c:v>
                </c:pt>
                <c:pt idx="229">
                  <c:v>0.0683024212001729</c:v>
                </c:pt>
                <c:pt idx="230">
                  <c:v>-0.0252223701287218</c:v>
                </c:pt>
                <c:pt idx="231">
                  <c:v>0.121225847301499</c:v>
                </c:pt>
                <c:pt idx="232">
                  <c:v>0.067337121480853</c:v>
                </c:pt>
                <c:pt idx="233">
                  <c:v>0.0516936827209586</c:v>
                </c:pt>
                <c:pt idx="234">
                  <c:v>0.042670468868404</c:v>
                </c:pt>
                <c:pt idx="235">
                  <c:v>-0.0605067267038789</c:v>
                </c:pt>
                <c:pt idx="236">
                  <c:v>-0.0104154759177201</c:v>
                </c:pt>
                <c:pt idx="237">
                  <c:v>0.0181766430315463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05397536"/>
        <c:axId val="-2105391904"/>
      </c:scatterChart>
      <c:valAx>
        <c:axId val="-21053975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Rm-Rf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05391904"/>
        <c:crosses val="autoZero"/>
        <c:crossBetween val="midCat"/>
      </c:valAx>
      <c:valAx>
        <c:axId val="-210539190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Excess Return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053975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Rm-Rf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Excess return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Hyundai!$D$2:$D$196</c:f>
              <c:numCache>
                <c:formatCode>General</c:formatCode>
                <c:ptCount val="195"/>
                <c:pt idx="0">
                  <c:v>0.65</c:v>
                </c:pt>
                <c:pt idx="1">
                  <c:v>-8.96</c:v>
                </c:pt>
                <c:pt idx="2">
                  <c:v>2.02</c:v>
                </c:pt>
                <c:pt idx="3">
                  <c:v>-1.85</c:v>
                </c:pt>
                <c:pt idx="4">
                  <c:v>7.17</c:v>
                </c:pt>
                <c:pt idx="5">
                  <c:v>-2.82</c:v>
                </c:pt>
                <c:pt idx="6">
                  <c:v>-10.49</c:v>
                </c:pt>
                <c:pt idx="7">
                  <c:v>-3.47</c:v>
                </c:pt>
                <c:pt idx="8">
                  <c:v>-4.66</c:v>
                </c:pt>
                <c:pt idx="9">
                  <c:v>-1.71</c:v>
                </c:pt>
                <c:pt idx="10">
                  <c:v>6.24</c:v>
                </c:pt>
                <c:pt idx="11">
                  <c:v>-0.81</c:v>
                </c:pt>
                <c:pt idx="12">
                  <c:v>3.41</c:v>
                </c:pt>
                <c:pt idx="13">
                  <c:v>0.31</c:v>
                </c:pt>
                <c:pt idx="14">
                  <c:v>-2.76</c:v>
                </c:pt>
                <c:pt idx="15">
                  <c:v>-3.08</c:v>
                </c:pt>
                <c:pt idx="16">
                  <c:v>3.57</c:v>
                </c:pt>
                <c:pt idx="17">
                  <c:v>-8.130000000000001</c:v>
                </c:pt>
                <c:pt idx="18">
                  <c:v>-0.27</c:v>
                </c:pt>
                <c:pt idx="19">
                  <c:v>3.33</c:v>
                </c:pt>
                <c:pt idx="20">
                  <c:v>0.13</c:v>
                </c:pt>
                <c:pt idx="21">
                  <c:v>1.71</c:v>
                </c:pt>
                <c:pt idx="22">
                  <c:v>1.38</c:v>
                </c:pt>
                <c:pt idx="23">
                  <c:v>1.88</c:v>
                </c:pt>
                <c:pt idx="24">
                  <c:v>5.67</c:v>
                </c:pt>
                <c:pt idx="25">
                  <c:v>-4.23</c:v>
                </c:pt>
                <c:pt idx="26">
                  <c:v>-0.53</c:v>
                </c:pt>
                <c:pt idx="27">
                  <c:v>-2.34</c:v>
                </c:pt>
                <c:pt idx="28">
                  <c:v>3.48</c:v>
                </c:pt>
                <c:pt idx="29">
                  <c:v>6.72</c:v>
                </c:pt>
                <c:pt idx="30">
                  <c:v>-0.25</c:v>
                </c:pt>
                <c:pt idx="31">
                  <c:v>3.74</c:v>
                </c:pt>
                <c:pt idx="32">
                  <c:v>-6.18</c:v>
                </c:pt>
                <c:pt idx="33">
                  <c:v>-6.28</c:v>
                </c:pt>
                <c:pt idx="34">
                  <c:v>2.43</c:v>
                </c:pt>
                <c:pt idx="35">
                  <c:v>-0.46</c:v>
                </c:pt>
                <c:pt idx="36">
                  <c:v>1.31</c:v>
                </c:pt>
                <c:pt idx="37">
                  <c:v>5.36</c:v>
                </c:pt>
                <c:pt idx="38">
                  <c:v>2.85</c:v>
                </c:pt>
                <c:pt idx="39">
                  <c:v>1.51</c:v>
                </c:pt>
                <c:pt idx="40">
                  <c:v>1.88</c:v>
                </c:pt>
                <c:pt idx="41">
                  <c:v>4.23</c:v>
                </c:pt>
                <c:pt idx="42">
                  <c:v>1.01</c:v>
                </c:pt>
                <c:pt idx="43">
                  <c:v>5.03</c:v>
                </c:pt>
                <c:pt idx="44">
                  <c:v>4.74</c:v>
                </c:pt>
                <c:pt idx="45">
                  <c:v>-11.23</c:v>
                </c:pt>
                <c:pt idx="46">
                  <c:v>0.95</c:v>
                </c:pt>
                <c:pt idx="47">
                  <c:v>-2.27</c:v>
                </c:pt>
                <c:pt idx="48">
                  <c:v>5.13</c:v>
                </c:pt>
                <c:pt idx="49">
                  <c:v>9.82</c:v>
                </c:pt>
                <c:pt idx="50">
                  <c:v>-1.18</c:v>
                </c:pt>
                <c:pt idx="51">
                  <c:v>-6.52</c:v>
                </c:pt>
                <c:pt idx="52">
                  <c:v>13.74</c:v>
                </c:pt>
                <c:pt idx="53">
                  <c:v>-15.47</c:v>
                </c:pt>
                <c:pt idx="54">
                  <c:v>-6.86</c:v>
                </c:pt>
                <c:pt idx="55">
                  <c:v>1.28</c:v>
                </c:pt>
                <c:pt idx="56">
                  <c:v>-2.33</c:v>
                </c:pt>
                <c:pt idx="57">
                  <c:v>-2.54</c:v>
                </c:pt>
                <c:pt idx="58">
                  <c:v>4.68</c:v>
                </c:pt>
                <c:pt idx="59">
                  <c:v>2.31</c:v>
                </c:pt>
                <c:pt idx="60">
                  <c:v>0.11</c:v>
                </c:pt>
                <c:pt idx="61">
                  <c:v>-0.92</c:v>
                </c:pt>
                <c:pt idx="62">
                  <c:v>6.95</c:v>
                </c:pt>
                <c:pt idx="63">
                  <c:v>-1.38</c:v>
                </c:pt>
                <c:pt idx="64">
                  <c:v>3.73</c:v>
                </c:pt>
                <c:pt idx="65">
                  <c:v>12.72</c:v>
                </c:pt>
                <c:pt idx="66">
                  <c:v>-0.93</c:v>
                </c:pt>
                <c:pt idx="67">
                  <c:v>9.57</c:v>
                </c:pt>
                <c:pt idx="68">
                  <c:v>-0.26</c:v>
                </c:pt>
                <c:pt idx="69">
                  <c:v>-12.32</c:v>
                </c:pt>
                <c:pt idx="70">
                  <c:v>0.83</c:v>
                </c:pt>
                <c:pt idx="71">
                  <c:v>7.64</c:v>
                </c:pt>
                <c:pt idx="72">
                  <c:v>2.91</c:v>
                </c:pt>
                <c:pt idx="73">
                  <c:v>-6.5</c:v>
                </c:pt>
                <c:pt idx="74">
                  <c:v>2.42</c:v>
                </c:pt>
                <c:pt idx="75">
                  <c:v>2.68</c:v>
                </c:pt>
                <c:pt idx="76">
                  <c:v>0.95</c:v>
                </c:pt>
                <c:pt idx="77">
                  <c:v>8.79</c:v>
                </c:pt>
                <c:pt idx="78">
                  <c:v>1.87</c:v>
                </c:pt>
                <c:pt idx="79">
                  <c:v>12.73</c:v>
                </c:pt>
                <c:pt idx="80">
                  <c:v>1.57</c:v>
                </c:pt>
                <c:pt idx="81">
                  <c:v>18.58</c:v>
                </c:pt>
                <c:pt idx="82">
                  <c:v>13.77</c:v>
                </c:pt>
                <c:pt idx="83">
                  <c:v>11.02</c:v>
                </c:pt>
                <c:pt idx="84">
                  <c:v>-4.91</c:v>
                </c:pt>
                <c:pt idx="85">
                  <c:v>-7.64</c:v>
                </c:pt>
                <c:pt idx="86">
                  <c:v>7.67</c:v>
                </c:pt>
                <c:pt idx="87">
                  <c:v>-6.65</c:v>
                </c:pt>
                <c:pt idx="88">
                  <c:v>-26.06</c:v>
                </c:pt>
                <c:pt idx="89">
                  <c:v>-17.5</c:v>
                </c:pt>
                <c:pt idx="90">
                  <c:v>-6.56</c:v>
                </c:pt>
                <c:pt idx="91">
                  <c:v>-5.31</c:v>
                </c:pt>
                <c:pt idx="92">
                  <c:v>-8.11</c:v>
                </c:pt>
                <c:pt idx="93">
                  <c:v>3.21</c:v>
                </c:pt>
                <c:pt idx="94">
                  <c:v>7.05</c:v>
                </c:pt>
                <c:pt idx="95">
                  <c:v>-5.33</c:v>
                </c:pt>
                <c:pt idx="96">
                  <c:v>2.79</c:v>
                </c:pt>
                <c:pt idx="97">
                  <c:v>-10.37</c:v>
                </c:pt>
                <c:pt idx="98">
                  <c:v>-1.44</c:v>
                </c:pt>
                <c:pt idx="99">
                  <c:v>-6.41</c:v>
                </c:pt>
                <c:pt idx="100">
                  <c:v>8.17</c:v>
                </c:pt>
                <c:pt idx="101">
                  <c:v>13.01</c:v>
                </c:pt>
                <c:pt idx="102">
                  <c:v>-4.19</c:v>
                </c:pt>
                <c:pt idx="103">
                  <c:v>1.12</c:v>
                </c:pt>
                <c:pt idx="104">
                  <c:v>2.47</c:v>
                </c:pt>
                <c:pt idx="105">
                  <c:v>3.17</c:v>
                </c:pt>
                <c:pt idx="106">
                  <c:v>4.73</c:v>
                </c:pt>
                <c:pt idx="107">
                  <c:v>4.67</c:v>
                </c:pt>
                <c:pt idx="108">
                  <c:v>1.16</c:v>
                </c:pt>
                <c:pt idx="109">
                  <c:v>1.92</c:v>
                </c:pt>
                <c:pt idx="110">
                  <c:v>3.79</c:v>
                </c:pt>
                <c:pt idx="111">
                  <c:v>4.58</c:v>
                </c:pt>
                <c:pt idx="112">
                  <c:v>6.08</c:v>
                </c:pt>
                <c:pt idx="113">
                  <c:v>-0.38</c:v>
                </c:pt>
                <c:pt idx="114">
                  <c:v>2.31</c:v>
                </c:pt>
                <c:pt idx="115">
                  <c:v>1.0</c:v>
                </c:pt>
                <c:pt idx="116">
                  <c:v>-0.2</c:v>
                </c:pt>
                <c:pt idx="117">
                  <c:v>-5.99</c:v>
                </c:pt>
                <c:pt idx="118">
                  <c:v>6.48</c:v>
                </c:pt>
                <c:pt idx="119">
                  <c:v>1.94</c:v>
                </c:pt>
                <c:pt idx="120">
                  <c:v>-0.28</c:v>
                </c:pt>
                <c:pt idx="121">
                  <c:v>6.15</c:v>
                </c:pt>
                <c:pt idx="122">
                  <c:v>1.82</c:v>
                </c:pt>
                <c:pt idx="123">
                  <c:v>3.01</c:v>
                </c:pt>
                <c:pt idx="124">
                  <c:v>-6.13</c:v>
                </c:pt>
                <c:pt idx="125">
                  <c:v>3.89</c:v>
                </c:pt>
                <c:pt idx="126">
                  <c:v>0.1</c:v>
                </c:pt>
                <c:pt idx="127">
                  <c:v>3.4</c:v>
                </c:pt>
                <c:pt idx="128">
                  <c:v>4.25</c:v>
                </c:pt>
                <c:pt idx="129">
                  <c:v>-0.4</c:v>
                </c:pt>
                <c:pt idx="130">
                  <c:v>-0.45</c:v>
                </c:pt>
                <c:pt idx="131">
                  <c:v>-3.23</c:v>
                </c:pt>
                <c:pt idx="132">
                  <c:v>3.98</c:v>
                </c:pt>
                <c:pt idx="133">
                  <c:v>0.03</c:v>
                </c:pt>
                <c:pt idx="134">
                  <c:v>2.85</c:v>
                </c:pt>
                <c:pt idx="135">
                  <c:v>7.94</c:v>
                </c:pt>
                <c:pt idx="136">
                  <c:v>3.28</c:v>
                </c:pt>
                <c:pt idx="137">
                  <c:v>5.37</c:v>
                </c:pt>
                <c:pt idx="138">
                  <c:v>2.65</c:v>
                </c:pt>
                <c:pt idx="139">
                  <c:v>0.96</c:v>
                </c:pt>
                <c:pt idx="140">
                  <c:v>0.51</c:v>
                </c:pt>
                <c:pt idx="141">
                  <c:v>0.0</c:v>
                </c:pt>
                <c:pt idx="142">
                  <c:v>-5.37</c:v>
                </c:pt>
                <c:pt idx="143">
                  <c:v>-1.43</c:v>
                </c:pt>
                <c:pt idx="144">
                  <c:v>3.64</c:v>
                </c:pt>
                <c:pt idx="145">
                  <c:v>4.48</c:v>
                </c:pt>
                <c:pt idx="146">
                  <c:v>5.21</c:v>
                </c:pt>
                <c:pt idx="147">
                  <c:v>0.01</c:v>
                </c:pt>
                <c:pt idx="148">
                  <c:v>5.99</c:v>
                </c:pt>
                <c:pt idx="149">
                  <c:v>5.16</c:v>
                </c:pt>
                <c:pt idx="150">
                  <c:v>6.24</c:v>
                </c:pt>
                <c:pt idx="151">
                  <c:v>3.27</c:v>
                </c:pt>
                <c:pt idx="152">
                  <c:v>3.86</c:v>
                </c:pt>
                <c:pt idx="153">
                  <c:v>6.97</c:v>
                </c:pt>
                <c:pt idx="154">
                  <c:v>4.55</c:v>
                </c:pt>
                <c:pt idx="155">
                  <c:v>-0.58</c:v>
                </c:pt>
                <c:pt idx="156">
                  <c:v>-1.22</c:v>
                </c:pt>
                <c:pt idx="157">
                  <c:v>1.52</c:v>
                </c:pt>
                <c:pt idx="158">
                  <c:v>-3.12</c:v>
                </c:pt>
                <c:pt idx="159">
                  <c:v>2.67</c:v>
                </c:pt>
                <c:pt idx="160">
                  <c:v>4.69</c:v>
                </c:pt>
                <c:pt idx="161">
                  <c:v>-7.52</c:v>
                </c:pt>
                <c:pt idx="162">
                  <c:v>0.0</c:v>
                </c:pt>
                <c:pt idx="163">
                  <c:v>-6.28</c:v>
                </c:pt>
                <c:pt idx="164">
                  <c:v>-5.57</c:v>
                </c:pt>
                <c:pt idx="165">
                  <c:v>2.1</c:v>
                </c:pt>
                <c:pt idx="166">
                  <c:v>0.76</c:v>
                </c:pt>
                <c:pt idx="167">
                  <c:v>4.42</c:v>
                </c:pt>
                <c:pt idx="168">
                  <c:v>-1.58</c:v>
                </c:pt>
                <c:pt idx="169">
                  <c:v>1.54</c:v>
                </c:pt>
                <c:pt idx="170">
                  <c:v>2.47</c:v>
                </c:pt>
                <c:pt idx="171">
                  <c:v>8.46</c:v>
                </c:pt>
                <c:pt idx="172">
                  <c:v>6.03</c:v>
                </c:pt>
                <c:pt idx="173">
                  <c:v>-14.54</c:v>
                </c:pt>
                <c:pt idx="174">
                  <c:v>-1.12</c:v>
                </c:pt>
                <c:pt idx="175">
                  <c:v>-3.87</c:v>
                </c:pt>
                <c:pt idx="176">
                  <c:v>1.39</c:v>
                </c:pt>
                <c:pt idx="177">
                  <c:v>-0.2</c:v>
                </c:pt>
                <c:pt idx="178">
                  <c:v>6.5</c:v>
                </c:pt>
                <c:pt idx="179">
                  <c:v>-13.29</c:v>
                </c:pt>
                <c:pt idx="180">
                  <c:v>-3.75</c:v>
                </c:pt>
                <c:pt idx="181">
                  <c:v>2.78</c:v>
                </c:pt>
                <c:pt idx="182">
                  <c:v>3.94</c:v>
                </c:pt>
                <c:pt idx="183">
                  <c:v>-1.04</c:v>
                </c:pt>
                <c:pt idx="184">
                  <c:v>-6.0</c:v>
                </c:pt>
                <c:pt idx="185">
                  <c:v>-7.48</c:v>
                </c:pt>
                <c:pt idx="186">
                  <c:v>2.06</c:v>
                </c:pt>
                <c:pt idx="187">
                  <c:v>-0.65</c:v>
                </c:pt>
                <c:pt idx="188">
                  <c:v>10.83</c:v>
                </c:pt>
                <c:pt idx="189">
                  <c:v>-8.5</c:v>
                </c:pt>
                <c:pt idx="190">
                  <c:v>-6.23</c:v>
                </c:pt>
                <c:pt idx="191">
                  <c:v>0.4</c:v>
                </c:pt>
                <c:pt idx="192">
                  <c:v>-1.01</c:v>
                </c:pt>
                <c:pt idx="193">
                  <c:v>-7.17</c:v>
                </c:pt>
                <c:pt idx="194">
                  <c:v>8.68</c:v>
                </c:pt>
              </c:numCache>
            </c:numRef>
          </c:xVal>
          <c:yVal>
            <c:numRef>
              <c:f>Hyundai!$H$2:$H$196</c:f>
              <c:numCache>
                <c:formatCode>0.00%</c:formatCode>
                <c:ptCount val="195"/>
                <c:pt idx="0">
                  <c:v>0.108822556390977</c:v>
                </c:pt>
                <c:pt idx="1">
                  <c:v>-0.10748255033557</c:v>
                </c:pt>
                <c:pt idx="2">
                  <c:v>0.0100694915254238</c:v>
                </c:pt>
                <c:pt idx="3">
                  <c:v>-0.0544871794871795</c:v>
                </c:pt>
                <c:pt idx="4">
                  <c:v>-0.0487804878048781</c:v>
                </c:pt>
                <c:pt idx="5">
                  <c:v>0.100671140939597</c:v>
                </c:pt>
                <c:pt idx="6">
                  <c:v>0.0</c:v>
                </c:pt>
                <c:pt idx="7">
                  <c:v>0.0955882352941177</c:v>
                </c:pt>
                <c:pt idx="8">
                  <c:v>-0.139240506329114</c:v>
                </c:pt>
                <c:pt idx="9">
                  <c:v>-0.0650887573964497</c:v>
                </c:pt>
                <c:pt idx="10">
                  <c:v>0.00296735905044509</c:v>
                </c:pt>
                <c:pt idx="11">
                  <c:v>0.0498442367601246</c:v>
                </c:pt>
                <c:pt idx="12">
                  <c:v>-0.0530973451327433</c:v>
                </c:pt>
                <c:pt idx="13">
                  <c:v>0.00295857988165671</c:v>
                </c:pt>
                <c:pt idx="14">
                  <c:v>-0.0558659217877095</c:v>
                </c:pt>
                <c:pt idx="15">
                  <c:v>0.0529411764705883</c:v>
                </c:pt>
                <c:pt idx="16">
                  <c:v>-0.10761154855643</c:v>
                </c:pt>
                <c:pt idx="17">
                  <c:v>-0.182403433476395</c:v>
                </c:pt>
                <c:pt idx="18">
                  <c:v>-0.0509164969450102</c:v>
                </c:pt>
                <c:pt idx="19">
                  <c:v>0.0697167755991286</c:v>
                </c:pt>
                <c:pt idx="20">
                  <c:v>0.022271714922049</c:v>
                </c:pt>
                <c:pt idx="21">
                  <c:v>-0.0239130434782608</c:v>
                </c:pt>
                <c:pt idx="22">
                  <c:v>-0.0836653386454183</c:v>
                </c:pt>
                <c:pt idx="23">
                  <c:v>0.0244897959183674</c:v>
                </c:pt>
                <c:pt idx="24">
                  <c:v>0.044776119402985</c:v>
                </c:pt>
                <c:pt idx="25">
                  <c:v>-0.0084566596194503</c:v>
                </c:pt>
                <c:pt idx="26">
                  <c:v>-0.0615079365079365</c:v>
                </c:pt>
                <c:pt idx="27">
                  <c:v>-0.00395256916996045</c:v>
                </c:pt>
                <c:pt idx="28">
                  <c:v>0.00796812749003983</c:v>
                </c:pt>
                <c:pt idx="29">
                  <c:v>0.00803212851405632</c:v>
                </c:pt>
                <c:pt idx="30">
                  <c:v>0.0709677419354839</c:v>
                </c:pt>
                <c:pt idx="31">
                  <c:v>0.0310421286031042</c:v>
                </c:pt>
                <c:pt idx="32">
                  <c:v>0.0611764705882354</c:v>
                </c:pt>
                <c:pt idx="33">
                  <c:v>0.0651629072681705</c:v>
                </c:pt>
                <c:pt idx="34">
                  <c:v>-0.109375</c:v>
                </c:pt>
                <c:pt idx="35">
                  <c:v>0.0275229357798166</c:v>
                </c:pt>
                <c:pt idx="36">
                  <c:v>0.0634146341463415</c:v>
                </c:pt>
                <c:pt idx="37">
                  <c:v>-0.0617848970251716</c:v>
                </c:pt>
                <c:pt idx="38">
                  <c:v>-0.0311421286031042</c:v>
                </c:pt>
                <c:pt idx="39">
                  <c:v>0.00435434298440972</c:v>
                </c:pt>
                <c:pt idx="40">
                  <c:v>-0.109226984126984</c:v>
                </c:pt>
                <c:pt idx="41">
                  <c:v>0.0477170478170479</c:v>
                </c:pt>
                <c:pt idx="42">
                  <c:v>0.0146679324894514</c:v>
                </c:pt>
                <c:pt idx="43">
                  <c:v>0.0193548387096774</c:v>
                </c:pt>
                <c:pt idx="44">
                  <c:v>-0.0471311475409836</c:v>
                </c:pt>
                <c:pt idx="45">
                  <c:v>-0.0913476722532588</c:v>
                </c:pt>
                <c:pt idx="46">
                  <c:v>0.152360515021459</c:v>
                </c:pt>
                <c:pt idx="47">
                  <c:v>0.0787037037037037</c:v>
                </c:pt>
                <c:pt idx="48">
                  <c:v>-0.0226244343891403</c:v>
                </c:pt>
                <c:pt idx="49">
                  <c:v>0.0375586854460095</c:v>
                </c:pt>
                <c:pt idx="50">
                  <c:v>0.0</c:v>
                </c:pt>
                <c:pt idx="51">
                  <c:v>-0.0616740088105727</c:v>
                </c:pt>
                <c:pt idx="52">
                  <c:v>0.0758293838862558</c:v>
                </c:pt>
                <c:pt idx="53">
                  <c:v>0.0394088669950738</c:v>
                </c:pt>
                <c:pt idx="54">
                  <c:v>-0.136270212765957</c:v>
                </c:pt>
                <c:pt idx="55">
                  <c:v>-0.00843881856540085</c:v>
                </c:pt>
                <c:pt idx="56">
                  <c:v>-0.0613861386138614</c:v>
                </c:pt>
                <c:pt idx="57">
                  <c:v>0.024340770791075</c:v>
                </c:pt>
                <c:pt idx="58">
                  <c:v>0.214285714285714</c:v>
                </c:pt>
                <c:pt idx="59">
                  <c:v>0.140349438202247</c:v>
                </c:pt>
                <c:pt idx="60">
                  <c:v>-0.005686592178771</c:v>
                </c:pt>
                <c:pt idx="61">
                  <c:v>0.0316002881844379</c:v>
                </c:pt>
                <c:pt idx="62">
                  <c:v>0.00569710144927525</c:v>
                </c:pt>
                <c:pt idx="63">
                  <c:v>0.0146058823529411</c:v>
                </c:pt>
                <c:pt idx="64">
                  <c:v>0.111011111111111</c:v>
                </c:pt>
                <c:pt idx="65">
                  <c:v>0.0811720848056536</c:v>
                </c:pt>
                <c:pt idx="66">
                  <c:v>-0.0504355704697986</c:v>
                </c:pt>
                <c:pt idx="67">
                  <c:v>0.0310418685121108</c:v>
                </c:pt>
                <c:pt idx="68">
                  <c:v>0.0320428571428572</c:v>
                </c:pt>
                <c:pt idx="69">
                  <c:v>0.0217978102189782</c:v>
                </c:pt>
                <c:pt idx="70">
                  <c:v>0.186047186147186</c:v>
                </c:pt>
                <c:pt idx="71">
                  <c:v>0.0042478260869565</c:v>
                </c:pt>
                <c:pt idx="72">
                  <c:v>0.0176991150442478</c:v>
                </c:pt>
                <c:pt idx="73">
                  <c:v>-0.0661157024793388</c:v>
                </c:pt>
                <c:pt idx="74">
                  <c:v>0.222122222222222</c:v>
                </c:pt>
                <c:pt idx="75">
                  <c:v>-0.0958904109589041</c:v>
                </c:pt>
                <c:pt idx="76">
                  <c:v>-0.0179372197309418</c:v>
                </c:pt>
                <c:pt idx="77">
                  <c:v>0.0517867924528301</c:v>
                </c:pt>
                <c:pt idx="78">
                  <c:v>0.203078206583428</c:v>
                </c:pt>
                <c:pt idx="79">
                  <c:v>0.188833873144399</c:v>
                </c:pt>
                <c:pt idx="80">
                  <c:v>0.0691640692640693</c:v>
                </c:pt>
                <c:pt idx="81">
                  <c:v>0.0116788321167882</c:v>
                </c:pt>
                <c:pt idx="82">
                  <c:v>0.234134234234234</c:v>
                </c:pt>
                <c:pt idx="83">
                  <c:v>0.139430390143737</c:v>
                </c:pt>
                <c:pt idx="84">
                  <c:v>0.0251631578947369</c:v>
                </c:pt>
                <c:pt idx="85">
                  <c:v>0.20253164556962</c:v>
                </c:pt>
                <c:pt idx="86">
                  <c:v>-0.0481927710843374</c:v>
                </c:pt>
                <c:pt idx="87">
                  <c:v>-0.29451768707483</c:v>
                </c:pt>
                <c:pt idx="88">
                  <c:v>-0.2008</c:v>
                </c:pt>
                <c:pt idx="89">
                  <c:v>0.0236046025104602</c:v>
                </c:pt>
                <c:pt idx="90">
                  <c:v>0.00149720279720275</c:v>
                </c:pt>
                <c:pt idx="91">
                  <c:v>0.00554225352112675</c:v>
                </c:pt>
                <c:pt idx="92">
                  <c:v>-0.156461904761905</c:v>
                </c:pt>
                <c:pt idx="93">
                  <c:v>-0.00889219858156029</c:v>
                </c:pt>
                <c:pt idx="94">
                  <c:v>0.0704433460076046</c:v>
                </c:pt>
                <c:pt idx="95">
                  <c:v>0.179437724550898</c:v>
                </c:pt>
                <c:pt idx="96">
                  <c:v>-0.0912182561307902</c:v>
                </c:pt>
                <c:pt idx="97">
                  <c:v>0.0230396648044693</c:v>
                </c:pt>
                <c:pt idx="98">
                  <c:v>0.0304890331890332</c:v>
                </c:pt>
                <c:pt idx="99">
                  <c:v>-0.0273436619718309</c:v>
                </c:pt>
                <c:pt idx="100">
                  <c:v>-0.0424422192151556</c:v>
                </c:pt>
                <c:pt idx="101">
                  <c:v>0.0585816091954022</c:v>
                </c:pt>
                <c:pt idx="102">
                  <c:v>-0.147057142857143</c:v>
                </c:pt>
                <c:pt idx="103">
                  <c:v>0.108328767123288</c:v>
                </c:pt>
                <c:pt idx="104">
                  <c:v>0.107111111111111</c:v>
                </c:pt>
                <c:pt idx="105">
                  <c:v>0.103825801011804</c:v>
                </c:pt>
                <c:pt idx="106">
                  <c:v>-0.107274432677761</c:v>
                </c:pt>
                <c:pt idx="107">
                  <c:v>-0.0463289855072464</c:v>
                </c:pt>
                <c:pt idx="108">
                  <c:v>0.0245159463487332</c:v>
                </c:pt>
                <c:pt idx="109">
                  <c:v>-0.00885103857566764</c:v>
                </c:pt>
                <c:pt idx="110">
                  <c:v>-0.0466136363636363</c:v>
                </c:pt>
                <c:pt idx="111">
                  <c:v>-0.0851399477806788</c:v>
                </c:pt>
                <c:pt idx="112">
                  <c:v>-0.058420987654321</c:v>
                </c:pt>
                <c:pt idx="113">
                  <c:v>-0.0041</c:v>
                </c:pt>
                <c:pt idx="114">
                  <c:v>0.103871135430917</c:v>
                </c:pt>
                <c:pt idx="115">
                  <c:v>-0.0970521091811415</c:v>
                </c:pt>
                <c:pt idx="116">
                  <c:v>0.0925986394557823</c:v>
                </c:pt>
                <c:pt idx="117">
                  <c:v>-0.117689626055489</c:v>
                </c:pt>
                <c:pt idx="118">
                  <c:v>0.0110878824969401</c:v>
                </c:pt>
                <c:pt idx="119">
                  <c:v>-0.0205471720818292</c:v>
                </c:pt>
                <c:pt idx="120">
                  <c:v>-0.0504183486238532</c:v>
                </c:pt>
                <c:pt idx="121">
                  <c:v>-0.107302672147996</c:v>
                </c:pt>
                <c:pt idx="122">
                  <c:v>0.133482242990654</c:v>
                </c:pt>
                <c:pt idx="123">
                  <c:v>0.114393472584856</c:v>
                </c:pt>
                <c:pt idx="124">
                  <c:v>-0.062822699386503</c:v>
                </c:pt>
                <c:pt idx="125">
                  <c:v>0.149858132956153</c:v>
                </c:pt>
                <c:pt idx="126">
                  <c:v>-0.00862587904360057</c:v>
                </c:pt>
                <c:pt idx="127">
                  <c:v>0.234121739130435</c:v>
                </c:pt>
                <c:pt idx="128">
                  <c:v>0.0118093474426808</c:v>
                </c:pt>
                <c:pt idx="129">
                  <c:v>0.049548051948052</c:v>
                </c:pt>
                <c:pt idx="130">
                  <c:v>-0.0221</c:v>
                </c:pt>
                <c:pt idx="131">
                  <c:v>-0.0521863557858376</c:v>
                </c:pt>
                <c:pt idx="132">
                  <c:v>-0.00675463917525771</c:v>
                </c:pt>
                <c:pt idx="133">
                  <c:v>0.0470486486486486</c:v>
                </c:pt>
                <c:pt idx="134">
                  <c:v>0.0739813953488371</c:v>
                </c:pt>
                <c:pt idx="135">
                  <c:v>-0.0512237569060773</c:v>
                </c:pt>
                <c:pt idx="136">
                  <c:v>0.0214988700564972</c:v>
                </c:pt>
                <c:pt idx="137">
                  <c:v>0.0630282565130261</c:v>
                </c:pt>
                <c:pt idx="138">
                  <c:v>0.148669585253456</c:v>
                </c:pt>
                <c:pt idx="139">
                  <c:v>-0.0246220472440944</c:v>
                </c:pt>
                <c:pt idx="140">
                  <c:v>0.0210390804597701</c:v>
                </c:pt>
                <c:pt idx="141">
                  <c:v>-0.0285329608938548</c:v>
                </c:pt>
                <c:pt idx="142">
                  <c:v>-0.146792366412214</c:v>
                </c:pt>
                <c:pt idx="143">
                  <c:v>0.0471</c:v>
                </c:pt>
                <c:pt idx="144">
                  <c:v>0.00543621730382287</c:v>
                </c:pt>
                <c:pt idx="145">
                  <c:v>-0.0165415841584159</c:v>
                </c:pt>
                <c:pt idx="146">
                  <c:v>0.106656140350877</c:v>
                </c:pt>
                <c:pt idx="147">
                  <c:v>0.155193536121673</c:v>
                </c:pt>
                <c:pt idx="148">
                  <c:v>0.191142900302115</c:v>
                </c:pt>
                <c:pt idx="149">
                  <c:v>-0.156412244897959</c:v>
                </c:pt>
                <c:pt idx="150">
                  <c:v>0.112936363636364</c:v>
                </c:pt>
                <c:pt idx="151">
                  <c:v>0.113224050632911</c:v>
                </c:pt>
                <c:pt idx="152">
                  <c:v>0.0962222222222223</c:v>
                </c:pt>
                <c:pt idx="153">
                  <c:v>0.00258432055749126</c:v>
                </c:pt>
                <c:pt idx="154">
                  <c:v>0.194833333333333</c:v>
                </c:pt>
                <c:pt idx="155">
                  <c:v>-0.0448247011952191</c:v>
                </c:pt>
                <c:pt idx="156">
                  <c:v>0.0152943319838056</c:v>
                </c:pt>
                <c:pt idx="157">
                  <c:v>-0.11090990990991</c:v>
                </c:pt>
                <c:pt idx="158">
                  <c:v>-0.210501709401709</c:v>
                </c:pt>
                <c:pt idx="159">
                  <c:v>0.132887237479806</c:v>
                </c:pt>
                <c:pt idx="160">
                  <c:v>0.107918996415771</c:v>
                </c:pt>
                <c:pt idx="161">
                  <c:v>-0.180811764705882</c:v>
                </c:pt>
                <c:pt idx="162">
                  <c:v>-0.0395895332390382</c:v>
                </c:pt>
                <c:pt idx="163">
                  <c:v>-0.0236300138312587</c:v>
                </c:pt>
                <c:pt idx="164">
                  <c:v>-0.103163354037267</c:v>
                </c:pt>
                <c:pt idx="165">
                  <c:v>-0.162858333333333</c:v>
                </c:pt>
                <c:pt idx="166">
                  <c:v>0.144084725536993</c:v>
                </c:pt>
                <c:pt idx="167">
                  <c:v>0.149798901098901</c:v>
                </c:pt>
                <c:pt idx="168">
                  <c:v>0.202005785123967</c:v>
                </c:pt>
                <c:pt idx="169">
                  <c:v>0.12313531598513</c:v>
                </c:pt>
                <c:pt idx="170">
                  <c:v>0.0575551181102361</c:v>
                </c:pt>
                <c:pt idx="171">
                  <c:v>0.219453846153846</c:v>
                </c:pt>
                <c:pt idx="172">
                  <c:v>0.235895238095238</c:v>
                </c:pt>
                <c:pt idx="173">
                  <c:v>-0.214067605633803</c:v>
                </c:pt>
                <c:pt idx="174">
                  <c:v>-0.0371136054421769</c:v>
                </c:pt>
                <c:pt idx="175">
                  <c:v>-0.223848056537102</c:v>
                </c:pt>
                <c:pt idx="176">
                  <c:v>0.117992079207921</c:v>
                </c:pt>
                <c:pt idx="177">
                  <c:v>0.222528155339806</c:v>
                </c:pt>
                <c:pt idx="178">
                  <c:v>0.193774418604651</c:v>
                </c:pt>
                <c:pt idx="179">
                  <c:v>0.0708</c:v>
                </c:pt>
                <c:pt idx="180">
                  <c:v>0.0385452768729642</c:v>
                </c:pt>
                <c:pt idx="181">
                  <c:v>0.263195041322314</c:v>
                </c:pt>
                <c:pt idx="182">
                  <c:v>-0.0742307692307692</c:v>
                </c:pt>
                <c:pt idx="183">
                  <c:v>-0.0051</c:v>
                </c:pt>
                <c:pt idx="184">
                  <c:v>-0.109048275862069</c:v>
                </c:pt>
                <c:pt idx="185">
                  <c:v>-0.142004761904762</c:v>
                </c:pt>
                <c:pt idx="186">
                  <c:v>0.118745819397993</c:v>
                </c:pt>
                <c:pt idx="187">
                  <c:v>0.0406545454545454</c:v>
                </c:pt>
                <c:pt idx="188">
                  <c:v>0.177818181818182</c:v>
                </c:pt>
                <c:pt idx="189">
                  <c:v>0.152894736842105</c:v>
                </c:pt>
                <c:pt idx="190">
                  <c:v>-0.224749253731343</c:v>
                </c:pt>
                <c:pt idx="191">
                  <c:v>0.107333195020747</c:v>
                </c:pt>
                <c:pt idx="192">
                  <c:v>-0.299621637426901</c:v>
                </c:pt>
                <c:pt idx="193">
                  <c:v>-0.0541</c:v>
                </c:pt>
                <c:pt idx="194">
                  <c:v>-0.238442553191489</c:v>
                </c:pt>
              </c:numCache>
            </c:numRef>
          </c:yVal>
          <c:smooth val="0"/>
        </c:ser>
        <c:ser>
          <c:idx val="1"/>
          <c:order val="1"/>
          <c:tx>
            <c:v>Forecasted Excess return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Hyundai!$D$2:$D$196</c:f>
              <c:numCache>
                <c:formatCode>General</c:formatCode>
                <c:ptCount val="195"/>
                <c:pt idx="0">
                  <c:v>0.65</c:v>
                </c:pt>
                <c:pt idx="1">
                  <c:v>-8.96</c:v>
                </c:pt>
                <c:pt idx="2">
                  <c:v>2.02</c:v>
                </c:pt>
                <c:pt idx="3">
                  <c:v>-1.85</c:v>
                </c:pt>
                <c:pt idx="4">
                  <c:v>7.17</c:v>
                </c:pt>
                <c:pt idx="5">
                  <c:v>-2.82</c:v>
                </c:pt>
                <c:pt idx="6">
                  <c:v>-10.49</c:v>
                </c:pt>
                <c:pt idx="7">
                  <c:v>-3.47</c:v>
                </c:pt>
                <c:pt idx="8">
                  <c:v>-4.66</c:v>
                </c:pt>
                <c:pt idx="9">
                  <c:v>-1.71</c:v>
                </c:pt>
                <c:pt idx="10">
                  <c:v>6.24</c:v>
                </c:pt>
                <c:pt idx="11">
                  <c:v>-0.81</c:v>
                </c:pt>
                <c:pt idx="12">
                  <c:v>3.41</c:v>
                </c:pt>
                <c:pt idx="13">
                  <c:v>0.31</c:v>
                </c:pt>
                <c:pt idx="14">
                  <c:v>-2.76</c:v>
                </c:pt>
                <c:pt idx="15">
                  <c:v>-3.08</c:v>
                </c:pt>
                <c:pt idx="16">
                  <c:v>3.57</c:v>
                </c:pt>
                <c:pt idx="17">
                  <c:v>-8.130000000000001</c:v>
                </c:pt>
                <c:pt idx="18">
                  <c:v>-0.27</c:v>
                </c:pt>
                <c:pt idx="19">
                  <c:v>3.33</c:v>
                </c:pt>
                <c:pt idx="20">
                  <c:v>0.13</c:v>
                </c:pt>
                <c:pt idx="21">
                  <c:v>1.71</c:v>
                </c:pt>
                <c:pt idx="22">
                  <c:v>1.38</c:v>
                </c:pt>
                <c:pt idx="23">
                  <c:v>1.88</c:v>
                </c:pt>
                <c:pt idx="24">
                  <c:v>5.67</c:v>
                </c:pt>
                <c:pt idx="25">
                  <c:v>-4.23</c:v>
                </c:pt>
                <c:pt idx="26">
                  <c:v>-0.53</c:v>
                </c:pt>
                <c:pt idx="27">
                  <c:v>-2.34</c:v>
                </c:pt>
                <c:pt idx="28">
                  <c:v>3.48</c:v>
                </c:pt>
                <c:pt idx="29">
                  <c:v>6.72</c:v>
                </c:pt>
                <c:pt idx="30">
                  <c:v>-0.25</c:v>
                </c:pt>
                <c:pt idx="31">
                  <c:v>3.74</c:v>
                </c:pt>
                <c:pt idx="32">
                  <c:v>-6.18</c:v>
                </c:pt>
                <c:pt idx="33">
                  <c:v>-6.28</c:v>
                </c:pt>
                <c:pt idx="34">
                  <c:v>2.43</c:v>
                </c:pt>
                <c:pt idx="35">
                  <c:v>-0.46</c:v>
                </c:pt>
                <c:pt idx="36">
                  <c:v>1.31</c:v>
                </c:pt>
                <c:pt idx="37">
                  <c:v>5.36</c:v>
                </c:pt>
                <c:pt idx="38">
                  <c:v>2.85</c:v>
                </c:pt>
                <c:pt idx="39">
                  <c:v>1.51</c:v>
                </c:pt>
                <c:pt idx="40">
                  <c:v>1.88</c:v>
                </c:pt>
                <c:pt idx="41">
                  <c:v>4.23</c:v>
                </c:pt>
                <c:pt idx="42">
                  <c:v>1.01</c:v>
                </c:pt>
                <c:pt idx="43">
                  <c:v>5.03</c:v>
                </c:pt>
                <c:pt idx="44">
                  <c:v>4.74</c:v>
                </c:pt>
                <c:pt idx="45">
                  <c:v>-11.23</c:v>
                </c:pt>
                <c:pt idx="46">
                  <c:v>0.95</c:v>
                </c:pt>
                <c:pt idx="47">
                  <c:v>-2.27</c:v>
                </c:pt>
                <c:pt idx="48">
                  <c:v>5.13</c:v>
                </c:pt>
                <c:pt idx="49">
                  <c:v>9.82</c:v>
                </c:pt>
                <c:pt idx="50">
                  <c:v>-1.18</c:v>
                </c:pt>
                <c:pt idx="51">
                  <c:v>-6.52</c:v>
                </c:pt>
                <c:pt idx="52">
                  <c:v>13.74</c:v>
                </c:pt>
                <c:pt idx="53">
                  <c:v>-15.47</c:v>
                </c:pt>
                <c:pt idx="54">
                  <c:v>-6.86</c:v>
                </c:pt>
                <c:pt idx="55">
                  <c:v>1.28</c:v>
                </c:pt>
                <c:pt idx="56">
                  <c:v>-2.33</c:v>
                </c:pt>
                <c:pt idx="57">
                  <c:v>-2.54</c:v>
                </c:pt>
                <c:pt idx="58">
                  <c:v>4.68</c:v>
                </c:pt>
                <c:pt idx="59">
                  <c:v>2.31</c:v>
                </c:pt>
                <c:pt idx="60">
                  <c:v>0.11</c:v>
                </c:pt>
                <c:pt idx="61">
                  <c:v>-0.92</c:v>
                </c:pt>
                <c:pt idx="62">
                  <c:v>6.95</c:v>
                </c:pt>
                <c:pt idx="63">
                  <c:v>-1.38</c:v>
                </c:pt>
                <c:pt idx="64">
                  <c:v>3.73</c:v>
                </c:pt>
                <c:pt idx="65">
                  <c:v>12.72</c:v>
                </c:pt>
                <c:pt idx="66">
                  <c:v>-0.93</c:v>
                </c:pt>
                <c:pt idx="67">
                  <c:v>9.57</c:v>
                </c:pt>
                <c:pt idx="68">
                  <c:v>-0.26</c:v>
                </c:pt>
                <c:pt idx="69">
                  <c:v>-12.32</c:v>
                </c:pt>
                <c:pt idx="70">
                  <c:v>0.83</c:v>
                </c:pt>
                <c:pt idx="71">
                  <c:v>7.64</c:v>
                </c:pt>
                <c:pt idx="72">
                  <c:v>2.91</c:v>
                </c:pt>
                <c:pt idx="73">
                  <c:v>-6.5</c:v>
                </c:pt>
                <c:pt idx="74">
                  <c:v>2.42</c:v>
                </c:pt>
                <c:pt idx="75">
                  <c:v>2.68</c:v>
                </c:pt>
                <c:pt idx="76">
                  <c:v>0.95</c:v>
                </c:pt>
                <c:pt idx="77">
                  <c:v>8.79</c:v>
                </c:pt>
                <c:pt idx="78">
                  <c:v>1.87</c:v>
                </c:pt>
                <c:pt idx="79">
                  <c:v>12.73</c:v>
                </c:pt>
                <c:pt idx="80">
                  <c:v>1.57</c:v>
                </c:pt>
                <c:pt idx="81">
                  <c:v>18.58</c:v>
                </c:pt>
                <c:pt idx="82">
                  <c:v>13.77</c:v>
                </c:pt>
                <c:pt idx="83">
                  <c:v>11.02</c:v>
                </c:pt>
                <c:pt idx="84">
                  <c:v>-4.91</c:v>
                </c:pt>
                <c:pt idx="85">
                  <c:v>-7.64</c:v>
                </c:pt>
                <c:pt idx="86">
                  <c:v>7.67</c:v>
                </c:pt>
                <c:pt idx="87">
                  <c:v>-6.65</c:v>
                </c:pt>
                <c:pt idx="88">
                  <c:v>-26.06</c:v>
                </c:pt>
                <c:pt idx="89">
                  <c:v>-17.5</c:v>
                </c:pt>
                <c:pt idx="90">
                  <c:v>-6.56</c:v>
                </c:pt>
                <c:pt idx="91">
                  <c:v>-5.31</c:v>
                </c:pt>
                <c:pt idx="92">
                  <c:v>-8.11</c:v>
                </c:pt>
                <c:pt idx="93">
                  <c:v>3.21</c:v>
                </c:pt>
                <c:pt idx="94">
                  <c:v>7.05</c:v>
                </c:pt>
                <c:pt idx="95">
                  <c:v>-5.33</c:v>
                </c:pt>
                <c:pt idx="96">
                  <c:v>2.79</c:v>
                </c:pt>
                <c:pt idx="97">
                  <c:v>-10.37</c:v>
                </c:pt>
                <c:pt idx="98">
                  <c:v>-1.44</c:v>
                </c:pt>
                <c:pt idx="99">
                  <c:v>-6.41</c:v>
                </c:pt>
                <c:pt idx="100">
                  <c:v>8.17</c:v>
                </c:pt>
                <c:pt idx="101">
                  <c:v>13.01</c:v>
                </c:pt>
                <c:pt idx="102">
                  <c:v>-4.19</c:v>
                </c:pt>
                <c:pt idx="103">
                  <c:v>1.12</c:v>
                </c:pt>
                <c:pt idx="104">
                  <c:v>2.47</c:v>
                </c:pt>
                <c:pt idx="105">
                  <c:v>3.17</c:v>
                </c:pt>
                <c:pt idx="106">
                  <c:v>4.73</c:v>
                </c:pt>
                <c:pt idx="107">
                  <c:v>4.67</c:v>
                </c:pt>
                <c:pt idx="108">
                  <c:v>1.16</c:v>
                </c:pt>
                <c:pt idx="109">
                  <c:v>1.92</c:v>
                </c:pt>
                <c:pt idx="110">
                  <c:v>3.79</c:v>
                </c:pt>
                <c:pt idx="111">
                  <c:v>4.58</c:v>
                </c:pt>
                <c:pt idx="112">
                  <c:v>6.08</c:v>
                </c:pt>
                <c:pt idx="113">
                  <c:v>-0.38</c:v>
                </c:pt>
                <c:pt idx="114">
                  <c:v>2.31</c:v>
                </c:pt>
                <c:pt idx="115">
                  <c:v>1.0</c:v>
                </c:pt>
                <c:pt idx="116">
                  <c:v>-0.2</c:v>
                </c:pt>
                <c:pt idx="117">
                  <c:v>-5.99</c:v>
                </c:pt>
                <c:pt idx="118">
                  <c:v>6.48</c:v>
                </c:pt>
                <c:pt idx="119">
                  <c:v>1.94</c:v>
                </c:pt>
                <c:pt idx="120">
                  <c:v>-0.28</c:v>
                </c:pt>
                <c:pt idx="121">
                  <c:v>6.15</c:v>
                </c:pt>
                <c:pt idx="122">
                  <c:v>1.82</c:v>
                </c:pt>
                <c:pt idx="123">
                  <c:v>3.01</c:v>
                </c:pt>
                <c:pt idx="124">
                  <c:v>-6.13</c:v>
                </c:pt>
                <c:pt idx="125">
                  <c:v>3.89</c:v>
                </c:pt>
                <c:pt idx="126">
                  <c:v>0.1</c:v>
                </c:pt>
                <c:pt idx="127">
                  <c:v>3.4</c:v>
                </c:pt>
                <c:pt idx="128">
                  <c:v>4.25</c:v>
                </c:pt>
                <c:pt idx="129">
                  <c:v>-0.4</c:v>
                </c:pt>
                <c:pt idx="130">
                  <c:v>-0.45</c:v>
                </c:pt>
                <c:pt idx="131">
                  <c:v>-3.23</c:v>
                </c:pt>
                <c:pt idx="132">
                  <c:v>3.98</c:v>
                </c:pt>
                <c:pt idx="133">
                  <c:v>0.03</c:v>
                </c:pt>
                <c:pt idx="134">
                  <c:v>2.85</c:v>
                </c:pt>
                <c:pt idx="135">
                  <c:v>7.94</c:v>
                </c:pt>
                <c:pt idx="136">
                  <c:v>3.28</c:v>
                </c:pt>
                <c:pt idx="137">
                  <c:v>5.37</c:v>
                </c:pt>
                <c:pt idx="138">
                  <c:v>2.65</c:v>
                </c:pt>
                <c:pt idx="139">
                  <c:v>0.96</c:v>
                </c:pt>
                <c:pt idx="140">
                  <c:v>0.51</c:v>
                </c:pt>
                <c:pt idx="141">
                  <c:v>0.0</c:v>
                </c:pt>
                <c:pt idx="142">
                  <c:v>-5.37</c:v>
                </c:pt>
                <c:pt idx="143">
                  <c:v>-1.43</c:v>
                </c:pt>
                <c:pt idx="144">
                  <c:v>3.64</c:v>
                </c:pt>
                <c:pt idx="145">
                  <c:v>4.48</c:v>
                </c:pt>
                <c:pt idx="146">
                  <c:v>5.21</c:v>
                </c:pt>
                <c:pt idx="147">
                  <c:v>0.01</c:v>
                </c:pt>
                <c:pt idx="148">
                  <c:v>5.99</c:v>
                </c:pt>
                <c:pt idx="149">
                  <c:v>5.16</c:v>
                </c:pt>
                <c:pt idx="150">
                  <c:v>6.24</c:v>
                </c:pt>
                <c:pt idx="151">
                  <c:v>3.27</c:v>
                </c:pt>
                <c:pt idx="152">
                  <c:v>3.86</c:v>
                </c:pt>
                <c:pt idx="153">
                  <c:v>6.97</c:v>
                </c:pt>
                <c:pt idx="154">
                  <c:v>4.55</c:v>
                </c:pt>
                <c:pt idx="155">
                  <c:v>-0.58</c:v>
                </c:pt>
                <c:pt idx="156">
                  <c:v>-1.22</c:v>
                </c:pt>
                <c:pt idx="157">
                  <c:v>1.52</c:v>
                </c:pt>
                <c:pt idx="158">
                  <c:v>-3.12</c:v>
                </c:pt>
                <c:pt idx="159">
                  <c:v>2.67</c:v>
                </c:pt>
                <c:pt idx="160">
                  <c:v>4.69</c:v>
                </c:pt>
                <c:pt idx="161">
                  <c:v>-7.52</c:v>
                </c:pt>
                <c:pt idx="162">
                  <c:v>0.0</c:v>
                </c:pt>
                <c:pt idx="163">
                  <c:v>-6.28</c:v>
                </c:pt>
                <c:pt idx="164">
                  <c:v>-5.57</c:v>
                </c:pt>
                <c:pt idx="165">
                  <c:v>2.1</c:v>
                </c:pt>
                <c:pt idx="166">
                  <c:v>0.76</c:v>
                </c:pt>
                <c:pt idx="167">
                  <c:v>4.42</c:v>
                </c:pt>
                <c:pt idx="168">
                  <c:v>-1.58</c:v>
                </c:pt>
                <c:pt idx="169">
                  <c:v>1.54</c:v>
                </c:pt>
                <c:pt idx="170">
                  <c:v>2.47</c:v>
                </c:pt>
                <c:pt idx="171">
                  <c:v>8.46</c:v>
                </c:pt>
                <c:pt idx="172">
                  <c:v>6.03</c:v>
                </c:pt>
                <c:pt idx="173">
                  <c:v>-14.54</c:v>
                </c:pt>
                <c:pt idx="174">
                  <c:v>-1.12</c:v>
                </c:pt>
                <c:pt idx="175">
                  <c:v>-3.87</c:v>
                </c:pt>
                <c:pt idx="176">
                  <c:v>1.39</c:v>
                </c:pt>
                <c:pt idx="177">
                  <c:v>-0.2</c:v>
                </c:pt>
                <c:pt idx="178">
                  <c:v>6.5</c:v>
                </c:pt>
                <c:pt idx="179">
                  <c:v>-13.29</c:v>
                </c:pt>
                <c:pt idx="180">
                  <c:v>-3.75</c:v>
                </c:pt>
                <c:pt idx="181">
                  <c:v>2.78</c:v>
                </c:pt>
                <c:pt idx="182">
                  <c:v>3.94</c:v>
                </c:pt>
                <c:pt idx="183">
                  <c:v>-1.04</c:v>
                </c:pt>
                <c:pt idx="184">
                  <c:v>-6.0</c:v>
                </c:pt>
                <c:pt idx="185">
                  <c:v>-7.48</c:v>
                </c:pt>
                <c:pt idx="186">
                  <c:v>2.06</c:v>
                </c:pt>
                <c:pt idx="187">
                  <c:v>-0.65</c:v>
                </c:pt>
                <c:pt idx="188">
                  <c:v>10.83</c:v>
                </c:pt>
                <c:pt idx="189">
                  <c:v>-8.5</c:v>
                </c:pt>
                <c:pt idx="190">
                  <c:v>-6.23</c:v>
                </c:pt>
                <c:pt idx="191">
                  <c:v>0.4</c:v>
                </c:pt>
                <c:pt idx="192">
                  <c:v>-1.01</c:v>
                </c:pt>
                <c:pt idx="193">
                  <c:v>-7.17</c:v>
                </c:pt>
                <c:pt idx="194">
                  <c:v>8.68</c:v>
                </c:pt>
              </c:numCache>
            </c:numRef>
          </c:xVal>
          <c:yVal>
            <c:numRef>
              <c:f>Hyundai!$M$62:$M$256</c:f>
              <c:numCache>
                <c:formatCode>General</c:formatCode>
                <c:ptCount val="195"/>
                <c:pt idx="0">
                  <c:v>0.0232415769754105</c:v>
                </c:pt>
                <c:pt idx="1">
                  <c:v>-0.0474453676442964</c:v>
                </c:pt>
                <c:pt idx="2">
                  <c:v>0.0147335024622516</c:v>
                </c:pt>
                <c:pt idx="3">
                  <c:v>-0.0171653635862982</c:v>
                </c:pt>
                <c:pt idx="4">
                  <c:v>0.0559338923788551</c:v>
                </c:pt>
                <c:pt idx="5">
                  <c:v>-0.012381390234308</c:v>
                </c:pt>
                <c:pt idx="6">
                  <c:v>-0.0567193391392468</c:v>
                </c:pt>
                <c:pt idx="7">
                  <c:v>-0.0202416600820082</c:v>
                </c:pt>
                <c:pt idx="8">
                  <c:v>-0.0301498045307986</c:v>
                </c:pt>
                <c:pt idx="9">
                  <c:v>-0.00463666236914106</c:v>
                </c:pt>
                <c:pt idx="10">
                  <c:v>0.0448322679995984</c:v>
                </c:pt>
                <c:pt idx="11">
                  <c:v>0.00674143291349328</c:v>
                </c:pt>
                <c:pt idx="12">
                  <c:v>0.0196451070239354</c:v>
                </c:pt>
                <c:pt idx="13">
                  <c:v>0.0265958979315084</c:v>
                </c:pt>
                <c:pt idx="14">
                  <c:v>-0.00672641982645484</c:v>
                </c:pt>
                <c:pt idx="15">
                  <c:v>-0.0035261044727503</c:v>
                </c:pt>
                <c:pt idx="16">
                  <c:v>0.0278664307449373</c:v>
                </c:pt>
                <c:pt idx="17">
                  <c:v>-0.0338338754646372</c:v>
                </c:pt>
                <c:pt idx="18">
                  <c:v>0.00501868757157404</c:v>
                </c:pt>
                <c:pt idx="19">
                  <c:v>0.0349655594019864</c:v>
                </c:pt>
                <c:pt idx="20">
                  <c:v>0.010706675521269</c:v>
                </c:pt>
                <c:pt idx="21">
                  <c:v>0.024370944090956</c:v>
                </c:pt>
                <c:pt idx="22">
                  <c:v>0.0264368954895101</c:v>
                </c:pt>
                <c:pt idx="23">
                  <c:v>0.0192842806921212</c:v>
                </c:pt>
                <c:pt idx="24">
                  <c:v>0.0404649397739357</c:v>
                </c:pt>
                <c:pt idx="25">
                  <c:v>-0.0234524102291028</c:v>
                </c:pt>
                <c:pt idx="26">
                  <c:v>0.00200307403017106</c:v>
                </c:pt>
                <c:pt idx="27">
                  <c:v>-0.00105239073492356</c:v>
                </c:pt>
                <c:pt idx="28">
                  <c:v>0.0304601430702738</c:v>
                </c:pt>
                <c:pt idx="29">
                  <c:v>0.0456588897910076</c:v>
                </c:pt>
                <c:pt idx="30">
                  <c:v>0.00353714352932773</c:v>
                </c:pt>
                <c:pt idx="31">
                  <c:v>0.0216695406094487</c:v>
                </c:pt>
                <c:pt idx="32">
                  <c:v>-0.0253837535533556</c:v>
                </c:pt>
                <c:pt idx="33">
                  <c:v>-0.0255674862843226</c:v>
                </c:pt>
                <c:pt idx="34">
                  <c:v>0.0319764799891862</c:v>
                </c:pt>
                <c:pt idx="35">
                  <c:v>0.00392257915531511</c:v>
                </c:pt>
                <c:pt idx="36">
                  <c:v>0.0206964502529875</c:v>
                </c:pt>
                <c:pt idx="37">
                  <c:v>0.050210075481953</c:v>
                </c:pt>
                <c:pt idx="38">
                  <c:v>0.028045666105667</c:v>
                </c:pt>
                <c:pt idx="39">
                  <c:v>0.0279867244884579</c:v>
                </c:pt>
                <c:pt idx="40">
                  <c:v>0.018790117112148</c:v>
                </c:pt>
                <c:pt idx="41">
                  <c:v>0.0396306055064369</c:v>
                </c:pt>
                <c:pt idx="42">
                  <c:v>0.0145740506980366</c:v>
                </c:pt>
                <c:pt idx="43">
                  <c:v>0.0446770533574557</c:v>
                </c:pt>
                <c:pt idx="44">
                  <c:v>0.0424983373810922</c:v>
                </c:pt>
                <c:pt idx="45">
                  <c:v>-0.0531047383706728</c:v>
                </c:pt>
                <c:pt idx="46">
                  <c:v>0.0189648467996695</c:v>
                </c:pt>
                <c:pt idx="47">
                  <c:v>-0.00617004185217645</c:v>
                </c:pt>
                <c:pt idx="48">
                  <c:v>0.0420550643714964</c:v>
                </c:pt>
                <c:pt idx="49">
                  <c:v>0.0738898943670895</c:v>
                </c:pt>
                <c:pt idx="50">
                  <c:v>0.0046402659168235</c:v>
                </c:pt>
                <c:pt idx="51">
                  <c:v>-0.0355618218827376</c:v>
                </c:pt>
                <c:pt idx="52">
                  <c:v>0.0948669301082748</c:v>
                </c:pt>
                <c:pt idx="53">
                  <c:v>-0.0838937014453466</c:v>
                </c:pt>
                <c:pt idx="54">
                  <c:v>-0.036445358654808</c:v>
                </c:pt>
                <c:pt idx="55">
                  <c:v>0.0130435844992652</c:v>
                </c:pt>
                <c:pt idx="56">
                  <c:v>-0.00464880257268343</c:v>
                </c:pt>
                <c:pt idx="57">
                  <c:v>-0.00186372810214077</c:v>
                </c:pt>
                <c:pt idx="58">
                  <c:v>0.0372719895590675</c:v>
                </c:pt>
                <c:pt idx="59">
                  <c:v>0.0193680267037699</c:v>
                </c:pt>
                <c:pt idx="60">
                  <c:v>-0.00394649845682659</c:v>
                </c:pt>
                <c:pt idx="61">
                  <c:v>0.0120143912478708</c:v>
                </c:pt>
                <c:pt idx="62">
                  <c:v>0.0429826547573075</c:v>
                </c:pt>
                <c:pt idx="63">
                  <c:v>0.00185491986183016</c:v>
                </c:pt>
                <c:pt idx="64">
                  <c:v>0.0225388167896786</c:v>
                </c:pt>
                <c:pt idx="65">
                  <c:v>0.0847610414425323</c:v>
                </c:pt>
                <c:pt idx="66">
                  <c:v>0.00478895054412023</c:v>
                </c:pt>
                <c:pt idx="67">
                  <c:v>0.0664881103840884</c:v>
                </c:pt>
                <c:pt idx="68">
                  <c:v>0.0112816580257164</c:v>
                </c:pt>
                <c:pt idx="69">
                  <c:v>-0.0625883118371371</c:v>
                </c:pt>
                <c:pt idx="70">
                  <c:v>0.00884311026923716</c:v>
                </c:pt>
                <c:pt idx="71">
                  <c:v>0.0587013137714141</c:v>
                </c:pt>
                <c:pt idx="72">
                  <c:v>0.0304966582771211</c:v>
                </c:pt>
                <c:pt idx="73">
                  <c:v>-0.033636959512122</c:v>
                </c:pt>
                <c:pt idx="74">
                  <c:v>0.0292376311364271</c:v>
                </c:pt>
                <c:pt idx="75">
                  <c:v>0.0145720526752786</c:v>
                </c:pt>
                <c:pt idx="76">
                  <c:v>0.0172177325797018</c:v>
                </c:pt>
                <c:pt idx="77">
                  <c:v>0.0663472286078873</c:v>
                </c:pt>
                <c:pt idx="78">
                  <c:v>0.00605193380423853</c:v>
                </c:pt>
                <c:pt idx="79">
                  <c:v>0.106633824980076</c:v>
                </c:pt>
                <c:pt idx="80">
                  <c:v>0.0117070175222103</c:v>
                </c:pt>
                <c:pt idx="81">
                  <c:v>0.129742137270342</c:v>
                </c:pt>
                <c:pt idx="82">
                  <c:v>0.0913597033107599</c:v>
                </c:pt>
                <c:pt idx="83">
                  <c:v>0.0607078207863429</c:v>
                </c:pt>
                <c:pt idx="84">
                  <c:v>-0.0371547951652002</c:v>
                </c:pt>
                <c:pt idx="85">
                  <c:v>-0.0297431245929172</c:v>
                </c:pt>
                <c:pt idx="86">
                  <c:v>0.057781961028731</c:v>
                </c:pt>
                <c:pt idx="87">
                  <c:v>-0.0237920041227143</c:v>
                </c:pt>
                <c:pt idx="88">
                  <c:v>-0.140641578117503</c:v>
                </c:pt>
                <c:pt idx="89">
                  <c:v>-0.0924526996194051</c:v>
                </c:pt>
                <c:pt idx="90">
                  <c:v>-0.0360650746710792</c:v>
                </c:pt>
                <c:pt idx="91">
                  <c:v>-0.00418756452215233</c:v>
                </c:pt>
                <c:pt idx="92">
                  <c:v>-0.0478900968814086</c:v>
                </c:pt>
                <c:pt idx="93">
                  <c:v>0.0151942442332061</c:v>
                </c:pt>
                <c:pt idx="94">
                  <c:v>0.0522615338209524</c:v>
                </c:pt>
                <c:pt idx="95">
                  <c:v>-0.0164909404545758</c:v>
                </c:pt>
                <c:pt idx="96">
                  <c:v>0.0146158824940747</c:v>
                </c:pt>
                <c:pt idx="97">
                  <c:v>-0.0501529889948524</c:v>
                </c:pt>
                <c:pt idx="98">
                  <c:v>0.0012473873154433</c:v>
                </c:pt>
                <c:pt idx="99">
                  <c:v>-0.0236857520185129</c:v>
                </c:pt>
                <c:pt idx="100">
                  <c:v>0.059801404261479</c:v>
                </c:pt>
                <c:pt idx="101">
                  <c:v>0.0777016159711406</c:v>
                </c:pt>
                <c:pt idx="102">
                  <c:v>-0.0151421461737596</c:v>
                </c:pt>
                <c:pt idx="103">
                  <c:v>0.0235793497518839</c:v>
                </c:pt>
                <c:pt idx="104">
                  <c:v>0.0224665491198085</c:v>
                </c:pt>
                <c:pt idx="105">
                  <c:v>0.0371012123265083</c:v>
                </c:pt>
                <c:pt idx="106">
                  <c:v>0.0346899492980084</c:v>
                </c:pt>
                <c:pt idx="107">
                  <c:v>0.0317909638870729</c:v>
                </c:pt>
                <c:pt idx="108">
                  <c:v>0.0144002013653679</c:v>
                </c:pt>
                <c:pt idx="109">
                  <c:v>0.027027244007298</c:v>
                </c:pt>
                <c:pt idx="110">
                  <c:v>0.0330182627634247</c:v>
                </c:pt>
                <c:pt idx="111">
                  <c:v>0.0400055732695811</c:v>
                </c:pt>
                <c:pt idx="112">
                  <c:v>0.0313618223573119</c:v>
                </c:pt>
                <c:pt idx="113">
                  <c:v>0.0140138661918503</c:v>
                </c:pt>
                <c:pt idx="114">
                  <c:v>0.023703516377156</c:v>
                </c:pt>
                <c:pt idx="115">
                  <c:v>0.0139687540389116</c:v>
                </c:pt>
                <c:pt idx="116">
                  <c:v>0.0110279817012172</c:v>
                </c:pt>
                <c:pt idx="117">
                  <c:v>-0.0305071046857746</c:v>
                </c:pt>
                <c:pt idx="118">
                  <c:v>0.0444607062547511</c:v>
                </c:pt>
                <c:pt idx="119">
                  <c:v>0.0226066794744249</c:v>
                </c:pt>
                <c:pt idx="120">
                  <c:v>0.0131478300738234</c:v>
                </c:pt>
                <c:pt idx="121">
                  <c:v>0.0459790333388372</c:v>
                </c:pt>
                <c:pt idx="122">
                  <c:v>0.0193827335048167</c:v>
                </c:pt>
                <c:pt idx="123">
                  <c:v>0.0282918075969085</c:v>
                </c:pt>
                <c:pt idx="124">
                  <c:v>-0.0308023704650757</c:v>
                </c:pt>
                <c:pt idx="125">
                  <c:v>0.0263673620094392</c:v>
                </c:pt>
                <c:pt idx="126">
                  <c:v>0.00318527957765536</c:v>
                </c:pt>
                <c:pt idx="127">
                  <c:v>0.0330564367020368</c:v>
                </c:pt>
                <c:pt idx="128">
                  <c:v>0.0346892888978155</c:v>
                </c:pt>
                <c:pt idx="129">
                  <c:v>0.0106709977221914</c:v>
                </c:pt>
                <c:pt idx="130">
                  <c:v>0.0182406549615121</c:v>
                </c:pt>
                <c:pt idx="131">
                  <c:v>-0.00747678072777067</c:v>
                </c:pt>
                <c:pt idx="132">
                  <c:v>0.033278558845436</c:v>
                </c:pt>
                <c:pt idx="133">
                  <c:v>0.00523956365531332</c:v>
                </c:pt>
                <c:pt idx="134">
                  <c:v>0.0333983733032742</c:v>
                </c:pt>
                <c:pt idx="135">
                  <c:v>0.0638529373543727</c:v>
                </c:pt>
                <c:pt idx="136">
                  <c:v>0.0210886264414142</c:v>
                </c:pt>
                <c:pt idx="137">
                  <c:v>0.0351259702011066</c:v>
                </c:pt>
                <c:pt idx="138">
                  <c:v>0.0369081434812934</c:v>
                </c:pt>
                <c:pt idx="139">
                  <c:v>0.0131535785248814</c:v>
                </c:pt>
                <c:pt idx="140">
                  <c:v>0.0113980557864885</c:v>
                </c:pt>
                <c:pt idx="141">
                  <c:v>0.00848123672748761</c:v>
                </c:pt>
                <c:pt idx="142">
                  <c:v>-0.023793431111124</c:v>
                </c:pt>
                <c:pt idx="143">
                  <c:v>-0.00814876318711848</c:v>
                </c:pt>
                <c:pt idx="144">
                  <c:v>0.0326561612236702</c:v>
                </c:pt>
                <c:pt idx="145">
                  <c:v>0.0590432094286529</c:v>
                </c:pt>
                <c:pt idx="146">
                  <c:v>0.0346687605452936</c:v>
                </c:pt>
                <c:pt idx="147">
                  <c:v>0.00255878054575057</c:v>
                </c:pt>
                <c:pt idx="148">
                  <c:v>0.0458989941620199</c:v>
                </c:pt>
                <c:pt idx="149">
                  <c:v>0.0398973322789316</c:v>
                </c:pt>
                <c:pt idx="150">
                  <c:v>0.0663353523879222</c:v>
                </c:pt>
                <c:pt idx="151">
                  <c:v>0.0438462835472776</c:v>
                </c:pt>
                <c:pt idx="152">
                  <c:v>0.0329551822666716</c:v>
                </c:pt>
                <c:pt idx="153">
                  <c:v>0.0675360460453614</c:v>
                </c:pt>
                <c:pt idx="154">
                  <c:v>0.0290125641846852</c:v>
                </c:pt>
                <c:pt idx="155">
                  <c:v>-0.00113015107037306</c:v>
                </c:pt>
                <c:pt idx="156">
                  <c:v>0.00974367316126546</c:v>
                </c:pt>
                <c:pt idx="157">
                  <c:v>0.0168264099765611</c:v>
                </c:pt>
                <c:pt idx="158">
                  <c:v>-0.0167541655430428</c:v>
                </c:pt>
                <c:pt idx="159">
                  <c:v>0.0355998975664925</c:v>
                </c:pt>
                <c:pt idx="160">
                  <c:v>0.04046367507305</c:v>
                </c:pt>
                <c:pt idx="161">
                  <c:v>-0.0401597633866886</c:v>
                </c:pt>
                <c:pt idx="162">
                  <c:v>0.00103739213525834</c:v>
                </c:pt>
                <c:pt idx="163">
                  <c:v>-0.0251914447104758</c:v>
                </c:pt>
                <c:pt idx="164">
                  <c:v>-0.0157564327239131</c:v>
                </c:pt>
                <c:pt idx="165">
                  <c:v>0.0216274110958408</c:v>
                </c:pt>
                <c:pt idx="166">
                  <c:v>0.0312031330632495</c:v>
                </c:pt>
                <c:pt idx="167">
                  <c:v>0.0372239305777405</c:v>
                </c:pt>
                <c:pt idx="168">
                  <c:v>0.0034339538444974</c:v>
                </c:pt>
                <c:pt idx="169">
                  <c:v>0.0233534666801531</c:v>
                </c:pt>
                <c:pt idx="170">
                  <c:v>0.0337539270929685</c:v>
                </c:pt>
                <c:pt idx="171">
                  <c:v>0.0637253614360167</c:v>
                </c:pt>
                <c:pt idx="172">
                  <c:v>0.0437359665002035</c:v>
                </c:pt>
                <c:pt idx="173">
                  <c:v>-0.0851263890941637</c:v>
                </c:pt>
                <c:pt idx="174">
                  <c:v>-0.00390104828870519</c:v>
                </c:pt>
                <c:pt idx="175">
                  <c:v>-0.00862680896939082</c:v>
                </c:pt>
                <c:pt idx="176">
                  <c:v>0.017431543979556</c:v>
                </c:pt>
                <c:pt idx="177">
                  <c:v>0.0173384828595529</c:v>
                </c:pt>
                <c:pt idx="178">
                  <c:v>0.0340259766707369</c:v>
                </c:pt>
                <c:pt idx="179">
                  <c:v>-0.0532396429775599</c:v>
                </c:pt>
                <c:pt idx="180">
                  <c:v>0.00671380002605267</c:v>
                </c:pt>
                <c:pt idx="181">
                  <c:v>0.0260464995720724</c:v>
                </c:pt>
                <c:pt idx="182">
                  <c:v>0.0522105148517972</c:v>
                </c:pt>
                <c:pt idx="183">
                  <c:v>0.0107074363499202</c:v>
                </c:pt>
                <c:pt idx="184">
                  <c:v>-0.0243651074842196</c:v>
                </c:pt>
                <c:pt idx="185">
                  <c:v>-0.0238810965991082</c:v>
                </c:pt>
                <c:pt idx="186">
                  <c:v>0.0362611460673553</c:v>
                </c:pt>
                <c:pt idx="187">
                  <c:v>0.0138158162139834</c:v>
                </c:pt>
                <c:pt idx="188">
                  <c:v>0.0828478726138433</c:v>
                </c:pt>
                <c:pt idx="189">
                  <c:v>-0.0561859708490608</c:v>
                </c:pt>
                <c:pt idx="190">
                  <c:v>-0.0199537028843335</c:v>
                </c:pt>
                <c:pt idx="191">
                  <c:v>0.0124232298644708</c:v>
                </c:pt>
                <c:pt idx="192">
                  <c:v>-0.00822687077601769</c:v>
                </c:pt>
                <c:pt idx="193">
                  <c:v>-0.0360518131451077</c:v>
                </c:pt>
                <c:pt idx="194">
                  <c:v>0.0719767097253825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68709584"/>
        <c:axId val="1768715216"/>
      </c:scatterChart>
      <c:valAx>
        <c:axId val="17687095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Rm-Rf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68715216"/>
        <c:crosses val="autoZero"/>
        <c:crossBetween val="midCat"/>
      </c:valAx>
      <c:valAx>
        <c:axId val="17687152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Excess return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687095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SMB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Excess return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Hyundai!$E$2:$E$196</c:f>
              <c:numCache>
                <c:formatCode>General</c:formatCode>
                <c:ptCount val="195"/>
                <c:pt idx="0">
                  <c:v>-0.9</c:v>
                </c:pt>
                <c:pt idx="1">
                  <c:v>-0.83</c:v>
                </c:pt>
                <c:pt idx="2">
                  <c:v>-0.53</c:v>
                </c:pt>
                <c:pt idx="3">
                  <c:v>2.47</c:v>
                </c:pt>
                <c:pt idx="4">
                  <c:v>-1.07</c:v>
                </c:pt>
                <c:pt idx="5">
                  <c:v>2.89</c:v>
                </c:pt>
                <c:pt idx="6">
                  <c:v>-1.29</c:v>
                </c:pt>
                <c:pt idx="7">
                  <c:v>-5.39</c:v>
                </c:pt>
                <c:pt idx="8">
                  <c:v>3.12</c:v>
                </c:pt>
                <c:pt idx="9">
                  <c:v>9.1</c:v>
                </c:pt>
                <c:pt idx="10">
                  <c:v>9.91</c:v>
                </c:pt>
                <c:pt idx="11">
                  <c:v>0.15</c:v>
                </c:pt>
                <c:pt idx="12">
                  <c:v>0.36</c:v>
                </c:pt>
                <c:pt idx="13">
                  <c:v>-3.5</c:v>
                </c:pt>
                <c:pt idx="14">
                  <c:v>-2.1</c:v>
                </c:pt>
                <c:pt idx="15">
                  <c:v>0.24</c:v>
                </c:pt>
                <c:pt idx="16">
                  <c:v>-4.88</c:v>
                </c:pt>
                <c:pt idx="17">
                  <c:v>1.4</c:v>
                </c:pt>
                <c:pt idx="18">
                  <c:v>2.26</c:v>
                </c:pt>
                <c:pt idx="19">
                  <c:v>0.39</c:v>
                </c:pt>
                <c:pt idx="20">
                  <c:v>1.24</c:v>
                </c:pt>
                <c:pt idx="21">
                  <c:v>-0.75</c:v>
                </c:pt>
                <c:pt idx="22">
                  <c:v>-4.24</c:v>
                </c:pt>
                <c:pt idx="23">
                  <c:v>-0.22</c:v>
                </c:pt>
                <c:pt idx="24">
                  <c:v>-0.73</c:v>
                </c:pt>
                <c:pt idx="25">
                  <c:v>3.52</c:v>
                </c:pt>
                <c:pt idx="26">
                  <c:v>1.32</c:v>
                </c:pt>
                <c:pt idx="27">
                  <c:v>-0.32</c:v>
                </c:pt>
                <c:pt idx="28">
                  <c:v>-1.97</c:v>
                </c:pt>
                <c:pt idx="29">
                  <c:v>0.48</c:v>
                </c:pt>
                <c:pt idx="30">
                  <c:v>1.44</c:v>
                </c:pt>
                <c:pt idx="31">
                  <c:v>2.49</c:v>
                </c:pt>
                <c:pt idx="32">
                  <c:v>-0.58</c:v>
                </c:pt>
                <c:pt idx="33">
                  <c:v>2.35</c:v>
                </c:pt>
                <c:pt idx="34">
                  <c:v>-5.4</c:v>
                </c:pt>
                <c:pt idx="35">
                  <c:v>-0.11</c:v>
                </c:pt>
                <c:pt idx="36">
                  <c:v>-1.24</c:v>
                </c:pt>
                <c:pt idx="37">
                  <c:v>0.78</c:v>
                </c:pt>
                <c:pt idx="38">
                  <c:v>1.19</c:v>
                </c:pt>
                <c:pt idx="39">
                  <c:v>-3.01</c:v>
                </c:pt>
                <c:pt idx="40">
                  <c:v>-0.52</c:v>
                </c:pt>
                <c:pt idx="41">
                  <c:v>0.98</c:v>
                </c:pt>
                <c:pt idx="42">
                  <c:v>1.2</c:v>
                </c:pt>
                <c:pt idx="43">
                  <c:v>-4.12</c:v>
                </c:pt>
                <c:pt idx="44">
                  <c:v>-3.92</c:v>
                </c:pt>
                <c:pt idx="45">
                  <c:v>-0.32</c:v>
                </c:pt>
                <c:pt idx="46">
                  <c:v>-1.98</c:v>
                </c:pt>
                <c:pt idx="47">
                  <c:v>0.57</c:v>
                </c:pt>
                <c:pt idx="48">
                  <c:v>3.35</c:v>
                </c:pt>
                <c:pt idx="49">
                  <c:v>-2.63</c:v>
                </c:pt>
                <c:pt idx="50">
                  <c:v>-1.95</c:v>
                </c:pt>
                <c:pt idx="51">
                  <c:v>0.96</c:v>
                </c:pt>
                <c:pt idx="52">
                  <c:v>-2.56</c:v>
                </c:pt>
                <c:pt idx="53">
                  <c:v>-0.77</c:v>
                </c:pt>
                <c:pt idx="54">
                  <c:v>-2.19</c:v>
                </c:pt>
                <c:pt idx="55">
                  <c:v>1.62</c:v>
                </c:pt>
                <c:pt idx="56">
                  <c:v>-2.2</c:v>
                </c:pt>
                <c:pt idx="57">
                  <c:v>-2.27</c:v>
                </c:pt>
                <c:pt idx="58">
                  <c:v>-0.54</c:v>
                </c:pt>
                <c:pt idx="59">
                  <c:v>-0.98</c:v>
                </c:pt>
                <c:pt idx="60">
                  <c:v>0.83</c:v>
                </c:pt>
                <c:pt idx="61">
                  <c:v>-1.04</c:v>
                </c:pt>
                <c:pt idx="62">
                  <c:v>3.02</c:v>
                </c:pt>
                <c:pt idx="63">
                  <c:v>0.94</c:v>
                </c:pt>
                <c:pt idx="64">
                  <c:v>2.28</c:v>
                </c:pt>
                <c:pt idx="65">
                  <c:v>2.06</c:v>
                </c:pt>
                <c:pt idx="66">
                  <c:v>0.04</c:v>
                </c:pt>
                <c:pt idx="67">
                  <c:v>-0.73</c:v>
                </c:pt>
                <c:pt idx="68">
                  <c:v>-1.5</c:v>
                </c:pt>
                <c:pt idx="69">
                  <c:v>-2.96</c:v>
                </c:pt>
                <c:pt idx="70">
                  <c:v>4.52</c:v>
                </c:pt>
                <c:pt idx="71">
                  <c:v>-0.41</c:v>
                </c:pt>
                <c:pt idx="72">
                  <c:v>-2.26</c:v>
                </c:pt>
                <c:pt idx="73">
                  <c:v>4.37</c:v>
                </c:pt>
                <c:pt idx="74">
                  <c:v>-0.88</c:v>
                </c:pt>
                <c:pt idx="75">
                  <c:v>2.57</c:v>
                </c:pt>
                <c:pt idx="76">
                  <c:v>1.93</c:v>
                </c:pt>
                <c:pt idx="77">
                  <c:v>-0.05</c:v>
                </c:pt>
                <c:pt idx="78">
                  <c:v>4.21</c:v>
                </c:pt>
                <c:pt idx="79">
                  <c:v>-1.17</c:v>
                </c:pt>
                <c:pt idx="80">
                  <c:v>-0.22</c:v>
                </c:pt>
                <c:pt idx="81">
                  <c:v>10.42</c:v>
                </c:pt>
                <c:pt idx="82">
                  <c:v>1.47</c:v>
                </c:pt>
                <c:pt idx="83">
                  <c:v>-1.5</c:v>
                </c:pt>
                <c:pt idx="84">
                  <c:v>3.52</c:v>
                </c:pt>
                <c:pt idx="85">
                  <c:v>-0.98</c:v>
                </c:pt>
                <c:pt idx="86">
                  <c:v>2.21</c:v>
                </c:pt>
                <c:pt idx="87">
                  <c:v>-1.83</c:v>
                </c:pt>
                <c:pt idx="88">
                  <c:v>-7.52</c:v>
                </c:pt>
                <c:pt idx="89">
                  <c:v>-1.81</c:v>
                </c:pt>
                <c:pt idx="90">
                  <c:v>-4.16</c:v>
                </c:pt>
                <c:pt idx="91">
                  <c:v>-3.76</c:v>
                </c:pt>
                <c:pt idx="92">
                  <c:v>-0.16</c:v>
                </c:pt>
                <c:pt idx="93">
                  <c:v>3.3</c:v>
                </c:pt>
                <c:pt idx="94">
                  <c:v>-3.01</c:v>
                </c:pt>
                <c:pt idx="95">
                  <c:v>-4.68</c:v>
                </c:pt>
                <c:pt idx="96">
                  <c:v>2.1</c:v>
                </c:pt>
                <c:pt idx="97">
                  <c:v>-5.19</c:v>
                </c:pt>
                <c:pt idx="98">
                  <c:v>0.25</c:v>
                </c:pt>
                <c:pt idx="99">
                  <c:v>-3.18</c:v>
                </c:pt>
                <c:pt idx="100">
                  <c:v>-2.55</c:v>
                </c:pt>
                <c:pt idx="101">
                  <c:v>-4.07</c:v>
                </c:pt>
                <c:pt idx="102">
                  <c:v>-10.91</c:v>
                </c:pt>
                <c:pt idx="103">
                  <c:v>3.06</c:v>
                </c:pt>
                <c:pt idx="104">
                  <c:v>3.41</c:v>
                </c:pt>
                <c:pt idx="105">
                  <c:v>4.45</c:v>
                </c:pt>
                <c:pt idx="106">
                  <c:v>4.34</c:v>
                </c:pt>
                <c:pt idx="107">
                  <c:v>1.41</c:v>
                </c:pt>
                <c:pt idx="108">
                  <c:v>1.4</c:v>
                </c:pt>
                <c:pt idx="109">
                  <c:v>3.27</c:v>
                </c:pt>
                <c:pt idx="110">
                  <c:v>-1.27</c:v>
                </c:pt>
                <c:pt idx="111">
                  <c:v>1.18</c:v>
                </c:pt>
                <c:pt idx="112">
                  <c:v>2.41</c:v>
                </c:pt>
                <c:pt idx="113">
                  <c:v>0.09</c:v>
                </c:pt>
                <c:pt idx="114">
                  <c:v>-0.51</c:v>
                </c:pt>
                <c:pt idx="115">
                  <c:v>1.65</c:v>
                </c:pt>
                <c:pt idx="116">
                  <c:v>-2.51</c:v>
                </c:pt>
                <c:pt idx="117">
                  <c:v>0.1</c:v>
                </c:pt>
                <c:pt idx="118">
                  <c:v>-0.66</c:v>
                </c:pt>
                <c:pt idx="119">
                  <c:v>3.04</c:v>
                </c:pt>
                <c:pt idx="120">
                  <c:v>2.77</c:v>
                </c:pt>
                <c:pt idx="121">
                  <c:v>0.78</c:v>
                </c:pt>
                <c:pt idx="122">
                  <c:v>-0.75</c:v>
                </c:pt>
                <c:pt idx="123">
                  <c:v>-1.56</c:v>
                </c:pt>
                <c:pt idx="124">
                  <c:v>1.55</c:v>
                </c:pt>
                <c:pt idx="125">
                  <c:v>0.08</c:v>
                </c:pt>
                <c:pt idx="126">
                  <c:v>0.96</c:v>
                </c:pt>
                <c:pt idx="127">
                  <c:v>-1.64</c:v>
                </c:pt>
                <c:pt idx="128">
                  <c:v>-2.65</c:v>
                </c:pt>
                <c:pt idx="129">
                  <c:v>-3.07</c:v>
                </c:pt>
                <c:pt idx="130">
                  <c:v>-3.41</c:v>
                </c:pt>
                <c:pt idx="131">
                  <c:v>-0.67</c:v>
                </c:pt>
                <c:pt idx="132">
                  <c:v>-1.46</c:v>
                </c:pt>
                <c:pt idx="133">
                  <c:v>2.72</c:v>
                </c:pt>
                <c:pt idx="134">
                  <c:v>-0.74</c:v>
                </c:pt>
                <c:pt idx="135">
                  <c:v>-0.13</c:v>
                </c:pt>
                <c:pt idx="136">
                  <c:v>1.69</c:v>
                </c:pt>
                <c:pt idx="137">
                  <c:v>0.71</c:v>
                </c:pt>
                <c:pt idx="138">
                  <c:v>-3.26</c:v>
                </c:pt>
                <c:pt idx="139">
                  <c:v>0.92</c:v>
                </c:pt>
                <c:pt idx="140">
                  <c:v>-0.88</c:v>
                </c:pt>
                <c:pt idx="141">
                  <c:v>-2.34</c:v>
                </c:pt>
                <c:pt idx="142">
                  <c:v>-2.03</c:v>
                </c:pt>
                <c:pt idx="143">
                  <c:v>-1.51</c:v>
                </c:pt>
                <c:pt idx="144">
                  <c:v>1.0</c:v>
                </c:pt>
                <c:pt idx="145">
                  <c:v>0.31</c:v>
                </c:pt>
                <c:pt idx="146">
                  <c:v>-0.77</c:v>
                </c:pt>
                <c:pt idx="147">
                  <c:v>0.97</c:v>
                </c:pt>
                <c:pt idx="148">
                  <c:v>-0.03</c:v>
                </c:pt>
                <c:pt idx="149">
                  <c:v>3.6</c:v>
                </c:pt>
                <c:pt idx="150">
                  <c:v>2.12</c:v>
                </c:pt>
                <c:pt idx="151">
                  <c:v>4.86</c:v>
                </c:pt>
                <c:pt idx="152">
                  <c:v>1.14</c:v>
                </c:pt>
                <c:pt idx="153">
                  <c:v>2.49</c:v>
                </c:pt>
                <c:pt idx="154">
                  <c:v>-1.38</c:v>
                </c:pt>
                <c:pt idx="155">
                  <c:v>-1.87</c:v>
                </c:pt>
                <c:pt idx="156">
                  <c:v>0.23</c:v>
                </c:pt>
                <c:pt idx="157">
                  <c:v>1.61</c:v>
                </c:pt>
                <c:pt idx="158">
                  <c:v>4.26</c:v>
                </c:pt>
                <c:pt idx="159">
                  <c:v>-2.98</c:v>
                </c:pt>
                <c:pt idx="160">
                  <c:v>-3.21</c:v>
                </c:pt>
                <c:pt idx="161">
                  <c:v>-0.57</c:v>
                </c:pt>
                <c:pt idx="162">
                  <c:v>1.6</c:v>
                </c:pt>
                <c:pt idx="163">
                  <c:v>-3.48</c:v>
                </c:pt>
                <c:pt idx="164">
                  <c:v>-0.83</c:v>
                </c:pt>
                <c:pt idx="165">
                  <c:v>3.89</c:v>
                </c:pt>
                <c:pt idx="166">
                  <c:v>-2.28</c:v>
                </c:pt>
                <c:pt idx="167">
                  <c:v>0.62</c:v>
                </c:pt>
                <c:pt idx="168">
                  <c:v>1.3</c:v>
                </c:pt>
                <c:pt idx="169">
                  <c:v>3.47</c:v>
                </c:pt>
                <c:pt idx="170">
                  <c:v>-2.65</c:v>
                </c:pt>
                <c:pt idx="171">
                  <c:v>-0.51</c:v>
                </c:pt>
                <c:pt idx="172">
                  <c:v>3.09</c:v>
                </c:pt>
                <c:pt idx="173">
                  <c:v>-1.66</c:v>
                </c:pt>
                <c:pt idx="174">
                  <c:v>-0.6</c:v>
                </c:pt>
                <c:pt idx="175">
                  <c:v>-3.23</c:v>
                </c:pt>
                <c:pt idx="176">
                  <c:v>0.08</c:v>
                </c:pt>
                <c:pt idx="177">
                  <c:v>4.7</c:v>
                </c:pt>
                <c:pt idx="178">
                  <c:v>0.34</c:v>
                </c:pt>
                <c:pt idx="179">
                  <c:v>-0.82</c:v>
                </c:pt>
                <c:pt idx="180">
                  <c:v>0.12</c:v>
                </c:pt>
                <c:pt idx="181">
                  <c:v>-2.21</c:v>
                </c:pt>
                <c:pt idx="182">
                  <c:v>-5.19</c:v>
                </c:pt>
                <c:pt idx="183">
                  <c:v>0.24</c:v>
                </c:pt>
                <c:pt idx="184">
                  <c:v>-2.45</c:v>
                </c:pt>
                <c:pt idx="185">
                  <c:v>-4.27</c:v>
                </c:pt>
                <c:pt idx="186">
                  <c:v>-2.97</c:v>
                </c:pt>
                <c:pt idx="187">
                  <c:v>-0.62</c:v>
                </c:pt>
                <c:pt idx="188">
                  <c:v>-4.47</c:v>
                </c:pt>
                <c:pt idx="189">
                  <c:v>0.24</c:v>
                </c:pt>
                <c:pt idx="190">
                  <c:v>-12.84</c:v>
                </c:pt>
                <c:pt idx="191">
                  <c:v>-1.23</c:v>
                </c:pt>
                <c:pt idx="192">
                  <c:v>5.94</c:v>
                </c:pt>
                <c:pt idx="193">
                  <c:v>6.91</c:v>
                </c:pt>
                <c:pt idx="194">
                  <c:v>-0.43</c:v>
                </c:pt>
              </c:numCache>
            </c:numRef>
          </c:xVal>
          <c:yVal>
            <c:numRef>
              <c:f>Hyundai!$H$2:$H$196</c:f>
              <c:numCache>
                <c:formatCode>0.00%</c:formatCode>
                <c:ptCount val="195"/>
                <c:pt idx="0">
                  <c:v>0.108822556390977</c:v>
                </c:pt>
                <c:pt idx="1">
                  <c:v>-0.10748255033557</c:v>
                </c:pt>
                <c:pt idx="2">
                  <c:v>0.0100694915254238</c:v>
                </c:pt>
                <c:pt idx="3">
                  <c:v>-0.0544871794871795</c:v>
                </c:pt>
                <c:pt idx="4">
                  <c:v>-0.0487804878048781</c:v>
                </c:pt>
                <c:pt idx="5">
                  <c:v>0.100671140939597</c:v>
                </c:pt>
                <c:pt idx="6">
                  <c:v>0.0</c:v>
                </c:pt>
                <c:pt idx="7">
                  <c:v>0.0955882352941177</c:v>
                </c:pt>
                <c:pt idx="8">
                  <c:v>-0.139240506329114</c:v>
                </c:pt>
                <c:pt idx="9">
                  <c:v>-0.0650887573964497</c:v>
                </c:pt>
                <c:pt idx="10">
                  <c:v>0.00296735905044509</c:v>
                </c:pt>
                <c:pt idx="11">
                  <c:v>0.0498442367601246</c:v>
                </c:pt>
                <c:pt idx="12">
                  <c:v>-0.0530973451327433</c:v>
                </c:pt>
                <c:pt idx="13">
                  <c:v>0.00295857988165671</c:v>
                </c:pt>
                <c:pt idx="14">
                  <c:v>-0.0558659217877095</c:v>
                </c:pt>
                <c:pt idx="15">
                  <c:v>0.0529411764705883</c:v>
                </c:pt>
                <c:pt idx="16">
                  <c:v>-0.10761154855643</c:v>
                </c:pt>
                <c:pt idx="17">
                  <c:v>-0.182403433476395</c:v>
                </c:pt>
                <c:pt idx="18">
                  <c:v>-0.0509164969450102</c:v>
                </c:pt>
                <c:pt idx="19">
                  <c:v>0.0697167755991286</c:v>
                </c:pt>
                <c:pt idx="20">
                  <c:v>0.022271714922049</c:v>
                </c:pt>
                <c:pt idx="21">
                  <c:v>-0.0239130434782608</c:v>
                </c:pt>
                <c:pt idx="22">
                  <c:v>-0.0836653386454183</c:v>
                </c:pt>
                <c:pt idx="23">
                  <c:v>0.0244897959183674</c:v>
                </c:pt>
                <c:pt idx="24">
                  <c:v>0.044776119402985</c:v>
                </c:pt>
                <c:pt idx="25">
                  <c:v>-0.0084566596194503</c:v>
                </c:pt>
                <c:pt idx="26">
                  <c:v>-0.0615079365079365</c:v>
                </c:pt>
                <c:pt idx="27">
                  <c:v>-0.00395256916996045</c:v>
                </c:pt>
                <c:pt idx="28">
                  <c:v>0.00796812749003983</c:v>
                </c:pt>
                <c:pt idx="29">
                  <c:v>0.00803212851405632</c:v>
                </c:pt>
                <c:pt idx="30">
                  <c:v>0.0709677419354839</c:v>
                </c:pt>
                <c:pt idx="31">
                  <c:v>0.0310421286031042</c:v>
                </c:pt>
                <c:pt idx="32">
                  <c:v>0.0611764705882354</c:v>
                </c:pt>
                <c:pt idx="33">
                  <c:v>0.0651629072681705</c:v>
                </c:pt>
                <c:pt idx="34">
                  <c:v>-0.109375</c:v>
                </c:pt>
                <c:pt idx="35">
                  <c:v>0.0275229357798166</c:v>
                </c:pt>
                <c:pt idx="36">
                  <c:v>0.0634146341463415</c:v>
                </c:pt>
                <c:pt idx="37">
                  <c:v>-0.0617848970251716</c:v>
                </c:pt>
                <c:pt idx="38">
                  <c:v>-0.0311421286031042</c:v>
                </c:pt>
                <c:pt idx="39">
                  <c:v>0.00435434298440972</c:v>
                </c:pt>
                <c:pt idx="40">
                  <c:v>-0.109226984126984</c:v>
                </c:pt>
                <c:pt idx="41">
                  <c:v>0.0477170478170479</c:v>
                </c:pt>
                <c:pt idx="42">
                  <c:v>0.0146679324894514</c:v>
                </c:pt>
                <c:pt idx="43">
                  <c:v>0.0193548387096774</c:v>
                </c:pt>
                <c:pt idx="44">
                  <c:v>-0.0471311475409836</c:v>
                </c:pt>
                <c:pt idx="45">
                  <c:v>-0.0913476722532588</c:v>
                </c:pt>
                <c:pt idx="46">
                  <c:v>0.152360515021459</c:v>
                </c:pt>
                <c:pt idx="47">
                  <c:v>0.0787037037037037</c:v>
                </c:pt>
                <c:pt idx="48">
                  <c:v>-0.0226244343891403</c:v>
                </c:pt>
                <c:pt idx="49">
                  <c:v>0.0375586854460095</c:v>
                </c:pt>
                <c:pt idx="50">
                  <c:v>0.0</c:v>
                </c:pt>
                <c:pt idx="51">
                  <c:v>-0.0616740088105727</c:v>
                </c:pt>
                <c:pt idx="52">
                  <c:v>0.0758293838862558</c:v>
                </c:pt>
                <c:pt idx="53">
                  <c:v>0.0394088669950738</c:v>
                </c:pt>
                <c:pt idx="54">
                  <c:v>-0.136270212765957</c:v>
                </c:pt>
                <c:pt idx="55">
                  <c:v>-0.00843881856540085</c:v>
                </c:pt>
                <c:pt idx="56">
                  <c:v>-0.0613861386138614</c:v>
                </c:pt>
                <c:pt idx="57">
                  <c:v>0.024340770791075</c:v>
                </c:pt>
                <c:pt idx="58">
                  <c:v>0.214285714285714</c:v>
                </c:pt>
                <c:pt idx="59">
                  <c:v>0.140349438202247</c:v>
                </c:pt>
                <c:pt idx="60">
                  <c:v>-0.005686592178771</c:v>
                </c:pt>
                <c:pt idx="61">
                  <c:v>0.0316002881844379</c:v>
                </c:pt>
                <c:pt idx="62">
                  <c:v>0.00569710144927525</c:v>
                </c:pt>
                <c:pt idx="63">
                  <c:v>0.0146058823529411</c:v>
                </c:pt>
                <c:pt idx="64">
                  <c:v>0.111011111111111</c:v>
                </c:pt>
                <c:pt idx="65">
                  <c:v>0.0811720848056536</c:v>
                </c:pt>
                <c:pt idx="66">
                  <c:v>-0.0504355704697986</c:v>
                </c:pt>
                <c:pt idx="67">
                  <c:v>0.0310418685121108</c:v>
                </c:pt>
                <c:pt idx="68">
                  <c:v>0.0320428571428572</c:v>
                </c:pt>
                <c:pt idx="69">
                  <c:v>0.0217978102189782</c:v>
                </c:pt>
                <c:pt idx="70">
                  <c:v>0.186047186147186</c:v>
                </c:pt>
                <c:pt idx="71">
                  <c:v>0.0042478260869565</c:v>
                </c:pt>
                <c:pt idx="72">
                  <c:v>0.0176991150442478</c:v>
                </c:pt>
                <c:pt idx="73">
                  <c:v>-0.0661157024793388</c:v>
                </c:pt>
                <c:pt idx="74">
                  <c:v>0.222122222222222</c:v>
                </c:pt>
                <c:pt idx="75">
                  <c:v>-0.0958904109589041</c:v>
                </c:pt>
                <c:pt idx="76">
                  <c:v>-0.0179372197309418</c:v>
                </c:pt>
                <c:pt idx="77">
                  <c:v>0.0517867924528301</c:v>
                </c:pt>
                <c:pt idx="78">
                  <c:v>0.203078206583428</c:v>
                </c:pt>
                <c:pt idx="79">
                  <c:v>0.188833873144399</c:v>
                </c:pt>
                <c:pt idx="80">
                  <c:v>0.0691640692640693</c:v>
                </c:pt>
                <c:pt idx="81">
                  <c:v>0.0116788321167882</c:v>
                </c:pt>
                <c:pt idx="82">
                  <c:v>0.234134234234234</c:v>
                </c:pt>
                <c:pt idx="83">
                  <c:v>0.139430390143737</c:v>
                </c:pt>
                <c:pt idx="84">
                  <c:v>0.0251631578947369</c:v>
                </c:pt>
                <c:pt idx="85">
                  <c:v>0.20253164556962</c:v>
                </c:pt>
                <c:pt idx="86">
                  <c:v>-0.0481927710843374</c:v>
                </c:pt>
                <c:pt idx="87">
                  <c:v>-0.29451768707483</c:v>
                </c:pt>
                <c:pt idx="88">
                  <c:v>-0.2008</c:v>
                </c:pt>
                <c:pt idx="89">
                  <c:v>0.0236046025104602</c:v>
                </c:pt>
                <c:pt idx="90">
                  <c:v>0.00149720279720275</c:v>
                </c:pt>
                <c:pt idx="91">
                  <c:v>0.00554225352112675</c:v>
                </c:pt>
                <c:pt idx="92">
                  <c:v>-0.156461904761905</c:v>
                </c:pt>
                <c:pt idx="93">
                  <c:v>-0.00889219858156029</c:v>
                </c:pt>
                <c:pt idx="94">
                  <c:v>0.0704433460076046</c:v>
                </c:pt>
                <c:pt idx="95">
                  <c:v>0.179437724550898</c:v>
                </c:pt>
                <c:pt idx="96">
                  <c:v>-0.0912182561307902</c:v>
                </c:pt>
                <c:pt idx="97">
                  <c:v>0.0230396648044693</c:v>
                </c:pt>
                <c:pt idx="98">
                  <c:v>0.0304890331890332</c:v>
                </c:pt>
                <c:pt idx="99">
                  <c:v>-0.0273436619718309</c:v>
                </c:pt>
                <c:pt idx="100">
                  <c:v>-0.0424422192151556</c:v>
                </c:pt>
                <c:pt idx="101">
                  <c:v>0.0585816091954022</c:v>
                </c:pt>
                <c:pt idx="102">
                  <c:v>-0.147057142857143</c:v>
                </c:pt>
                <c:pt idx="103">
                  <c:v>0.108328767123288</c:v>
                </c:pt>
                <c:pt idx="104">
                  <c:v>0.107111111111111</c:v>
                </c:pt>
                <c:pt idx="105">
                  <c:v>0.103825801011804</c:v>
                </c:pt>
                <c:pt idx="106">
                  <c:v>-0.107274432677761</c:v>
                </c:pt>
                <c:pt idx="107">
                  <c:v>-0.0463289855072464</c:v>
                </c:pt>
                <c:pt idx="108">
                  <c:v>0.0245159463487332</c:v>
                </c:pt>
                <c:pt idx="109">
                  <c:v>-0.00885103857566764</c:v>
                </c:pt>
                <c:pt idx="110">
                  <c:v>-0.0466136363636363</c:v>
                </c:pt>
                <c:pt idx="111">
                  <c:v>-0.0851399477806788</c:v>
                </c:pt>
                <c:pt idx="112">
                  <c:v>-0.058420987654321</c:v>
                </c:pt>
                <c:pt idx="113">
                  <c:v>-0.0041</c:v>
                </c:pt>
                <c:pt idx="114">
                  <c:v>0.103871135430917</c:v>
                </c:pt>
                <c:pt idx="115">
                  <c:v>-0.0970521091811415</c:v>
                </c:pt>
                <c:pt idx="116">
                  <c:v>0.0925986394557823</c:v>
                </c:pt>
                <c:pt idx="117">
                  <c:v>-0.117689626055489</c:v>
                </c:pt>
                <c:pt idx="118">
                  <c:v>0.0110878824969401</c:v>
                </c:pt>
                <c:pt idx="119">
                  <c:v>-0.0205471720818292</c:v>
                </c:pt>
                <c:pt idx="120">
                  <c:v>-0.0504183486238532</c:v>
                </c:pt>
                <c:pt idx="121">
                  <c:v>-0.107302672147996</c:v>
                </c:pt>
                <c:pt idx="122">
                  <c:v>0.133482242990654</c:v>
                </c:pt>
                <c:pt idx="123">
                  <c:v>0.114393472584856</c:v>
                </c:pt>
                <c:pt idx="124">
                  <c:v>-0.062822699386503</c:v>
                </c:pt>
                <c:pt idx="125">
                  <c:v>0.149858132956153</c:v>
                </c:pt>
                <c:pt idx="126">
                  <c:v>-0.00862587904360057</c:v>
                </c:pt>
                <c:pt idx="127">
                  <c:v>0.234121739130435</c:v>
                </c:pt>
                <c:pt idx="128">
                  <c:v>0.0118093474426808</c:v>
                </c:pt>
                <c:pt idx="129">
                  <c:v>0.049548051948052</c:v>
                </c:pt>
                <c:pt idx="130">
                  <c:v>-0.0221</c:v>
                </c:pt>
                <c:pt idx="131">
                  <c:v>-0.0521863557858376</c:v>
                </c:pt>
                <c:pt idx="132">
                  <c:v>-0.00675463917525771</c:v>
                </c:pt>
                <c:pt idx="133">
                  <c:v>0.0470486486486486</c:v>
                </c:pt>
                <c:pt idx="134">
                  <c:v>0.0739813953488371</c:v>
                </c:pt>
                <c:pt idx="135">
                  <c:v>-0.0512237569060773</c:v>
                </c:pt>
                <c:pt idx="136">
                  <c:v>0.0214988700564972</c:v>
                </c:pt>
                <c:pt idx="137">
                  <c:v>0.0630282565130261</c:v>
                </c:pt>
                <c:pt idx="138">
                  <c:v>0.148669585253456</c:v>
                </c:pt>
                <c:pt idx="139">
                  <c:v>-0.0246220472440944</c:v>
                </c:pt>
                <c:pt idx="140">
                  <c:v>0.0210390804597701</c:v>
                </c:pt>
                <c:pt idx="141">
                  <c:v>-0.0285329608938548</c:v>
                </c:pt>
                <c:pt idx="142">
                  <c:v>-0.146792366412214</c:v>
                </c:pt>
                <c:pt idx="143">
                  <c:v>0.0471</c:v>
                </c:pt>
                <c:pt idx="144">
                  <c:v>0.00543621730382287</c:v>
                </c:pt>
                <c:pt idx="145">
                  <c:v>-0.0165415841584159</c:v>
                </c:pt>
                <c:pt idx="146">
                  <c:v>0.106656140350877</c:v>
                </c:pt>
                <c:pt idx="147">
                  <c:v>0.155193536121673</c:v>
                </c:pt>
                <c:pt idx="148">
                  <c:v>0.191142900302115</c:v>
                </c:pt>
                <c:pt idx="149">
                  <c:v>-0.156412244897959</c:v>
                </c:pt>
                <c:pt idx="150">
                  <c:v>0.112936363636364</c:v>
                </c:pt>
                <c:pt idx="151">
                  <c:v>0.113224050632911</c:v>
                </c:pt>
                <c:pt idx="152">
                  <c:v>0.0962222222222223</c:v>
                </c:pt>
                <c:pt idx="153">
                  <c:v>0.00258432055749126</c:v>
                </c:pt>
                <c:pt idx="154">
                  <c:v>0.194833333333333</c:v>
                </c:pt>
                <c:pt idx="155">
                  <c:v>-0.0448247011952191</c:v>
                </c:pt>
                <c:pt idx="156">
                  <c:v>0.0152943319838056</c:v>
                </c:pt>
                <c:pt idx="157">
                  <c:v>-0.11090990990991</c:v>
                </c:pt>
                <c:pt idx="158">
                  <c:v>-0.210501709401709</c:v>
                </c:pt>
                <c:pt idx="159">
                  <c:v>0.132887237479806</c:v>
                </c:pt>
                <c:pt idx="160">
                  <c:v>0.107918996415771</c:v>
                </c:pt>
                <c:pt idx="161">
                  <c:v>-0.180811764705882</c:v>
                </c:pt>
                <c:pt idx="162">
                  <c:v>-0.0395895332390382</c:v>
                </c:pt>
                <c:pt idx="163">
                  <c:v>-0.0236300138312587</c:v>
                </c:pt>
                <c:pt idx="164">
                  <c:v>-0.103163354037267</c:v>
                </c:pt>
                <c:pt idx="165">
                  <c:v>-0.162858333333333</c:v>
                </c:pt>
                <c:pt idx="166">
                  <c:v>0.144084725536993</c:v>
                </c:pt>
                <c:pt idx="167">
                  <c:v>0.149798901098901</c:v>
                </c:pt>
                <c:pt idx="168">
                  <c:v>0.202005785123967</c:v>
                </c:pt>
                <c:pt idx="169">
                  <c:v>0.12313531598513</c:v>
                </c:pt>
                <c:pt idx="170">
                  <c:v>0.0575551181102361</c:v>
                </c:pt>
                <c:pt idx="171">
                  <c:v>0.219453846153846</c:v>
                </c:pt>
                <c:pt idx="172">
                  <c:v>0.235895238095238</c:v>
                </c:pt>
                <c:pt idx="173">
                  <c:v>-0.214067605633803</c:v>
                </c:pt>
                <c:pt idx="174">
                  <c:v>-0.0371136054421769</c:v>
                </c:pt>
                <c:pt idx="175">
                  <c:v>-0.223848056537102</c:v>
                </c:pt>
                <c:pt idx="176">
                  <c:v>0.117992079207921</c:v>
                </c:pt>
                <c:pt idx="177">
                  <c:v>0.222528155339806</c:v>
                </c:pt>
                <c:pt idx="178">
                  <c:v>0.193774418604651</c:v>
                </c:pt>
                <c:pt idx="179">
                  <c:v>0.0708</c:v>
                </c:pt>
                <c:pt idx="180">
                  <c:v>0.0385452768729642</c:v>
                </c:pt>
                <c:pt idx="181">
                  <c:v>0.263195041322314</c:v>
                </c:pt>
                <c:pt idx="182">
                  <c:v>-0.0742307692307692</c:v>
                </c:pt>
                <c:pt idx="183">
                  <c:v>-0.0051</c:v>
                </c:pt>
                <c:pt idx="184">
                  <c:v>-0.109048275862069</c:v>
                </c:pt>
                <c:pt idx="185">
                  <c:v>-0.142004761904762</c:v>
                </c:pt>
                <c:pt idx="186">
                  <c:v>0.118745819397993</c:v>
                </c:pt>
                <c:pt idx="187">
                  <c:v>0.0406545454545454</c:v>
                </c:pt>
                <c:pt idx="188">
                  <c:v>0.177818181818182</c:v>
                </c:pt>
                <c:pt idx="189">
                  <c:v>0.152894736842105</c:v>
                </c:pt>
                <c:pt idx="190">
                  <c:v>-0.224749253731343</c:v>
                </c:pt>
                <c:pt idx="191">
                  <c:v>0.107333195020747</c:v>
                </c:pt>
                <c:pt idx="192">
                  <c:v>-0.299621637426901</c:v>
                </c:pt>
                <c:pt idx="193">
                  <c:v>-0.0541</c:v>
                </c:pt>
                <c:pt idx="194">
                  <c:v>-0.238442553191489</c:v>
                </c:pt>
              </c:numCache>
            </c:numRef>
          </c:yVal>
          <c:smooth val="0"/>
        </c:ser>
        <c:ser>
          <c:idx val="1"/>
          <c:order val="1"/>
          <c:tx>
            <c:v>Forecasted Excess return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Hyundai!$E$2:$E$196</c:f>
              <c:numCache>
                <c:formatCode>General</c:formatCode>
                <c:ptCount val="195"/>
                <c:pt idx="0">
                  <c:v>-0.9</c:v>
                </c:pt>
                <c:pt idx="1">
                  <c:v>-0.83</c:v>
                </c:pt>
                <c:pt idx="2">
                  <c:v>-0.53</c:v>
                </c:pt>
                <c:pt idx="3">
                  <c:v>2.47</c:v>
                </c:pt>
                <c:pt idx="4">
                  <c:v>-1.07</c:v>
                </c:pt>
                <c:pt idx="5">
                  <c:v>2.89</c:v>
                </c:pt>
                <c:pt idx="6">
                  <c:v>-1.29</c:v>
                </c:pt>
                <c:pt idx="7">
                  <c:v>-5.39</c:v>
                </c:pt>
                <c:pt idx="8">
                  <c:v>3.12</c:v>
                </c:pt>
                <c:pt idx="9">
                  <c:v>9.1</c:v>
                </c:pt>
                <c:pt idx="10">
                  <c:v>9.91</c:v>
                </c:pt>
                <c:pt idx="11">
                  <c:v>0.15</c:v>
                </c:pt>
                <c:pt idx="12">
                  <c:v>0.36</c:v>
                </c:pt>
                <c:pt idx="13">
                  <c:v>-3.5</c:v>
                </c:pt>
                <c:pt idx="14">
                  <c:v>-2.1</c:v>
                </c:pt>
                <c:pt idx="15">
                  <c:v>0.24</c:v>
                </c:pt>
                <c:pt idx="16">
                  <c:v>-4.88</c:v>
                </c:pt>
                <c:pt idx="17">
                  <c:v>1.4</c:v>
                </c:pt>
                <c:pt idx="18">
                  <c:v>2.26</c:v>
                </c:pt>
                <c:pt idx="19">
                  <c:v>0.39</c:v>
                </c:pt>
                <c:pt idx="20">
                  <c:v>1.24</c:v>
                </c:pt>
                <c:pt idx="21">
                  <c:v>-0.75</c:v>
                </c:pt>
                <c:pt idx="22">
                  <c:v>-4.24</c:v>
                </c:pt>
                <c:pt idx="23">
                  <c:v>-0.22</c:v>
                </c:pt>
                <c:pt idx="24">
                  <c:v>-0.73</c:v>
                </c:pt>
                <c:pt idx="25">
                  <c:v>3.52</c:v>
                </c:pt>
                <c:pt idx="26">
                  <c:v>1.32</c:v>
                </c:pt>
                <c:pt idx="27">
                  <c:v>-0.32</c:v>
                </c:pt>
                <c:pt idx="28">
                  <c:v>-1.97</c:v>
                </c:pt>
                <c:pt idx="29">
                  <c:v>0.48</c:v>
                </c:pt>
                <c:pt idx="30">
                  <c:v>1.44</c:v>
                </c:pt>
                <c:pt idx="31">
                  <c:v>2.49</c:v>
                </c:pt>
                <c:pt idx="32">
                  <c:v>-0.58</c:v>
                </c:pt>
                <c:pt idx="33">
                  <c:v>2.35</c:v>
                </c:pt>
                <c:pt idx="34">
                  <c:v>-5.4</c:v>
                </c:pt>
                <c:pt idx="35">
                  <c:v>-0.11</c:v>
                </c:pt>
                <c:pt idx="36">
                  <c:v>-1.24</c:v>
                </c:pt>
                <c:pt idx="37">
                  <c:v>0.78</c:v>
                </c:pt>
                <c:pt idx="38">
                  <c:v>1.19</c:v>
                </c:pt>
                <c:pt idx="39">
                  <c:v>-3.01</c:v>
                </c:pt>
                <c:pt idx="40">
                  <c:v>-0.52</c:v>
                </c:pt>
                <c:pt idx="41">
                  <c:v>0.98</c:v>
                </c:pt>
                <c:pt idx="42">
                  <c:v>1.2</c:v>
                </c:pt>
                <c:pt idx="43">
                  <c:v>-4.12</c:v>
                </c:pt>
                <c:pt idx="44">
                  <c:v>-3.92</c:v>
                </c:pt>
                <c:pt idx="45">
                  <c:v>-0.32</c:v>
                </c:pt>
                <c:pt idx="46">
                  <c:v>-1.98</c:v>
                </c:pt>
                <c:pt idx="47">
                  <c:v>0.57</c:v>
                </c:pt>
                <c:pt idx="48">
                  <c:v>3.35</c:v>
                </c:pt>
                <c:pt idx="49">
                  <c:v>-2.63</c:v>
                </c:pt>
                <c:pt idx="50">
                  <c:v>-1.95</c:v>
                </c:pt>
                <c:pt idx="51">
                  <c:v>0.96</c:v>
                </c:pt>
                <c:pt idx="52">
                  <c:v>-2.56</c:v>
                </c:pt>
                <c:pt idx="53">
                  <c:v>-0.77</c:v>
                </c:pt>
                <c:pt idx="54">
                  <c:v>-2.19</c:v>
                </c:pt>
                <c:pt idx="55">
                  <c:v>1.62</c:v>
                </c:pt>
                <c:pt idx="56">
                  <c:v>-2.2</c:v>
                </c:pt>
                <c:pt idx="57">
                  <c:v>-2.27</c:v>
                </c:pt>
                <c:pt idx="58">
                  <c:v>-0.54</c:v>
                </c:pt>
                <c:pt idx="59">
                  <c:v>-0.98</c:v>
                </c:pt>
                <c:pt idx="60">
                  <c:v>0.83</c:v>
                </c:pt>
                <c:pt idx="61">
                  <c:v>-1.04</c:v>
                </c:pt>
                <c:pt idx="62">
                  <c:v>3.02</c:v>
                </c:pt>
                <c:pt idx="63">
                  <c:v>0.94</c:v>
                </c:pt>
                <c:pt idx="64">
                  <c:v>2.28</c:v>
                </c:pt>
                <c:pt idx="65">
                  <c:v>2.06</c:v>
                </c:pt>
                <c:pt idx="66">
                  <c:v>0.04</c:v>
                </c:pt>
                <c:pt idx="67">
                  <c:v>-0.73</c:v>
                </c:pt>
                <c:pt idx="68">
                  <c:v>-1.5</c:v>
                </c:pt>
                <c:pt idx="69">
                  <c:v>-2.96</c:v>
                </c:pt>
                <c:pt idx="70">
                  <c:v>4.52</c:v>
                </c:pt>
                <c:pt idx="71">
                  <c:v>-0.41</c:v>
                </c:pt>
                <c:pt idx="72">
                  <c:v>-2.26</c:v>
                </c:pt>
                <c:pt idx="73">
                  <c:v>4.37</c:v>
                </c:pt>
                <c:pt idx="74">
                  <c:v>-0.88</c:v>
                </c:pt>
                <c:pt idx="75">
                  <c:v>2.57</c:v>
                </c:pt>
                <c:pt idx="76">
                  <c:v>1.93</c:v>
                </c:pt>
                <c:pt idx="77">
                  <c:v>-0.05</c:v>
                </c:pt>
                <c:pt idx="78">
                  <c:v>4.21</c:v>
                </c:pt>
                <c:pt idx="79">
                  <c:v>-1.17</c:v>
                </c:pt>
                <c:pt idx="80">
                  <c:v>-0.22</c:v>
                </c:pt>
                <c:pt idx="81">
                  <c:v>10.42</c:v>
                </c:pt>
                <c:pt idx="82">
                  <c:v>1.47</c:v>
                </c:pt>
                <c:pt idx="83">
                  <c:v>-1.5</c:v>
                </c:pt>
                <c:pt idx="84">
                  <c:v>3.52</c:v>
                </c:pt>
                <c:pt idx="85">
                  <c:v>-0.98</c:v>
                </c:pt>
                <c:pt idx="86">
                  <c:v>2.21</c:v>
                </c:pt>
                <c:pt idx="87">
                  <c:v>-1.83</c:v>
                </c:pt>
                <c:pt idx="88">
                  <c:v>-7.52</c:v>
                </c:pt>
                <c:pt idx="89">
                  <c:v>-1.81</c:v>
                </c:pt>
                <c:pt idx="90">
                  <c:v>-4.16</c:v>
                </c:pt>
                <c:pt idx="91">
                  <c:v>-3.76</c:v>
                </c:pt>
                <c:pt idx="92">
                  <c:v>-0.16</c:v>
                </c:pt>
                <c:pt idx="93">
                  <c:v>3.3</c:v>
                </c:pt>
                <c:pt idx="94">
                  <c:v>-3.01</c:v>
                </c:pt>
                <c:pt idx="95">
                  <c:v>-4.68</c:v>
                </c:pt>
                <c:pt idx="96">
                  <c:v>2.1</c:v>
                </c:pt>
                <c:pt idx="97">
                  <c:v>-5.19</c:v>
                </c:pt>
                <c:pt idx="98">
                  <c:v>0.25</c:v>
                </c:pt>
                <c:pt idx="99">
                  <c:v>-3.18</c:v>
                </c:pt>
                <c:pt idx="100">
                  <c:v>-2.55</c:v>
                </c:pt>
                <c:pt idx="101">
                  <c:v>-4.07</c:v>
                </c:pt>
                <c:pt idx="102">
                  <c:v>-10.91</c:v>
                </c:pt>
                <c:pt idx="103">
                  <c:v>3.06</c:v>
                </c:pt>
                <c:pt idx="104">
                  <c:v>3.41</c:v>
                </c:pt>
                <c:pt idx="105">
                  <c:v>4.45</c:v>
                </c:pt>
                <c:pt idx="106">
                  <c:v>4.34</c:v>
                </c:pt>
                <c:pt idx="107">
                  <c:v>1.41</c:v>
                </c:pt>
                <c:pt idx="108">
                  <c:v>1.4</c:v>
                </c:pt>
                <c:pt idx="109">
                  <c:v>3.27</c:v>
                </c:pt>
                <c:pt idx="110">
                  <c:v>-1.27</c:v>
                </c:pt>
                <c:pt idx="111">
                  <c:v>1.18</c:v>
                </c:pt>
                <c:pt idx="112">
                  <c:v>2.41</c:v>
                </c:pt>
                <c:pt idx="113">
                  <c:v>0.09</c:v>
                </c:pt>
                <c:pt idx="114">
                  <c:v>-0.51</c:v>
                </c:pt>
                <c:pt idx="115">
                  <c:v>1.65</c:v>
                </c:pt>
                <c:pt idx="116">
                  <c:v>-2.51</c:v>
                </c:pt>
                <c:pt idx="117">
                  <c:v>0.1</c:v>
                </c:pt>
                <c:pt idx="118">
                  <c:v>-0.66</c:v>
                </c:pt>
                <c:pt idx="119">
                  <c:v>3.04</c:v>
                </c:pt>
                <c:pt idx="120">
                  <c:v>2.77</c:v>
                </c:pt>
                <c:pt idx="121">
                  <c:v>0.78</c:v>
                </c:pt>
                <c:pt idx="122">
                  <c:v>-0.75</c:v>
                </c:pt>
                <c:pt idx="123">
                  <c:v>-1.56</c:v>
                </c:pt>
                <c:pt idx="124">
                  <c:v>1.55</c:v>
                </c:pt>
                <c:pt idx="125">
                  <c:v>0.08</c:v>
                </c:pt>
                <c:pt idx="126">
                  <c:v>0.96</c:v>
                </c:pt>
                <c:pt idx="127">
                  <c:v>-1.64</c:v>
                </c:pt>
                <c:pt idx="128">
                  <c:v>-2.65</c:v>
                </c:pt>
                <c:pt idx="129">
                  <c:v>-3.07</c:v>
                </c:pt>
                <c:pt idx="130">
                  <c:v>-3.41</c:v>
                </c:pt>
                <c:pt idx="131">
                  <c:v>-0.67</c:v>
                </c:pt>
                <c:pt idx="132">
                  <c:v>-1.46</c:v>
                </c:pt>
                <c:pt idx="133">
                  <c:v>2.72</c:v>
                </c:pt>
                <c:pt idx="134">
                  <c:v>-0.74</c:v>
                </c:pt>
                <c:pt idx="135">
                  <c:v>-0.13</c:v>
                </c:pt>
                <c:pt idx="136">
                  <c:v>1.69</c:v>
                </c:pt>
                <c:pt idx="137">
                  <c:v>0.71</c:v>
                </c:pt>
                <c:pt idx="138">
                  <c:v>-3.26</c:v>
                </c:pt>
                <c:pt idx="139">
                  <c:v>0.92</c:v>
                </c:pt>
                <c:pt idx="140">
                  <c:v>-0.88</c:v>
                </c:pt>
                <c:pt idx="141">
                  <c:v>-2.34</c:v>
                </c:pt>
                <c:pt idx="142">
                  <c:v>-2.03</c:v>
                </c:pt>
                <c:pt idx="143">
                  <c:v>-1.51</c:v>
                </c:pt>
                <c:pt idx="144">
                  <c:v>1.0</c:v>
                </c:pt>
                <c:pt idx="145">
                  <c:v>0.31</c:v>
                </c:pt>
                <c:pt idx="146">
                  <c:v>-0.77</c:v>
                </c:pt>
                <c:pt idx="147">
                  <c:v>0.97</c:v>
                </c:pt>
                <c:pt idx="148">
                  <c:v>-0.03</c:v>
                </c:pt>
                <c:pt idx="149">
                  <c:v>3.6</c:v>
                </c:pt>
                <c:pt idx="150">
                  <c:v>2.12</c:v>
                </c:pt>
                <c:pt idx="151">
                  <c:v>4.86</c:v>
                </c:pt>
                <c:pt idx="152">
                  <c:v>1.14</c:v>
                </c:pt>
                <c:pt idx="153">
                  <c:v>2.49</c:v>
                </c:pt>
                <c:pt idx="154">
                  <c:v>-1.38</c:v>
                </c:pt>
                <c:pt idx="155">
                  <c:v>-1.87</c:v>
                </c:pt>
                <c:pt idx="156">
                  <c:v>0.23</c:v>
                </c:pt>
                <c:pt idx="157">
                  <c:v>1.61</c:v>
                </c:pt>
                <c:pt idx="158">
                  <c:v>4.26</c:v>
                </c:pt>
                <c:pt idx="159">
                  <c:v>-2.98</c:v>
                </c:pt>
                <c:pt idx="160">
                  <c:v>-3.21</c:v>
                </c:pt>
                <c:pt idx="161">
                  <c:v>-0.57</c:v>
                </c:pt>
                <c:pt idx="162">
                  <c:v>1.6</c:v>
                </c:pt>
                <c:pt idx="163">
                  <c:v>-3.48</c:v>
                </c:pt>
                <c:pt idx="164">
                  <c:v>-0.83</c:v>
                </c:pt>
                <c:pt idx="165">
                  <c:v>3.89</c:v>
                </c:pt>
                <c:pt idx="166">
                  <c:v>-2.28</c:v>
                </c:pt>
                <c:pt idx="167">
                  <c:v>0.62</c:v>
                </c:pt>
                <c:pt idx="168">
                  <c:v>1.3</c:v>
                </c:pt>
                <c:pt idx="169">
                  <c:v>3.47</c:v>
                </c:pt>
                <c:pt idx="170">
                  <c:v>-2.65</c:v>
                </c:pt>
                <c:pt idx="171">
                  <c:v>-0.51</c:v>
                </c:pt>
                <c:pt idx="172">
                  <c:v>3.09</c:v>
                </c:pt>
                <c:pt idx="173">
                  <c:v>-1.66</c:v>
                </c:pt>
                <c:pt idx="174">
                  <c:v>-0.6</c:v>
                </c:pt>
                <c:pt idx="175">
                  <c:v>-3.23</c:v>
                </c:pt>
                <c:pt idx="176">
                  <c:v>0.08</c:v>
                </c:pt>
                <c:pt idx="177">
                  <c:v>4.7</c:v>
                </c:pt>
                <c:pt idx="178">
                  <c:v>0.34</c:v>
                </c:pt>
                <c:pt idx="179">
                  <c:v>-0.82</c:v>
                </c:pt>
                <c:pt idx="180">
                  <c:v>0.12</c:v>
                </c:pt>
                <c:pt idx="181">
                  <c:v>-2.21</c:v>
                </c:pt>
                <c:pt idx="182">
                  <c:v>-5.19</c:v>
                </c:pt>
                <c:pt idx="183">
                  <c:v>0.24</c:v>
                </c:pt>
                <c:pt idx="184">
                  <c:v>-2.45</c:v>
                </c:pt>
                <c:pt idx="185">
                  <c:v>-4.27</c:v>
                </c:pt>
                <c:pt idx="186">
                  <c:v>-2.97</c:v>
                </c:pt>
                <c:pt idx="187">
                  <c:v>-0.62</c:v>
                </c:pt>
                <c:pt idx="188">
                  <c:v>-4.47</c:v>
                </c:pt>
                <c:pt idx="189">
                  <c:v>0.24</c:v>
                </c:pt>
                <c:pt idx="190">
                  <c:v>-12.84</c:v>
                </c:pt>
                <c:pt idx="191">
                  <c:v>-1.23</c:v>
                </c:pt>
                <c:pt idx="192">
                  <c:v>5.94</c:v>
                </c:pt>
                <c:pt idx="193">
                  <c:v>6.91</c:v>
                </c:pt>
                <c:pt idx="194">
                  <c:v>-0.43</c:v>
                </c:pt>
              </c:numCache>
            </c:numRef>
          </c:xVal>
          <c:yVal>
            <c:numRef>
              <c:f>Hyundai!$M$62:$M$256</c:f>
              <c:numCache>
                <c:formatCode>General</c:formatCode>
                <c:ptCount val="195"/>
                <c:pt idx="0">
                  <c:v>0.0232415769754105</c:v>
                </c:pt>
                <c:pt idx="1">
                  <c:v>-0.0474453676442964</c:v>
                </c:pt>
                <c:pt idx="2">
                  <c:v>0.0147335024622516</c:v>
                </c:pt>
                <c:pt idx="3">
                  <c:v>-0.0171653635862982</c:v>
                </c:pt>
                <c:pt idx="4">
                  <c:v>0.0559338923788551</c:v>
                </c:pt>
                <c:pt idx="5">
                  <c:v>-0.012381390234308</c:v>
                </c:pt>
                <c:pt idx="6">
                  <c:v>-0.0567193391392468</c:v>
                </c:pt>
                <c:pt idx="7">
                  <c:v>-0.0202416600820082</c:v>
                </c:pt>
                <c:pt idx="8">
                  <c:v>-0.0301498045307986</c:v>
                </c:pt>
                <c:pt idx="9">
                  <c:v>-0.00463666236914106</c:v>
                </c:pt>
                <c:pt idx="10">
                  <c:v>0.0448322679995984</c:v>
                </c:pt>
                <c:pt idx="11">
                  <c:v>0.00674143291349328</c:v>
                </c:pt>
                <c:pt idx="12">
                  <c:v>0.0196451070239354</c:v>
                </c:pt>
                <c:pt idx="13">
                  <c:v>0.0265958979315084</c:v>
                </c:pt>
                <c:pt idx="14">
                  <c:v>-0.00672641982645484</c:v>
                </c:pt>
                <c:pt idx="15">
                  <c:v>-0.0035261044727503</c:v>
                </c:pt>
                <c:pt idx="16">
                  <c:v>0.0278664307449373</c:v>
                </c:pt>
                <c:pt idx="17">
                  <c:v>-0.0338338754646372</c:v>
                </c:pt>
                <c:pt idx="18">
                  <c:v>0.00501868757157404</c:v>
                </c:pt>
                <c:pt idx="19">
                  <c:v>0.0349655594019864</c:v>
                </c:pt>
                <c:pt idx="20">
                  <c:v>0.010706675521269</c:v>
                </c:pt>
                <c:pt idx="21">
                  <c:v>0.024370944090956</c:v>
                </c:pt>
                <c:pt idx="22">
                  <c:v>0.0264368954895101</c:v>
                </c:pt>
                <c:pt idx="23">
                  <c:v>0.0192842806921212</c:v>
                </c:pt>
                <c:pt idx="24">
                  <c:v>0.0404649397739357</c:v>
                </c:pt>
                <c:pt idx="25">
                  <c:v>-0.0234524102291028</c:v>
                </c:pt>
                <c:pt idx="26">
                  <c:v>0.00200307403017106</c:v>
                </c:pt>
                <c:pt idx="27">
                  <c:v>-0.00105239073492356</c:v>
                </c:pt>
                <c:pt idx="28">
                  <c:v>0.0304601430702738</c:v>
                </c:pt>
                <c:pt idx="29">
                  <c:v>0.0456588897910076</c:v>
                </c:pt>
                <c:pt idx="30">
                  <c:v>0.00353714352932773</c:v>
                </c:pt>
                <c:pt idx="31">
                  <c:v>0.0216695406094487</c:v>
                </c:pt>
                <c:pt idx="32">
                  <c:v>-0.0253837535533556</c:v>
                </c:pt>
                <c:pt idx="33">
                  <c:v>-0.0255674862843226</c:v>
                </c:pt>
                <c:pt idx="34">
                  <c:v>0.0319764799891862</c:v>
                </c:pt>
                <c:pt idx="35">
                  <c:v>0.00392257915531511</c:v>
                </c:pt>
                <c:pt idx="36">
                  <c:v>0.0206964502529875</c:v>
                </c:pt>
                <c:pt idx="37">
                  <c:v>0.050210075481953</c:v>
                </c:pt>
                <c:pt idx="38">
                  <c:v>0.028045666105667</c:v>
                </c:pt>
                <c:pt idx="39">
                  <c:v>0.0279867244884579</c:v>
                </c:pt>
                <c:pt idx="40">
                  <c:v>0.018790117112148</c:v>
                </c:pt>
                <c:pt idx="41">
                  <c:v>0.0396306055064369</c:v>
                </c:pt>
                <c:pt idx="42">
                  <c:v>0.0145740506980366</c:v>
                </c:pt>
                <c:pt idx="43">
                  <c:v>0.0446770533574557</c:v>
                </c:pt>
                <c:pt idx="44">
                  <c:v>0.0424983373810922</c:v>
                </c:pt>
                <c:pt idx="45">
                  <c:v>-0.0531047383706728</c:v>
                </c:pt>
                <c:pt idx="46">
                  <c:v>0.0189648467996695</c:v>
                </c:pt>
                <c:pt idx="47">
                  <c:v>-0.00617004185217645</c:v>
                </c:pt>
                <c:pt idx="48">
                  <c:v>0.0420550643714964</c:v>
                </c:pt>
                <c:pt idx="49">
                  <c:v>0.0738898943670895</c:v>
                </c:pt>
                <c:pt idx="50">
                  <c:v>0.0046402659168235</c:v>
                </c:pt>
                <c:pt idx="51">
                  <c:v>-0.0355618218827376</c:v>
                </c:pt>
                <c:pt idx="52">
                  <c:v>0.0948669301082748</c:v>
                </c:pt>
                <c:pt idx="53">
                  <c:v>-0.0838937014453466</c:v>
                </c:pt>
                <c:pt idx="54">
                  <c:v>-0.036445358654808</c:v>
                </c:pt>
                <c:pt idx="55">
                  <c:v>0.0130435844992652</c:v>
                </c:pt>
                <c:pt idx="56">
                  <c:v>-0.00464880257268343</c:v>
                </c:pt>
                <c:pt idx="57">
                  <c:v>-0.00186372810214077</c:v>
                </c:pt>
                <c:pt idx="58">
                  <c:v>0.0372719895590675</c:v>
                </c:pt>
                <c:pt idx="59">
                  <c:v>0.0193680267037699</c:v>
                </c:pt>
                <c:pt idx="60">
                  <c:v>-0.00394649845682659</c:v>
                </c:pt>
                <c:pt idx="61">
                  <c:v>0.0120143912478708</c:v>
                </c:pt>
                <c:pt idx="62">
                  <c:v>0.0429826547573075</c:v>
                </c:pt>
                <c:pt idx="63">
                  <c:v>0.00185491986183016</c:v>
                </c:pt>
                <c:pt idx="64">
                  <c:v>0.0225388167896786</c:v>
                </c:pt>
                <c:pt idx="65">
                  <c:v>0.0847610414425323</c:v>
                </c:pt>
                <c:pt idx="66">
                  <c:v>0.00478895054412023</c:v>
                </c:pt>
                <c:pt idx="67">
                  <c:v>0.0664881103840884</c:v>
                </c:pt>
                <c:pt idx="68">
                  <c:v>0.0112816580257164</c:v>
                </c:pt>
                <c:pt idx="69">
                  <c:v>-0.0625883118371371</c:v>
                </c:pt>
                <c:pt idx="70">
                  <c:v>0.00884311026923716</c:v>
                </c:pt>
                <c:pt idx="71">
                  <c:v>0.0587013137714141</c:v>
                </c:pt>
                <c:pt idx="72">
                  <c:v>0.0304966582771211</c:v>
                </c:pt>
                <c:pt idx="73">
                  <c:v>-0.033636959512122</c:v>
                </c:pt>
                <c:pt idx="74">
                  <c:v>0.0292376311364271</c:v>
                </c:pt>
                <c:pt idx="75">
                  <c:v>0.0145720526752786</c:v>
                </c:pt>
                <c:pt idx="76">
                  <c:v>0.0172177325797018</c:v>
                </c:pt>
                <c:pt idx="77">
                  <c:v>0.0663472286078873</c:v>
                </c:pt>
                <c:pt idx="78">
                  <c:v>0.00605193380423853</c:v>
                </c:pt>
                <c:pt idx="79">
                  <c:v>0.106633824980076</c:v>
                </c:pt>
                <c:pt idx="80">
                  <c:v>0.0117070175222103</c:v>
                </c:pt>
                <c:pt idx="81">
                  <c:v>0.129742137270342</c:v>
                </c:pt>
                <c:pt idx="82">
                  <c:v>0.0913597033107599</c:v>
                </c:pt>
                <c:pt idx="83">
                  <c:v>0.0607078207863429</c:v>
                </c:pt>
                <c:pt idx="84">
                  <c:v>-0.0371547951652002</c:v>
                </c:pt>
                <c:pt idx="85">
                  <c:v>-0.0297431245929172</c:v>
                </c:pt>
                <c:pt idx="86">
                  <c:v>0.057781961028731</c:v>
                </c:pt>
                <c:pt idx="87">
                  <c:v>-0.0237920041227143</c:v>
                </c:pt>
                <c:pt idx="88">
                  <c:v>-0.140641578117503</c:v>
                </c:pt>
                <c:pt idx="89">
                  <c:v>-0.0924526996194051</c:v>
                </c:pt>
                <c:pt idx="90">
                  <c:v>-0.0360650746710792</c:v>
                </c:pt>
                <c:pt idx="91">
                  <c:v>-0.00418756452215233</c:v>
                </c:pt>
                <c:pt idx="92">
                  <c:v>-0.0478900968814086</c:v>
                </c:pt>
                <c:pt idx="93">
                  <c:v>0.0151942442332061</c:v>
                </c:pt>
                <c:pt idx="94">
                  <c:v>0.0522615338209524</c:v>
                </c:pt>
                <c:pt idx="95">
                  <c:v>-0.0164909404545758</c:v>
                </c:pt>
                <c:pt idx="96">
                  <c:v>0.0146158824940747</c:v>
                </c:pt>
                <c:pt idx="97">
                  <c:v>-0.0501529889948524</c:v>
                </c:pt>
                <c:pt idx="98">
                  <c:v>0.0012473873154433</c:v>
                </c:pt>
                <c:pt idx="99">
                  <c:v>-0.0236857520185129</c:v>
                </c:pt>
                <c:pt idx="100">
                  <c:v>0.059801404261479</c:v>
                </c:pt>
                <c:pt idx="101">
                  <c:v>0.0777016159711406</c:v>
                </c:pt>
                <c:pt idx="102">
                  <c:v>-0.0151421461737596</c:v>
                </c:pt>
                <c:pt idx="103">
                  <c:v>0.0235793497518839</c:v>
                </c:pt>
                <c:pt idx="104">
                  <c:v>0.0224665491198085</c:v>
                </c:pt>
                <c:pt idx="105">
                  <c:v>0.0371012123265083</c:v>
                </c:pt>
                <c:pt idx="106">
                  <c:v>0.0346899492980084</c:v>
                </c:pt>
                <c:pt idx="107">
                  <c:v>0.0317909638870729</c:v>
                </c:pt>
                <c:pt idx="108">
                  <c:v>0.0144002013653679</c:v>
                </c:pt>
                <c:pt idx="109">
                  <c:v>0.027027244007298</c:v>
                </c:pt>
                <c:pt idx="110">
                  <c:v>0.0330182627634247</c:v>
                </c:pt>
                <c:pt idx="111">
                  <c:v>0.0400055732695811</c:v>
                </c:pt>
                <c:pt idx="112">
                  <c:v>0.0313618223573119</c:v>
                </c:pt>
                <c:pt idx="113">
                  <c:v>0.0140138661918503</c:v>
                </c:pt>
                <c:pt idx="114">
                  <c:v>0.023703516377156</c:v>
                </c:pt>
                <c:pt idx="115">
                  <c:v>0.0139687540389116</c:v>
                </c:pt>
                <c:pt idx="116">
                  <c:v>0.0110279817012172</c:v>
                </c:pt>
                <c:pt idx="117">
                  <c:v>-0.0305071046857746</c:v>
                </c:pt>
                <c:pt idx="118">
                  <c:v>0.0444607062547511</c:v>
                </c:pt>
                <c:pt idx="119">
                  <c:v>0.0226066794744249</c:v>
                </c:pt>
                <c:pt idx="120">
                  <c:v>0.0131478300738234</c:v>
                </c:pt>
                <c:pt idx="121">
                  <c:v>0.0459790333388372</c:v>
                </c:pt>
                <c:pt idx="122">
                  <c:v>0.0193827335048167</c:v>
                </c:pt>
                <c:pt idx="123">
                  <c:v>0.0282918075969085</c:v>
                </c:pt>
                <c:pt idx="124">
                  <c:v>-0.0308023704650757</c:v>
                </c:pt>
                <c:pt idx="125">
                  <c:v>0.0263673620094392</c:v>
                </c:pt>
                <c:pt idx="126">
                  <c:v>0.00318527957765536</c:v>
                </c:pt>
                <c:pt idx="127">
                  <c:v>0.0330564367020368</c:v>
                </c:pt>
                <c:pt idx="128">
                  <c:v>0.0346892888978155</c:v>
                </c:pt>
                <c:pt idx="129">
                  <c:v>0.0106709977221914</c:v>
                </c:pt>
                <c:pt idx="130">
                  <c:v>0.0182406549615121</c:v>
                </c:pt>
                <c:pt idx="131">
                  <c:v>-0.00747678072777067</c:v>
                </c:pt>
                <c:pt idx="132">
                  <c:v>0.033278558845436</c:v>
                </c:pt>
                <c:pt idx="133">
                  <c:v>0.00523956365531332</c:v>
                </c:pt>
                <c:pt idx="134">
                  <c:v>0.0333983733032742</c:v>
                </c:pt>
                <c:pt idx="135">
                  <c:v>0.0638529373543727</c:v>
                </c:pt>
                <c:pt idx="136">
                  <c:v>0.0210886264414142</c:v>
                </c:pt>
                <c:pt idx="137">
                  <c:v>0.0351259702011066</c:v>
                </c:pt>
                <c:pt idx="138">
                  <c:v>0.0369081434812934</c:v>
                </c:pt>
                <c:pt idx="139">
                  <c:v>0.0131535785248814</c:v>
                </c:pt>
                <c:pt idx="140">
                  <c:v>0.0113980557864885</c:v>
                </c:pt>
                <c:pt idx="141">
                  <c:v>0.00848123672748761</c:v>
                </c:pt>
                <c:pt idx="142">
                  <c:v>-0.023793431111124</c:v>
                </c:pt>
                <c:pt idx="143">
                  <c:v>-0.00814876318711848</c:v>
                </c:pt>
                <c:pt idx="144">
                  <c:v>0.0326561612236702</c:v>
                </c:pt>
                <c:pt idx="145">
                  <c:v>0.0590432094286529</c:v>
                </c:pt>
                <c:pt idx="146">
                  <c:v>0.0346687605452936</c:v>
                </c:pt>
                <c:pt idx="147">
                  <c:v>0.00255878054575057</c:v>
                </c:pt>
                <c:pt idx="148">
                  <c:v>0.0458989941620199</c:v>
                </c:pt>
                <c:pt idx="149">
                  <c:v>0.0398973322789316</c:v>
                </c:pt>
                <c:pt idx="150">
                  <c:v>0.0663353523879222</c:v>
                </c:pt>
                <c:pt idx="151">
                  <c:v>0.0438462835472776</c:v>
                </c:pt>
                <c:pt idx="152">
                  <c:v>0.0329551822666716</c:v>
                </c:pt>
                <c:pt idx="153">
                  <c:v>0.0675360460453614</c:v>
                </c:pt>
                <c:pt idx="154">
                  <c:v>0.0290125641846852</c:v>
                </c:pt>
                <c:pt idx="155">
                  <c:v>-0.00113015107037306</c:v>
                </c:pt>
                <c:pt idx="156">
                  <c:v>0.00974367316126546</c:v>
                </c:pt>
                <c:pt idx="157">
                  <c:v>0.0168264099765611</c:v>
                </c:pt>
                <c:pt idx="158">
                  <c:v>-0.0167541655430428</c:v>
                </c:pt>
                <c:pt idx="159">
                  <c:v>0.0355998975664925</c:v>
                </c:pt>
                <c:pt idx="160">
                  <c:v>0.04046367507305</c:v>
                </c:pt>
                <c:pt idx="161">
                  <c:v>-0.0401597633866886</c:v>
                </c:pt>
                <c:pt idx="162">
                  <c:v>0.00103739213525834</c:v>
                </c:pt>
                <c:pt idx="163">
                  <c:v>-0.0251914447104758</c:v>
                </c:pt>
                <c:pt idx="164">
                  <c:v>-0.0157564327239131</c:v>
                </c:pt>
                <c:pt idx="165">
                  <c:v>0.0216274110958408</c:v>
                </c:pt>
                <c:pt idx="166">
                  <c:v>0.0312031330632495</c:v>
                </c:pt>
                <c:pt idx="167">
                  <c:v>0.0372239305777405</c:v>
                </c:pt>
                <c:pt idx="168">
                  <c:v>0.0034339538444974</c:v>
                </c:pt>
                <c:pt idx="169">
                  <c:v>0.0233534666801531</c:v>
                </c:pt>
                <c:pt idx="170">
                  <c:v>0.0337539270929685</c:v>
                </c:pt>
                <c:pt idx="171">
                  <c:v>0.0637253614360167</c:v>
                </c:pt>
                <c:pt idx="172">
                  <c:v>0.0437359665002035</c:v>
                </c:pt>
                <c:pt idx="173">
                  <c:v>-0.0851263890941637</c:v>
                </c:pt>
                <c:pt idx="174">
                  <c:v>-0.00390104828870519</c:v>
                </c:pt>
                <c:pt idx="175">
                  <c:v>-0.00862680896939082</c:v>
                </c:pt>
                <c:pt idx="176">
                  <c:v>0.017431543979556</c:v>
                </c:pt>
                <c:pt idx="177">
                  <c:v>0.0173384828595529</c:v>
                </c:pt>
                <c:pt idx="178">
                  <c:v>0.0340259766707369</c:v>
                </c:pt>
                <c:pt idx="179">
                  <c:v>-0.0532396429775599</c:v>
                </c:pt>
                <c:pt idx="180">
                  <c:v>0.00671380002605267</c:v>
                </c:pt>
                <c:pt idx="181">
                  <c:v>0.0260464995720724</c:v>
                </c:pt>
                <c:pt idx="182">
                  <c:v>0.0522105148517972</c:v>
                </c:pt>
                <c:pt idx="183">
                  <c:v>0.0107074363499202</c:v>
                </c:pt>
                <c:pt idx="184">
                  <c:v>-0.0243651074842196</c:v>
                </c:pt>
                <c:pt idx="185">
                  <c:v>-0.0238810965991082</c:v>
                </c:pt>
                <c:pt idx="186">
                  <c:v>0.0362611460673553</c:v>
                </c:pt>
                <c:pt idx="187">
                  <c:v>0.0138158162139834</c:v>
                </c:pt>
                <c:pt idx="188">
                  <c:v>0.0828478726138433</c:v>
                </c:pt>
                <c:pt idx="189">
                  <c:v>-0.0561859708490608</c:v>
                </c:pt>
                <c:pt idx="190">
                  <c:v>-0.0199537028843335</c:v>
                </c:pt>
                <c:pt idx="191">
                  <c:v>0.0124232298644708</c:v>
                </c:pt>
                <c:pt idx="192">
                  <c:v>-0.00822687077601769</c:v>
                </c:pt>
                <c:pt idx="193">
                  <c:v>-0.0360518131451077</c:v>
                </c:pt>
                <c:pt idx="194">
                  <c:v>0.0719767097253825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68755232"/>
        <c:axId val="1768760864"/>
      </c:scatterChart>
      <c:valAx>
        <c:axId val="17687552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SMB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68760864"/>
        <c:crosses val="autoZero"/>
        <c:crossBetween val="midCat"/>
      </c:valAx>
      <c:valAx>
        <c:axId val="176876086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Excess return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687552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HML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Excess return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Hyundai!$F$2:$F$196</c:f>
              <c:numCache>
                <c:formatCode>General</c:formatCode>
                <c:ptCount val="195"/>
                <c:pt idx="0">
                  <c:v>3.79</c:v>
                </c:pt>
                <c:pt idx="1">
                  <c:v>0.07</c:v>
                </c:pt>
                <c:pt idx="2">
                  <c:v>-2.41</c:v>
                </c:pt>
                <c:pt idx="3">
                  <c:v>-4.58</c:v>
                </c:pt>
                <c:pt idx="4">
                  <c:v>0.7</c:v>
                </c:pt>
                <c:pt idx="5">
                  <c:v>-0.51</c:v>
                </c:pt>
                <c:pt idx="6">
                  <c:v>0.11</c:v>
                </c:pt>
                <c:pt idx="7">
                  <c:v>-3.52</c:v>
                </c:pt>
                <c:pt idx="8">
                  <c:v>-2.73</c:v>
                </c:pt>
                <c:pt idx="9">
                  <c:v>0.99</c:v>
                </c:pt>
                <c:pt idx="10">
                  <c:v>0.94</c:v>
                </c:pt>
                <c:pt idx="11">
                  <c:v>1.32</c:v>
                </c:pt>
                <c:pt idx="12">
                  <c:v>-3.64</c:v>
                </c:pt>
                <c:pt idx="13">
                  <c:v>5.29</c:v>
                </c:pt>
                <c:pt idx="14">
                  <c:v>0.44</c:v>
                </c:pt>
                <c:pt idx="15">
                  <c:v>2.81</c:v>
                </c:pt>
                <c:pt idx="16">
                  <c:v>-2.03</c:v>
                </c:pt>
                <c:pt idx="17">
                  <c:v>3.58</c:v>
                </c:pt>
                <c:pt idx="18">
                  <c:v>-0.14</c:v>
                </c:pt>
                <c:pt idx="19">
                  <c:v>2.16</c:v>
                </c:pt>
                <c:pt idx="20">
                  <c:v>0.82</c:v>
                </c:pt>
                <c:pt idx="21">
                  <c:v>1.79</c:v>
                </c:pt>
                <c:pt idx="22">
                  <c:v>2.62</c:v>
                </c:pt>
                <c:pt idx="23">
                  <c:v>-0.36</c:v>
                </c:pt>
                <c:pt idx="24">
                  <c:v>-1.44</c:v>
                </c:pt>
                <c:pt idx="25">
                  <c:v>-1.19</c:v>
                </c:pt>
                <c:pt idx="26">
                  <c:v>-0.83</c:v>
                </c:pt>
                <c:pt idx="27">
                  <c:v>1.9</c:v>
                </c:pt>
                <c:pt idx="28">
                  <c:v>-0.3</c:v>
                </c:pt>
                <c:pt idx="29">
                  <c:v>-1.72</c:v>
                </c:pt>
                <c:pt idx="30">
                  <c:v>-0.89</c:v>
                </c:pt>
                <c:pt idx="31">
                  <c:v>-3.24</c:v>
                </c:pt>
                <c:pt idx="32">
                  <c:v>1.79</c:v>
                </c:pt>
                <c:pt idx="33">
                  <c:v>2.53</c:v>
                </c:pt>
                <c:pt idx="34">
                  <c:v>2.0</c:v>
                </c:pt>
                <c:pt idx="35">
                  <c:v>-0.57</c:v>
                </c:pt>
                <c:pt idx="36">
                  <c:v>1.27</c:v>
                </c:pt>
                <c:pt idx="37">
                  <c:v>3.14</c:v>
                </c:pt>
                <c:pt idx="38">
                  <c:v>0.89</c:v>
                </c:pt>
                <c:pt idx="39">
                  <c:v>3.13</c:v>
                </c:pt>
                <c:pt idx="40">
                  <c:v>-0.6</c:v>
                </c:pt>
                <c:pt idx="41">
                  <c:v>1.91</c:v>
                </c:pt>
                <c:pt idx="42">
                  <c:v>0.2</c:v>
                </c:pt>
                <c:pt idx="43">
                  <c:v>0.91</c:v>
                </c:pt>
                <c:pt idx="44">
                  <c:v>0.82</c:v>
                </c:pt>
                <c:pt idx="45">
                  <c:v>3.33</c:v>
                </c:pt>
                <c:pt idx="46">
                  <c:v>1.32</c:v>
                </c:pt>
                <c:pt idx="47">
                  <c:v>0.04</c:v>
                </c:pt>
                <c:pt idx="48">
                  <c:v>1.19</c:v>
                </c:pt>
                <c:pt idx="49">
                  <c:v>0.86</c:v>
                </c:pt>
                <c:pt idx="50">
                  <c:v>0.99</c:v>
                </c:pt>
                <c:pt idx="51">
                  <c:v>-0.85</c:v>
                </c:pt>
                <c:pt idx="52">
                  <c:v>-0.48</c:v>
                </c:pt>
                <c:pt idx="53">
                  <c:v>1.74</c:v>
                </c:pt>
                <c:pt idx="54">
                  <c:v>-1.01</c:v>
                </c:pt>
                <c:pt idx="55">
                  <c:v>-0.9</c:v>
                </c:pt>
                <c:pt idx="56">
                  <c:v>0.19</c:v>
                </c:pt>
                <c:pt idx="57">
                  <c:v>1.68</c:v>
                </c:pt>
                <c:pt idx="58">
                  <c:v>-0.29</c:v>
                </c:pt>
                <c:pt idx="59">
                  <c:v>-1.47</c:v>
                </c:pt>
                <c:pt idx="60">
                  <c:v>-4.58</c:v>
                </c:pt>
                <c:pt idx="61">
                  <c:v>3.27</c:v>
                </c:pt>
                <c:pt idx="62">
                  <c:v>-2.73</c:v>
                </c:pt>
                <c:pt idx="63">
                  <c:v>1.0</c:v>
                </c:pt>
                <c:pt idx="64">
                  <c:v>-2.94</c:v>
                </c:pt>
                <c:pt idx="65">
                  <c:v>-0.92</c:v>
                </c:pt>
                <c:pt idx="66">
                  <c:v>0.86</c:v>
                </c:pt>
                <c:pt idx="67">
                  <c:v>-0.9</c:v>
                </c:pt>
                <c:pt idx="68">
                  <c:v>1.39</c:v>
                </c:pt>
                <c:pt idx="69">
                  <c:v>1.85</c:v>
                </c:pt>
                <c:pt idx="70">
                  <c:v>-0.83</c:v>
                </c:pt>
                <c:pt idx="71">
                  <c:v>0.76</c:v>
                </c:pt>
                <c:pt idx="72">
                  <c:v>0.97</c:v>
                </c:pt>
                <c:pt idx="73">
                  <c:v>0.48</c:v>
                </c:pt>
                <c:pt idx="74">
                  <c:v>1.91</c:v>
                </c:pt>
                <c:pt idx="75">
                  <c:v>-3.38</c:v>
                </c:pt>
                <c:pt idx="76">
                  <c:v>1.45</c:v>
                </c:pt>
                <c:pt idx="77">
                  <c:v>0.98</c:v>
                </c:pt>
                <c:pt idx="78">
                  <c:v>-4.31</c:v>
                </c:pt>
                <c:pt idx="79">
                  <c:v>6.43</c:v>
                </c:pt>
                <c:pt idx="80">
                  <c:v>-2.42</c:v>
                </c:pt>
                <c:pt idx="81">
                  <c:v>3.69</c:v>
                </c:pt>
                <c:pt idx="82">
                  <c:v>-1.04</c:v>
                </c:pt>
                <c:pt idx="83">
                  <c:v>-6.51</c:v>
                </c:pt>
                <c:pt idx="84">
                  <c:v>-4.64</c:v>
                </c:pt>
                <c:pt idx="85">
                  <c:v>3.48</c:v>
                </c:pt>
                <c:pt idx="86">
                  <c:v>0.87</c:v>
                </c:pt>
                <c:pt idx="87">
                  <c:v>3.21</c:v>
                </c:pt>
                <c:pt idx="88">
                  <c:v>4.04</c:v>
                </c:pt>
                <c:pt idx="89">
                  <c:v>3.08</c:v>
                </c:pt>
                <c:pt idx="90">
                  <c:v>-1.95</c:v>
                </c:pt>
                <c:pt idx="91">
                  <c:v>6.92</c:v>
                </c:pt>
                <c:pt idx="92">
                  <c:v>-1.92</c:v>
                </c:pt>
                <c:pt idx="93">
                  <c:v>-4.23</c:v>
                </c:pt>
                <c:pt idx="94">
                  <c:v>-0.75</c:v>
                </c:pt>
                <c:pt idx="95">
                  <c:v>2.28</c:v>
                </c:pt>
                <c:pt idx="96">
                  <c:v>-3.71</c:v>
                </c:pt>
                <c:pt idx="97">
                  <c:v>1.47</c:v>
                </c:pt>
                <c:pt idx="98">
                  <c:v>0.78</c:v>
                </c:pt>
                <c:pt idx="99">
                  <c:v>2.43</c:v>
                </c:pt>
                <c:pt idx="100">
                  <c:v>-0.48</c:v>
                </c:pt>
                <c:pt idx="101">
                  <c:v>-5.38</c:v>
                </c:pt>
                <c:pt idx="102">
                  <c:v>-1.08</c:v>
                </c:pt>
                <c:pt idx="103">
                  <c:v>3.61</c:v>
                </c:pt>
                <c:pt idx="104">
                  <c:v>0.16</c:v>
                </c:pt>
                <c:pt idx="105">
                  <c:v>4.11</c:v>
                </c:pt>
                <c:pt idx="106">
                  <c:v>-0.39</c:v>
                </c:pt>
                <c:pt idx="107">
                  <c:v>-1.89</c:v>
                </c:pt>
                <c:pt idx="108">
                  <c:v>-0.17</c:v>
                </c:pt>
                <c:pt idx="109">
                  <c:v>3.07</c:v>
                </c:pt>
                <c:pt idx="110">
                  <c:v>0.06</c:v>
                </c:pt>
                <c:pt idx="111">
                  <c:v>1.28</c:v>
                </c:pt>
                <c:pt idx="112">
                  <c:v>-5.1</c:v>
                </c:pt>
                <c:pt idx="113">
                  <c:v>2.98</c:v>
                </c:pt>
                <c:pt idx="114">
                  <c:v>0.21</c:v>
                </c:pt>
                <c:pt idx="115">
                  <c:v>0.09</c:v>
                </c:pt>
                <c:pt idx="116">
                  <c:v>0.96</c:v>
                </c:pt>
                <c:pt idx="117">
                  <c:v>-0.39</c:v>
                </c:pt>
                <c:pt idx="118">
                  <c:v>-1.83</c:v>
                </c:pt>
                <c:pt idx="119">
                  <c:v>1.36</c:v>
                </c:pt>
                <c:pt idx="120">
                  <c:v>2.96</c:v>
                </c:pt>
                <c:pt idx="121">
                  <c:v>-0.23</c:v>
                </c:pt>
                <c:pt idx="122">
                  <c:v>-0.29</c:v>
                </c:pt>
                <c:pt idx="123">
                  <c:v>0.07</c:v>
                </c:pt>
                <c:pt idx="124">
                  <c:v>0.11</c:v>
                </c:pt>
                <c:pt idx="125">
                  <c:v>-2.34</c:v>
                </c:pt>
                <c:pt idx="126">
                  <c:v>-1.92</c:v>
                </c:pt>
                <c:pt idx="127">
                  <c:v>0.9</c:v>
                </c:pt>
                <c:pt idx="128">
                  <c:v>-0.66</c:v>
                </c:pt>
                <c:pt idx="129">
                  <c:v>1.18</c:v>
                </c:pt>
                <c:pt idx="130">
                  <c:v>4.0</c:v>
                </c:pt>
                <c:pt idx="131">
                  <c:v>1.53</c:v>
                </c:pt>
                <c:pt idx="132">
                  <c:v>-0.32</c:v>
                </c:pt>
                <c:pt idx="133">
                  <c:v>-0.66</c:v>
                </c:pt>
                <c:pt idx="134">
                  <c:v>2.47</c:v>
                </c:pt>
                <c:pt idx="135">
                  <c:v>2.01</c:v>
                </c:pt>
                <c:pt idx="136">
                  <c:v>-2.55</c:v>
                </c:pt>
                <c:pt idx="137">
                  <c:v>-2.42</c:v>
                </c:pt>
                <c:pt idx="138">
                  <c:v>3.72</c:v>
                </c:pt>
                <c:pt idx="139">
                  <c:v>-0.26</c:v>
                </c:pt>
                <c:pt idx="140">
                  <c:v>-0.22</c:v>
                </c:pt>
                <c:pt idx="141">
                  <c:v>-0.4</c:v>
                </c:pt>
                <c:pt idx="142">
                  <c:v>0.22</c:v>
                </c:pt>
                <c:pt idx="143">
                  <c:v>-3.03</c:v>
                </c:pt>
                <c:pt idx="144">
                  <c:v>0.72</c:v>
                </c:pt>
                <c:pt idx="145">
                  <c:v>8.31</c:v>
                </c:pt>
                <c:pt idx="146">
                  <c:v>-2.51</c:v>
                </c:pt>
                <c:pt idx="147">
                  <c:v>-1.94</c:v>
                </c:pt>
                <c:pt idx="148">
                  <c:v>-0.05</c:v>
                </c:pt>
                <c:pt idx="149">
                  <c:v>0.38</c:v>
                </c:pt>
                <c:pt idx="150">
                  <c:v>7.28</c:v>
                </c:pt>
                <c:pt idx="151">
                  <c:v>6.43</c:v>
                </c:pt>
                <c:pt idx="152">
                  <c:v>0.35</c:v>
                </c:pt>
                <c:pt idx="153">
                  <c:v>6.11</c:v>
                </c:pt>
                <c:pt idx="154">
                  <c:v>-3.18</c:v>
                </c:pt>
                <c:pt idx="155">
                  <c:v>-2.49</c:v>
                </c:pt>
                <c:pt idx="156">
                  <c:v>3.38</c:v>
                </c:pt>
                <c:pt idx="157">
                  <c:v>-0.07</c:v>
                </c:pt>
                <c:pt idx="158">
                  <c:v>-1.15</c:v>
                </c:pt>
                <c:pt idx="159">
                  <c:v>3.25</c:v>
                </c:pt>
                <c:pt idx="160">
                  <c:v>0.33</c:v>
                </c:pt>
                <c:pt idx="161">
                  <c:v>-0.53</c:v>
                </c:pt>
                <c:pt idx="162">
                  <c:v>-2.35</c:v>
                </c:pt>
                <c:pt idx="163">
                  <c:v>1.52</c:v>
                </c:pt>
                <c:pt idx="164">
                  <c:v>3.86</c:v>
                </c:pt>
                <c:pt idx="165">
                  <c:v>0.8</c:v>
                </c:pt>
                <c:pt idx="166">
                  <c:v>6.18</c:v>
                </c:pt>
                <c:pt idx="167">
                  <c:v>0.52</c:v>
                </c:pt>
                <c:pt idx="168">
                  <c:v>2.11</c:v>
                </c:pt>
                <c:pt idx="169">
                  <c:v>2.64</c:v>
                </c:pt>
                <c:pt idx="170">
                  <c:v>3.1</c:v>
                </c:pt>
                <c:pt idx="171">
                  <c:v>0.69</c:v>
                </c:pt>
                <c:pt idx="172">
                  <c:v>-0.32</c:v>
                </c:pt>
                <c:pt idx="173">
                  <c:v>-1.03</c:v>
                </c:pt>
                <c:pt idx="174">
                  <c:v>-2.01</c:v>
                </c:pt>
                <c:pt idx="175">
                  <c:v>2.08</c:v>
                </c:pt>
                <c:pt idx="176">
                  <c:v>0.15</c:v>
                </c:pt>
                <c:pt idx="177">
                  <c:v>4.69</c:v>
                </c:pt>
                <c:pt idx="178">
                  <c:v>-5.5</c:v>
                </c:pt>
                <c:pt idx="179">
                  <c:v>7.93</c:v>
                </c:pt>
                <c:pt idx="180">
                  <c:v>8.08</c:v>
                </c:pt>
                <c:pt idx="181">
                  <c:v>-0.35</c:v>
                </c:pt>
                <c:pt idx="182">
                  <c:v>5.97</c:v>
                </c:pt>
                <c:pt idx="183">
                  <c:v>3.32</c:v>
                </c:pt>
                <c:pt idx="184">
                  <c:v>1.38</c:v>
                </c:pt>
                <c:pt idx="185">
                  <c:v>4.61</c:v>
                </c:pt>
                <c:pt idx="186">
                  <c:v>4.9</c:v>
                </c:pt>
                <c:pt idx="187">
                  <c:v>3.39</c:v>
                </c:pt>
                <c:pt idx="188">
                  <c:v>1.45</c:v>
                </c:pt>
                <c:pt idx="189">
                  <c:v>-3.98</c:v>
                </c:pt>
                <c:pt idx="190">
                  <c:v>1.48</c:v>
                </c:pt>
                <c:pt idx="191">
                  <c:v>0.34</c:v>
                </c:pt>
                <c:pt idx="192">
                  <c:v>-2.56</c:v>
                </c:pt>
                <c:pt idx="193">
                  <c:v>1.64</c:v>
                </c:pt>
                <c:pt idx="194">
                  <c:v>3.22</c:v>
                </c:pt>
              </c:numCache>
            </c:numRef>
          </c:xVal>
          <c:yVal>
            <c:numRef>
              <c:f>Hyundai!$H$2:$H$196</c:f>
              <c:numCache>
                <c:formatCode>0.00%</c:formatCode>
                <c:ptCount val="195"/>
                <c:pt idx="0">
                  <c:v>0.108822556390977</c:v>
                </c:pt>
                <c:pt idx="1">
                  <c:v>-0.10748255033557</c:v>
                </c:pt>
                <c:pt idx="2">
                  <c:v>0.0100694915254238</c:v>
                </c:pt>
                <c:pt idx="3">
                  <c:v>-0.0544871794871795</c:v>
                </c:pt>
                <c:pt idx="4">
                  <c:v>-0.0487804878048781</c:v>
                </c:pt>
                <c:pt idx="5">
                  <c:v>0.100671140939597</c:v>
                </c:pt>
                <c:pt idx="6">
                  <c:v>0.0</c:v>
                </c:pt>
                <c:pt idx="7">
                  <c:v>0.0955882352941177</c:v>
                </c:pt>
                <c:pt idx="8">
                  <c:v>-0.139240506329114</c:v>
                </c:pt>
                <c:pt idx="9">
                  <c:v>-0.0650887573964497</c:v>
                </c:pt>
                <c:pt idx="10">
                  <c:v>0.00296735905044509</c:v>
                </c:pt>
                <c:pt idx="11">
                  <c:v>0.0498442367601246</c:v>
                </c:pt>
                <c:pt idx="12">
                  <c:v>-0.0530973451327433</c:v>
                </c:pt>
                <c:pt idx="13">
                  <c:v>0.00295857988165671</c:v>
                </c:pt>
                <c:pt idx="14">
                  <c:v>-0.0558659217877095</c:v>
                </c:pt>
                <c:pt idx="15">
                  <c:v>0.0529411764705883</c:v>
                </c:pt>
                <c:pt idx="16">
                  <c:v>-0.10761154855643</c:v>
                </c:pt>
                <c:pt idx="17">
                  <c:v>-0.182403433476395</c:v>
                </c:pt>
                <c:pt idx="18">
                  <c:v>-0.0509164969450102</c:v>
                </c:pt>
                <c:pt idx="19">
                  <c:v>0.0697167755991286</c:v>
                </c:pt>
                <c:pt idx="20">
                  <c:v>0.022271714922049</c:v>
                </c:pt>
                <c:pt idx="21">
                  <c:v>-0.0239130434782608</c:v>
                </c:pt>
                <c:pt idx="22">
                  <c:v>-0.0836653386454183</c:v>
                </c:pt>
                <c:pt idx="23">
                  <c:v>0.0244897959183674</c:v>
                </c:pt>
                <c:pt idx="24">
                  <c:v>0.044776119402985</c:v>
                </c:pt>
                <c:pt idx="25">
                  <c:v>-0.0084566596194503</c:v>
                </c:pt>
                <c:pt idx="26">
                  <c:v>-0.0615079365079365</c:v>
                </c:pt>
                <c:pt idx="27">
                  <c:v>-0.00395256916996045</c:v>
                </c:pt>
                <c:pt idx="28">
                  <c:v>0.00796812749003983</c:v>
                </c:pt>
                <c:pt idx="29">
                  <c:v>0.00803212851405632</c:v>
                </c:pt>
                <c:pt idx="30">
                  <c:v>0.0709677419354839</c:v>
                </c:pt>
                <c:pt idx="31">
                  <c:v>0.0310421286031042</c:v>
                </c:pt>
                <c:pt idx="32">
                  <c:v>0.0611764705882354</c:v>
                </c:pt>
                <c:pt idx="33">
                  <c:v>0.0651629072681705</c:v>
                </c:pt>
                <c:pt idx="34">
                  <c:v>-0.109375</c:v>
                </c:pt>
                <c:pt idx="35">
                  <c:v>0.0275229357798166</c:v>
                </c:pt>
                <c:pt idx="36">
                  <c:v>0.0634146341463415</c:v>
                </c:pt>
                <c:pt idx="37">
                  <c:v>-0.0617848970251716</c:v>
                </c:pt>
                <c:pt idx="38">
                  <c:v>-0.0311421286031042</c:v>
                </c:pt>
                <c:pt idx="39">
                  <c:v>0.00435434298440972</c:v>
                </c:pt>
                <c:pt idx="40">
                  <c:v>-0.109226984126984</c:v>
                </c:pt>
                <c:pt idx="41">
                  <c:v>0.0477170478170479</c:v>
                </c:pt>
                <c:pt idx="42">
                  <c:v>0.0146679324894514</c:v>
                </c:pt>
                <c:pt idx="43">
                  <c:v>0.0193548387096774</c:v>
                </c:pt>
                <c:pt idx="44">
                  <c:v>-0.0471311475409836</c:v>
                </c:pt>
                <c:pt idx="45">
                  <c:v>-0.0913476722532588</c:v>
                </c:pt>
                <c:pt idx="46">
                  <c:v>0.152360515021459</c:v>
                </c:pt>
                <c:pt idx="47">
                  <c:v>0.0787037037037037</c:v>
                </c:pt>
                <c:pt idx="48">
                  <c:v>-0.0226244343891403</c:v>
                </c:pt>
                <c:pt idx="49">
                  <c:v>0.0375586854460095</c:v>
                </c:pt>
                <c:pt idx="50">
                  <c:v>0.0</c:v>
                </c:pt>
                <c:pt idx="51">
                  <c:v>-0.0616740088105727</c:v>
                </c:pt>
                <c:pt idx="52">
                  <c:v>0.0758293838862558</c:v>
                </c:pt>
                <c:pt idx="53">
                  <c:v>0.0394088669950738</c:v>
                </c:pt>
                <c:pt idx="54">
                  <c:v>-0.136270212765957</c:v>
                </c:pt>
                <c:pt idx="55">
                  <c:v>-0.00843881856540085</c:v>
                </c:pt>
                <c:pt idx="56">
                  <c:v>-0.0613861386138614</c:v>
                </c:pt>
                <c:pt idx="57">
                  <c:v>0.024340770791075</c:v>
                </c:pt>
                <c:pt idx="58">
                  <c:v>0.214285714285714</c:v>
                </c:pt>
                <c:pt idx="59">
                  <c:v>0.140349438202247</c:v>
                </c:pt>
                <c:pt idx="60">
                  <c:v>-0.005686592178771</c:v>
                </c:pt>
                <c:pt idx="61">
                  <c:v>0.0316002881844379</c:v>
                </c:pt>
                <c:pt idx="62">
                  <c:v>0.00569710144927525</c:v>
                </c:pt>
                <c:pt idx="63">
                  <c:v>0.0146058823529411</c:v>
                </c:pt>
                <c:pt idx="64">
                  <c:v>0.111011111111111</c:v>
                </c:pt>
                <c:pt idx="65">
                  <c:v>0.0811720848056536</c:v>
                </c:pt>
                <c:pt idx="66">
                  <c:v>-0.0504355704697986</c:v>
                </c:pt>
                <c:pt idx="67">
                  <c:v>0.0310418685121108</c:v>
                </c:pt>
                <c:pt idx="68">
                  <c:v>0.0320428571428572</c:v>
                </c:pt>
                <c:pt idx="69">
                  <c:v>0.0217978102189782</c:v>
                </c:pt>
                <c:pt idx="70">
                  <c:v>0.186047186147186</c:v>
                </c:pt>
                <c:pt idx="71">
                  <c:v>0.0042478260869565</c:v>
                </c:pt>
                <c:pt idx="72">
                  <c:v>0.0176991150442478</c:v>
                </c:pt>
                <c:pt idx="73">
                  <c:v>-0.0661157024793388</c:v>
                </c:pt>
                <c:pt idx="74">
                  <c:v>0.222122222222222</c:v>
                </c:pt>
                <c:pt idx="75">
                  <c:v>-0.0958904109589041</c:v>
                </c:pt>
                <c:pt idx="76">
                  <c:v>-0.0179372197309418</c:v>
                </c:pt>
                <c:pt idx="77">
                  <c:v>0.0517867924528301</c:v>
                </c:pt>
                <c:pt idx="78">
                  <c:v>0.203078206583428</c:v>
                </c:pt>
                <c:pt idx="79">
                  <c:v>0.188833873144399</c:v>
                </c:pt>
                <c:pt idx="80">
                  <c:v>0.0691640692640693</c:v>
                </c:pt>
                <c:pt idx="81">
                  <c:v>0.0116788321167882</c:v>
                </c:pt>
                <c:pt idx="82">
                  <c:v>0.234134234234234</c:v>
                </c:pt>
                <c:pt idx="83">
                  <c:v>0.139430390143737</c:v>
                </c:pt>
                <c:pt idx="84">
                  <c:v>0.0251631578947369</c:v>
                </c:pt>
                <c:pt idx="85">
                  <c:v>0.20253164556962</c:v>
                </c:pt>
                <c:pt idx="86">
                  <c:v>-0.0481927710843374</c:v>
                </c:pt>
                <c:pt idx="87">
                  <c:v>-0.29451768707483</c:v>
                </c:pt>
                <c:pt idx="88">
                  <c:v>-0.2008</c:v>
                </c:pt>
                <c:pt idx="89">
                  <c:v>0.0236046025104602</c:v>
                </c:pt>
                <c:pt idx="90">
                  <c:v>0.00149720279720275</c:v>
                </c:pt>
                <c:pt idx="91">
                  <c:v>0.00554225352112675</c:v>
                </c:pt>
                <c:pt idx="92">
                  <c:v>-0.156461904761905</c:v>
                </c:pt>
                <c:pt idx="93">
                  <c:v>-0.00889219858156029</c:v>
                </c:pt>
                <c:pt idx="94">
                  <c:v>0.0704433460076046</c:v>
                </c:pt>
                <c:pt idx="95">
                  <c:v>0.179437724550898</c:v>
                </c:pt>
                <c:pt idx="96">
                  <c:v>-0.0912182561307902</c:v>
                </c:pt>
                <c:pt idx="97">
                  <c:v>0.0230396648044693</c:v>
                </c:pt>
                <c:pt idx="98">
                  <c:v>0.0304890331890332</c:v>
                </c:pt>
                <c:pt idx="99">
                  <c:v>-0.0273436619718309</c:v>
                </c:pt>
                <c:pt idx="100">
                  <c:v>-0.0424422192151556</c:v>
                </c:pt>
                <c:pt idx="101">
                  <c:v>0.0585816091954022</c:v>
                </c:pt>
                <c:pt idx="102">
                  <c:v>-0.147057142857143</c:v>
                </c:pt>
                <c:pt idx="103">
                  <c:v>0.108328767123288</c:v>
                </c:pt>
                <c:pt idx="104">
                  <c:v>0.107111111111111</c:v>
                </c:pt>
                <c:pt idx="105">
                  <c:v>0.103825801011804</c:v>
                </c:pt>
                <c:pt idx="106">
                  <c:v>-0.107274432677761</c:v>
                </c:pt>
                <c:pt idx="107">
                  <c:v>-0.0463289855072464</c:v>
                </c:pt>
                <c:pt idx="108">
                  <c:v>0.0245159463487332</c:v>
                </c:pt>
                <c:pt idx="109">
                  <c:v>-0.00885103857566764</c:v>
                </c:pt>
                <c:pt idx="110">
                  <c:v>-0.0466136363636363</c:v>
                </c:pt>
                <c:pt idx="111">
                  <c:v>-0.0851399477806788</c:v>
                </c:pt>
                <c:pt idx="112">
                  <c:v>-0.058420987654321</c:v>
                </c:pt>
                <c:pt idx="113">
                  <c:v>-0.0041</c:v>
                </c:pt>
                <c:pt idx="114">
                  <c:v>0.103871135430917</c:v>
                </c:pt>
                <c:pt idx="115">
                  <c:v>-0.0970521091811415</c:v>
                </c:pt>
                <c:pt idx="116">
                  <c:v>0.0925986394557823</c:v>
                </c:pt>
                <c:pt idx="117">
                  <c:v>-0.117689626055489</c:v>
                </c:pt>
                <c:pt idx="118">
                  <c:v>0.0110878824969401</c:v>
                </c:pt>
                <c:pt idx="119">
                  <c:v>-0.0205471720818292</c:v>
                </c:pt>
                <c:pt idx="120">
                  <c:v>-0.0504183486238532</c:v>
                </c:pt>
                <c:pt idx="121">
                  <c:v>-0.107302672147996</c:v>
                </c:pt>
                <c:pt idx="122">
                  <c:v>0.133482242990654</c:v>
                </c:pt>
                <c:pt idx="123">
                  <c:v>0.114393472584856</c:v>
                </c:pt>
                <c:pt idx="124">
                  <c:v>-0.062822699386503</c:v>
                </c:pt>
                <c:pt idx="125">
                  <c:v>0.149858132956153</c:v>
                </c:pt>
                <c:pt idx="126">
                  <c:v>-0.00862587904360057</c:v>
                </c:pt>
                <c:pt idx="127">
                  <c:v>0.234121739130435</c:v>
                </c:pt>
                <c:pt idx="128">
                  <c:v>0.0118093474426808</c:v>
                </c:pt>
                <c:pt idx="129">
                  <c:v>0.049548051948052</c:v>
                </c:pt>
                <c:pt idx="130">
                  <c:v>-0.0221</c:v>
                </c:pt>
                <c:pt idx="131">
                  <c:v>-0.0521863557858376</c:v>
                </c:pt>
                <c:pt idx="132">
                  <c:v>-0.00675463917525771</c:v>
                </c:pt>
                <c:pt idx="133">
                  <c:v>0.0470486486486486</c:v>
                </c:pt>
                <c:pt idx="134">
                  <c:v>0.0739813953488371</c:v>
                </c:pt>
                <c:pt idx="135">
                  <c:v>-0.0512237569060773</c:v>
                </c:pt>
                <c:pt idx="136">
                  <c:v>0.0214988700564972</c:v>
                </c:pt>
                <c:pt idx="137">
                  <c:v>0.0630282565130261</c:v>
                </c:pt>
                <c:pt idx="138">
                  <c:v>0.148669585253456</c:v>
                </c:pt>
                <c:pt idx="139">
                  <c:v>-0.0246220472440944</c:v>
                </c:pt>
                <c:pt idx="140">
                  <c:v>0.0210390804597701</c:v>
                </c:pt>
                <c:pt idx="141">
                  <c:v>-0.0285329608938548</c:v>
                </c:pt>
                <c:pt idx="142">
                  <c:v>-0.146792366412214</c:v>
                </c:pt>
                <c:pt idx="143">
                  <c:v>0.0471</c:v>
                </c:pt>
                <c:pt idx="144">
                  <c:v>0.00543621730382287</c:v>
                </c:pt>
                <c:pt idx="145">
                  <c:v>-0.0165415841584159</c:v>
                </c:pt>
                <c:pt idx="146">
                  <c:v>0.106656140350877</c:v>
                </c:pt>
                <c:pt idx="147">
                  <c:v>0.155193536121673</c:v>
                </c:pt>
                <c:pt idx="148">
                  <c:v>0.191142900302115</c:v>
                </c:pt>
                <c:pt idx="149">
                  <c:v>-0.156412244897959</c:v>
                </c:pt>
                <c:pt idx="150">
                  <c:v>0.112936363636364</c:v>
                </c:pt>
                <c:pt idx="151">
                  <c:v>0.113224050632911</c:v>
                </c:pt>
                <c:pt idx="152">
                  <c:v>0.0962222222222223</c:v>
                </c:pt>
                <c:pt idx="153">
                  <c:v>0.00258432055749126</c:v>
                </c:pt>
                <c:pt idx="154">
                  <c:v>0.194833333333333</c:v>
                </c:pt>
                <c:pt idx="155">
                  <c:v>-0.0448247011952191</c:v>
                </c:pt>
                <c:pt idx="156">
                  <c:v>0.0152943319838056</c:v>
                </c:pt>
                <c:pt idx="157">
                  <c:v>-0.11090990990991</c:v>
                </c:pt>
                <c:pt idx="158">
                  <c:v>-0.210501709401709</c:v>
                </c:pt>
                <c:pt idx="159">
                  <c:v>0.132887237479806</c:v>
                </c:pt>
                <c:pt idx="160">
                  <c:v>0.107918996415771</c:v>
                </c:pt>
                <c:pt idx="161">
                  <c:v>-0.180811764705882</c:v>
                </c:pt>
                <c:pt idx="162">
                  <c:v>-0.0395895332390382</c:v>
                </c:pt>
                <c:pt idx="163">
                  <c:v>-0.0236300138312587</c:v>
                </c:pt>
                <c:pt idx="164">
                  <c:v>-0.103163354037267</c:v>
                </c:pt>
                <c:pt idx="165">
                  <c:v>-0.162858333333333</c:v>
                </c:pt>
                <c:pt idx="166">
                  <c:v>0.144084725536993</c:v>
                </c:pt>
                <c:pt idx="167">
                  <c:v>0.149798901098901</c:v>
                </c:pt>
                <c:pt idx="168">
                  <c:v>0.202005785123967</c:v>
                </c:pt>
                <c:pt idx="169">
                  <c:v>0.12313531598513</c:v>
                </c:pt>
                <c:pt idx="170">
                  <c:v>0.0575551181102361</c:v>
                </c:pt>
                <c:pt idx="171">
                  <c:v>0.219453846153846</c:v>
                </c:pt>
                <c:pt idx="172">
                  <c:v>0.235895238095238</c:v>
                </c:pt>
                <c:pt idx="173">
                  <c:v>-0.214067605633803</c:v>
                </c:pt>
                <c:pt idx="174">
                  <c:v>-0.0371136054421769</c:v>
                </c:pt>
                <c:pt idx="175">
                  <c:v>-0.223848056537102</c:v>
                </c:pt>
                <c:pt idx="176">
                  <c:v>0.117992079207921</c:v>
                </c:pt>
                <c:pt idx="177">
                  <c:v>0.222528155339806</c:v>
                </c:pt>
                <c:pt idx="178">
                  <c:v>0.193774418604651</c:v>
                </c:pt>
                <c:pt idx="179">
                  <c:v>0.0708</c:v>
                </c:pt>
                <c:pt idx="180">
                  <c:v>0.0385452768729642</c:v>
                </c:pt>
                <c:pt idx="181">
                  <c:v>0.263195041322314</c:v>
                </c:pt>
                <c:pt idx="182">
                  <c:v>-0.0742307692307692</c:v>
                </c:pt>
                <c:pt idx="183">
                  <c:v>-0.0051</c:v>
                </c:pt>
                <c:pt idx="184">
                  <c:v>-0.109048275862069</c:v>
                </c:pt>
                <c:pt idx="185">
                  <c:v>-0.142004761904762</c:v>
                </c:pt>
                <c:pt idx="186">
                  <c:v>0.118745819397993</c:v>
                </c:pt>
                <c:pt idx="187">
                  <c:v>0.0406545454545454</c:v>
                </c:pt>
                <c:pt idx="188">
                  <c:v>0.177818181818182</c:v>
                </c:pt>
                <c:pt idx="189">
                  <c:v>0.152894736842105</c:v>
                </c:pt>
                <c:pt idx="190">
                  <c:v>-0.224749253731343</c:v>
                </c:pt>
                <c:pt idx="191">
                  <c:v>0.107333195020747</c:v>
                </c:pt>
                <c:pt idx="192">
                  <c:v>-0.299621637426901</c:v>
                </c:pt>
                <c:pt idx="193">
                  <c:v>-0.0541</c:v>
                </c:pt>
                <c:pt idx="194">
                  <c:v>-0.238442553191489</c:v>
                </c:pt>
              </c:numCache>
            </c:numRef>
          </c:yVal>
          <c:smooth val="0"/>
        </c:ser>
        <c:ser>
          <c:idx val="1"/>
          <c:order val="1"/>
          <c:tx>
            <c:v>Forecasted Excess return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Hyundai!$F$2:$F$196</c:f>
              <c:numCache>
                <c:formatCode>General</c:formatCode>
                <c:ptCount val="195"/>
                <c:pt idx="0">
                  <c:v>3.79</c:v>
                </c:pt>
                <c:pt idx="1">
                  <c:v>0.07</c:v>
                </c:pt>
                <c:pt idx="2">
                  <c:v>-2.41</c:v>
                </c:pt>
                <c:pt idx="3">
                  <c:v>-4.58</c:v>
                </c:pt>
                <c:pt idx="4">
                  <c:v>0.7</c:v>
                </c:pt>
                <c:pt idx="5">
                  <c:v>-0.51</c:v>
                </c:pt>
                <c:pt idx="6">
                  <c:v>0.11</c:v>
                </c:pt>
                <c:pt idx="7">
                  <c:v>-3.52</c:v>
                </c:pt>
                <c:pt idx="8">
                  <c:v>-2.73</c:v>
                </c:pt>
                <c:pt idx="9">
                  <c:v>0.99</c:v>
                </c:pt>
                <c:pt idx="10">
                  <c:v>0.94</c:v>
                </c:pt>
                <c:pt idx="11">
                  <c:v>1.32</c:v>
                </c:pt>
                <c:pt idx="12">
                  <c:v>-3.64</c:v>
                </c:pt>
                <c:pt idx="13">
                  <c:v>5.29</c:v>
                </c:pt>
                <c:pt idx="14">
                  <c:v>0.44</c:v>
                </c:pt>
                <c:pt idx="15">
                  <c:v>2.81</c:v>
                </c:pt>
                <c:pt idx="16">
                  <c:v>-2.03</c:v>
                </c:pt>
                <c:pt idx="17">
                  <c:v>3.58</c:v>
                </c:pt>
                <c:pt idx="18">
                  <c:v>-0.14</c:v>
                </c:pt>
                <c:pt idx="19">
                  <c:v>2.16</c:v>
                </c:pt>
                <c:pt idx="20">
                  <c:v>0.82</c:v>
                </c:pt>
                <c:pt idx="21">
                  <c:v>1.79</c:v>
                </c:pt>
                <c:pt idx="22">
                  <c:v>2.62</c:v>
                </c:pt>
                <c:pt idx="23">
                  <c:v>-0.36</c:v>
                </c:pt>
                <c:pt idx="24">
                  <c:v>-1.44</c:v>
                </c:pt>
                <c:pt idx="25">
                  <c:v>-1.19</c:v>
                </c:pt>
                <c:pt idx="26">
                  <c:v>-0.83</c:v>
                </c:pt>
                <c:pt idx="27">
                  <c:v>1.9</c:v>
                </c:pt>
                <c:pt idx="28">
                  <c:v>-0.3</c:v>
                </c:pt>
                <c:pt idx="29">
                  <c:v>-1.72</c:v>
                </c:pt>
                <c:pt idx="30">
                  <c:v>-0.89</c:v>
                </c:pt>
                <c:pt idx="31">
                  <c:v>-3.24</c:v>
                </c:pt>
                <c:pt idx="32">
                  <c:v>1.79</c:v>
                </c:pt>
                <c:pt idx="33">
                  <c:v>2.53</c:v>
                </c:pt>
                <c:pt idx="34">
                  <c:v>2.0</c:v>
                </c:pt>
                <c:pt idx="35">
                  <c:v>-0.57</c:v>
                </c:pt>
                <c:pt idx="36">
                  <c:v>1.27</c:v>
                </c:pt>
                <c:pt idx="37">
                  <c:v>3.14</c:v>
                </c:pt>
                <c:pt idx="38">
                  <c:v>0.89</c:v>
                </c:pt>
                <c:pt idx="39">
                  <c:v>3.13</c:v>
                </c:pt>
                <c:pt idx="40">
                  <c:v>-0.6</c:v>
                </c:pt>
                <c:pt idx="41">
                  <c:v>1.91</c:v>
                </c:pt>
                <c:pt idx="42">
                  <c:v>0.2</c:v>
                </c:pt>
                <c:pt idx="43">
                  <c:v>0.91</c:v>
                </c:pt>
                <c:pt idx="44">
                  <c:v>0.82</c:v>
                </c:pt>
                <c:pt idx="45">
                  <c:v>3.33</c:v>
                </c:pt>
                <c:pt idx="46">
                  <c:v>1.32</c:v>
                </c:pt>
                <c:pt idx="47">
                  <c:v>0.04</c:v>
                </c:pt>
                <c:pt idx="48">
                  <c:v>1.19</c:v>
                </c:pt>
                <c:pt idx="49">
                  <c:v>0.86</c:v>
                </c:pt>
                <c:pt idx="50">
                  <c:v>0.99</c:v>
                </c:pt>
                <c:pt idx="51">
                  <c:v>-0.85</c:v>
                </c:pt>
                <c:pt idx="52">
                  <c:v>-0.48</c:v>
                </c:pt>
                <c:pt idx="53">
                  <c:v>1.74</c:v>
                </c:pt>
                <c:pt idx="54">
                  <c:v>-1.01</c:v>
                </c:pt>
                <c:pt idx="55">
                  <c:v>-0.9</c:v>
                </c:pt>
                <c:pt idx="56">
                  <c:v>0.19</c:v>
                </c:pt>
                <c:pt idx="57">
                  <c:v>1.68</c:v>
                </c:pt>
                <c:pt idx="58">
                  <c:v>-0.29</c:v>
                </c:pt>
                <c:pt idx="59">
                  <c:v>-1.47</c:v>
                </c:pt>
                <c:pt idx="60">
                  <c:v>-4.58</c:v>
                </c:pt>
                <c:pt idx="61">
                  <c:v>3.27</c:v>
                </c:pt>
                <c:pt idx="62">
                  <c:v>-2.73</c:v>
                </c:pt>
                <c:pt idx="63">
                  <c:v>1.0</c:v>
                </c:pt>
                <c:pt idx="64">
                  <c:v>-2.94</c:v>
                </c:pt>
                <c:pt idx="65">
                  <c:v>-0.92</c:v>
                </c:pt>
                <c:pt idx="66">
                  <c:v>0.86</c:v>
                </c:pt>
                <c:pt idx="67">
                  <c:v>-0.9</c:v>
                </c:pt>
                <c:pt idx="68">
                  <c:v>1.39</c:v>
                </c:pt>
                <c:pt idx="69">
                  <c:v>1.85</c:v>
                </c:pt>
                <c:pt idx="70">
                  <c:v>-0.83</c:v>
                </c:pt>
                <c:pt idx="71">
                  <c:v>0.76</c:v>
                </c:pt>
                <c:pt idx="72">
                  <c:v>0.97</c:v>
                </c:pt>
                <c:pt idx="73">
                  <c:v>0.48</c:v>
                </c:pt>
                <c:pt idx="74">
                  <c:v>1.91</c:v>
                </c:pt>
                <c:pt idx="75">
                  <c:v>-3.38</c:v>
                </c:pt>
                <c:pt idx="76">
                  <c:v>1.45</c:v>
                </c:pt>
                <c:pt idx="77">
                  <c:v>0.98</c:v>
                </c:pt>
                <c:pt idx="78">
                  <c:v>-4.31</c:v>
                </c:pt>
                <c:pt idx="79">
                  <c:v>6.43</c:v>
                </c:pt>
                <c:pt idx="80">
                  <c:v>-2.42</c:v>
                </c:pt>
                <c:pt idx="81">
                  <c:v>3.69</c:v>
                </c:pt>
                <c:pt idx="82">
                  <c:v>-1.04</c:v>
                </c:pt>
                <c:pt idx="83">
                  <c:v>-6.51</c:v>
                </c:pt>
                <c:pt idx="84">
                  <c:v>-4.64</c:v>
                </c:pt>
                <c:pt idx="85">
                  <c:v>3.48</c:v>
                </c:pt>
                <c:pt idx="86">
                  <c:v>0.87</c:v>
                </c:pt>
                <c:pt idx="87">
                  <c:v>3.21</c:v>
                </c:pt>
                <c:pt idx="88">
                  <c:v>4.04</c:v>
                </c:pt>
                <c:pt idx="89">
                  <c:v>3.08</c:v>
                </c:pt>
                <c:pt idx="90">
                  <c:v>-1.95</c:v>
                </c:pt>
                <c:pt idx="91">
                  <c:v>6.92</c:v>
                </c:pt>
                <c:pt idx="92">
                  <c:v>-1.92</c:v>
                </c:pt>
                <c:pt idx="93">
                  <c:v>-4.23</c:v>
                </c:pt>
                <c:pt idx="94">
                  <c:v>-0.75</c:v>
                </c:pt>
                <c:pt idx="95">
                  <c:v>2.28</c:v>
                </c:pt>
                <c:pt idx="96">
                  <c:v>-3.71</c:v>
                </c:pt>
                <c:pt idx="97">
                  <c:v>1.47</c:v>
                </c:pt>
                <c:pt idx="98">
                  <c:v>0.78</c:v>
                </c:pt>
                <c:pt idx="99">
                  <c:v>2.43</c:v>
                </c:pt>
                <c:pt idx="100">
                  <c:v>-0.48</c:v>
                </c:pt>
                <c:pt idx="101">
                  <c:v>-5.38</c:v>
                </c:pt>
                <c:pt idx="102">
                  <c:v>-1.08</c:v>
                </c:pt>
                <c:pt idx="103">
                  <c:v>3.61</c:v>
                </c:pt>
                <c:pt idx="104">
                  <c:v>0.16</c:v>
                </c:pt>
                <c:pt idx="105">
                  <c:v>4.11</c:v>
                </c:pt>
                <c:pt idx="106">
                  <c:v>-0.39</c:v>
                </c:pt>
                <c:pt idx="107">
                  <c:v>-1.89</c:v>
                </c:pt>
                <c:pt idx="108">
                  <c:v>-0.17</c:v>
                </c:pt>
                <c:pt idx="109">
                  <c:v>3.07</c:v>
                </c:pt>
                <c:pt idx="110">
                  <c:v>0.06</c:v>
                </c:pt>
                <c:pt idx="111">
                  <c:v>1.28</c:v>
                </c:pt>
                <c:pt idx="112">
                  <c:v>-5.1</c:v>
                </c:pt>
                <c:pt idx="113">
                  <c:v>2.98</c:v>
                </c:pt>
                <c:pt idx="114">
                  <c:v>0.21</c:v>
                </c:pt>
                <c:pt idx="115">
                  <c:v>0.09</c:v>
                </c:pt>
                <c:pt idx="116">
                  <c:v>0.96</c:v>
                </c:pt>
                <c:pt idx="117">
                  <c:v>-0.39</c:v>
                </c:pt>
                <c:pt idx="118">
                  <c:v>-1.83</c:v>
                </c:pt>
                <c:pt idx="119">
                  <c:v>1.36</c:v>
                </c:pt>
                <c:pt idx="120">
                  <c:v>2.96</c:v>
                </c:pt>
                <c:pt idx="121">
                  <c:v>-0.23</c:v>
                </c:pt>
                <c:pt idx="122">
                  <c:v>-0.29</c:v>
                </c:pt>
                <c:pt idx="123">
                  <c:v>0.07</c:v>
                </c:pt>
                <c:pt idx="124">
                  <c:v>0.11</c:v>
                </c:pt>
                <c:pt idx="125">
                  <c:v>-2.34</c:v>
                </c:pt>
                <c:pt idx="126">
                  <c:v>-1.92</c:v>
                </c:pt>
                <c:pt idx="127">
                  <c:v>0.9</c:v>
                </c:pt>
                <c:pt idx="128">
                  <c:v>-0.66</c:v>
                </c:pt>
                <c:pt idx="129">
                  <c:v>1.18</c:v>
                </c:pt>
                <c:pt idx="130">
                  <c:v>4.0</c:v>
                </c:pt>
                <c:pt idx="131">
                  <c:v>1.53</c:v>
                </c:pt>
                <c:pt idx="132">
                  <c:v>-0.32</c:v>
                </c:pt>
                <c:pt idx="133">
                  <c:v>-0.66</c:v>
                </c:pt>
                <c:pt idx="134">
                  <c:v>2.47</c:v>
                </c:pt>
                <c:pt idx="135">
                  <c:v>2.01</c:v>
                </c:pt>
                <c:pt idx="136">
                  <c:v>-2.55</c:v>
                </c:pt>
                <c:pt idx="137">
                  <c:v>-2.42</c:v>
                </c:pt>
                <c:pt idx="138">
                  <c:v>3.72</c:v>
                </c:pt>
                <c:pt idx="139">
                  <c:v>-0.26</c:v>
                </c:pt>
                <c:pt idx="140">
                  <c:v>-0.22</c:v>
                </c:pt>
                <c:pt idx="141">
                  <c:v>-0.4</c:v>
                </c:pt>
                <c:pt idx="142">
                  <c:v>0.22</c:v>
                </c:pt>
                <c:pt idx="143">
                  <c:v>-3.03</c:v>
                </c:pt>
                <c:pt idx="144">
                  <c:v>0.72</c:v>
                </c:pt>
                <c:pt idx="145">
                  <c:v>8.31</c:v>
                </c:pt>
                <c:pt idx="146">
                  <c:v>-2.51</c:v>
                </c:pt>
                <c:pt idx="147">
                  <c:v>-1.94</c:v>
                </c:pt>
                <c:pt idx="148">
                  <c:v>-0.05</c:v>
                </c:pt>
                <c:pt idx="149">
                  <c:v>0.38</c:v>
                </c:pt>
                <c:pt idx="150">
                  <c:v>7.28</c:v>
                </c:pt>
                <c:pt idx="151">
                  <c:v>6.43</c:v>
                </c:pt>
                <c:pt idx="152">
                  <c:v>0.35</c:v>
                </c:pt>
                <c:pt idx="153">
                  <c:v>6.11</c:v>
                </c:pt>
                <c:pt idx="154">
                  <c:v>-3.18</c:v>
                </c:pt>
                <c:pt idx="155">
                  <c:v>-2.49</c:v>
                </c:pt>
                <c:pt idx="156">
                  <c:v>3.38</c:v>
                </c:pt>
                <c:pt idx="157">
                  <c:v>-0.07</c:v>
                </c:pt>
                <c:pt idx="158">
                  <c:v>-1.15</c:v>
                </c:pt>
                <c:pt idx="159">
                  <c:v>3.25</c:v>
                </c:pt>
                <c:pt idx="160">
                  <c:v>0.33</c:v>
                </c:pt>
                <c:pt idx="161">
                  <c:v>-0.53</c:v>
                </c:pt>
                <c:pt idx="162">
                  <c:v>-2.35</c:v>
                </c:pt>
                <c:pt idx="163">
                  <c:v>1.52</c:v>
                </c:pt>
                <c:pt idx="164">
                  <c:v>3.86</c:v>
                </c:pt>
                <c:pt idx="165">
                  <c:v>0.8</c:v>
                </c:pt>
                <c:pt idx="166">
                  <c:v>6.18</c:v>
                </c:pt>
                <c:pt idx="167">
                  <c:v>0.52</c:v>
                </c:pt>
                <c:pt idx="168">
                  <c:v>2.11</c:v>
                </c:pt>
                <c:pt idx="169">
                  <c:v>2.64</c:v>
                </c:pt>
                <c:pt idx="170">
                  <c:v>3.1</c:v>
                </c:pt>
                <c:pt idx="171">
                  <c:v>0.69</c:v>
                </c:pt>
                <c:pt idx="172">
                  <c:v>-0.32</c:v>
                </c:pt>
                <c:pt idx="173">
                  <c:v>-1.03</c:v>
                </c:pt>
                <c:pt idx="174">
                  <c:v>-2.01</c:v>
                </c:pt>
                <c:pt idx="175">
                  <c:v>2.08</c:v>
                </c:pt>
                <c:pt idx="176">
                  <c:v>0.15</c:v>
                </c:pt>
                <c:pt idx="177">
                  <c:v>4.69</c:v>
                </c:pt>
                <c:pt idx="178">
                  <c:v>-5.5</c:v>
                </c:pt>
                <c:pt idx="179">
                  <c:v>7.93</c:v>
                </c:pt>
                <c:pt idx="180">
                  <c:v>8.08</c:v>
                </c:pt>
                <c:pt idx="181">
                  <c:v>-0.35</c:v>
                </c:pt>
                <c:pt idx="182">
                  <c:v>5.97</c:v>
                </c:pt>
                <c:pt idx="183">
                  <c:v>3.32</c:v>
                </c:pt>
                <c:pt idx="184">
                  <c:v>1.38</c:v>
                </c:pt>
                <c:pt idx="185">
                  <c:v>4.61</c:v>
                </c:pt>
                <c:pt idx="186">
                  <c:v>4.9</c:v>
                </c:pt>
                <c:pt idx="187">
                  <c:v>3.39</c:v>
                </c:pt>
                <c:pt idx="188">
                  <c:v>1.45</c:v>
                </c:pt>
                <c:pt idx="189">
                  <c:v>-3.98</c:v>
                </c:pt>
                <c:pt idx="190">
                  <c:v>1.48</c:v>
                </c:pt>
                <c:pt idx="191">
                  <c:v>0.34</c:v>
                </c:pt>
                <c:pt idx="192">
                  <c:v>-2.56</c:v>
                </c:pt>
                <c:pt idx="193">
                  <c:v>1.64</c:v>
                </c:pt>
                <c:pt idx="194">
                  <c:v>3.22</c:v>
                </c:pt>
              </c:numCache>
            </c:numRef>
          </c:xVal>
          <c:yVal>
            <c:numRef>
              <c:f>Hyundai!$M$62:$M$256</c:f>
              <c:numCache>
                <c:formatCode>General</c:formatCode>
                <c:ptCount val="195"/>
                <c:pt idx="0">
                  <c:v>0.0232415769754105</c:v>
                </c:pt>
                <c:pt idx="1">
                  <c:v>-0.0474453676442964</c:v>
                </c:pt>
                <c:pt idx="2">
                  <c:v>0.0147335024622516</c:v>
                </c:pt>
                <c:pt idx="3">
                  <c:v>-0.0171653635862982</c:v>
                </c:pt>
                <c:pt idx="4">
                  <c:v>0.0559338923788551</c:v>
                </c:pt>
                <c:pt idx="5">
                  <c:v>-0.012381390234308</c:v>
                </c:pt>
                <c:pt idx="6">
                  <c:v>-0.0567193391392468</c:v>
                </c:pt>
                <c:pt idx="7">
                  <c:v>-0.0202416600820082</c:v>
                </c:pt>
                <c:pt idx="8">
                  <c:v>-0.0301498045307986</c:v>
                </c:pt>
                <c:pt idx="9">
                  <c:v>-0.00463666236914106</c:v>
                </c:pt>
                <c:pt idx="10">
                  <c:v>0.0448322679995984</c:v>
                </c:pt>
                <c:pt idx="11">
                  <c:v>0.00674143291349328</c:v>
                </c:pt>
                <c:pt idx="12">
                  <c:v>0.0196451070239354</c:v>
                </c:pt>
                <c:pt idx="13">
                  <c:v>0.0265958979315084</c:v>
                </c:pt>
                <c:pt idx="14">
                  <c:v>-0.00672641982645484</c:v>
                </c:pt>
                <c:pt idx="15">
                  <c:v>-0.0035261044727503</c:v>
                </c:pt>
                <c:pt idx="16">
                  <c:v>0.0278664307449373</c:v>
                </c:pt>
                <c:pt idx="17">
                  <c:v>-0.0338338754646372</c:v>
                </c:pt>
                <c:pt idx="18">
                  <c:v>0.00501868757157404</c:v>
                </c:pt>
                <c:pt idx="19">
                  <c:v>0.0349655594019864</c:v>
                </c:pt>
                <c:pt idx="20">
                  <c:v>0.010706675521269</c:v>
                </c:pt>
                <c:pt idx="21">
                  <c:v>0.024370944090956</c:v>
                </c:pt>
                <c:pt idx="22">
                  <c:v>0.0264368954895101</c:v>
                </c:pt>
                <c:pt idx="23">
                  <c:v>0.0192842806921212</c:v>
                </c:pt>
                <c:pt idx="24">
                  <c:v>0.0404649397739357</c:v>
                </c:pt>
                <c:pt idx="25">
                  <c:v>-0.0234524102291028</c:v>
                </c:pt>
                <c:pt idx="26">
                  <c:v>0.00200307403017106</c:v>
                </c:pt>
                <c:pt idx="27">
                  <c:v>-0.00105239073492356</c:v>
                </c:pt>
                <c:pt idx="28">
                  <c:v>0.0304601430702738</c:v>
                </c:pt>
                <c:pt idx="29">
                  <c:v>0.0456588897910076</c:v>
                </c:pt>
                <c:pt idx="30">
                  <c:v>0.00353714352932773</c:v>
                </c:pt>
                <c:pt idx="31">
                  <c:v>0.0216695406094487</c:v>
                </c:pt>
                <c:pt idx="32">
                  <c:v>-0.0253837535533556</c:v>
                </c:pt>
                <c:pt idx="33">
                  <c:v>-0.0255674862843226</c:v>
                </c:pt>
                <c:pt idx="34">
                  <c:v>0.0319764799891862</c:v>
                </c:pt>
                <c:pt idx="35">
                  <c:v>0.00392257915531511</c:v>
                </c:pt>
                <c:pt idx="36">
                  <c:v>0.0206964502529875</c:v>
                </c:pt>
                <c:pt idx="37">
                  <c:v>0.050210075481953</c:v>
                </c:pt>
                <c:pt idx="38">
                  <c:v>0.028045666105667</c:v>
                </c:pt>
                <c:pt idx="39">
                  <c:v>0.0279867244884579</c:v>
                </c:pt>
                <c:pt idx="40">
                  <c:v>0.018790117112148</c:v>
                </c:pt>
                <c:pt idx="41">
                  <c:v>0.0396306055064369</c:v>
                </c:pt>
                <c:pt idx="42">
                  <c:v>0.0145740506980366</c:v>
                </c:pt>
                <c:pt idx="43">
                  <c:v>0.0446770533574557</c:v>
                </c:pt>
                <c:pt idx="44">
                  <c:v>0.0424983373810922</c:v>
                </c:pt>
                <c:pt idx="45">
                  <c:v>-0.0531047383706728</c:v>
                </c:pt>
                <c:pt idx="46">
                  <c:v>0.0189648467996695</c:v>
                </c:pt>
                <c:pt idx="47">
                  <c:v>-0.00617004185217645</c:v>
                </c:pt>
                <c:pt idx="48">
                  <c:v>0.0420550643714964</c:v>
                </c:pt>
                <c:pt idx="49">
                  <c:v>0.0738898943670895</c:v>
                </c:pt>
                <c:pt idx="50">
                  <c:v>0.0046402659168235</c:v>
                </c:pt>
                <c:pt idx="51">
                  <c:v>-0.0355618218827376</c:v>
                </c:pt>
                <c:pt idx="52">
                  <c:v>0.0948669301082748</c:v>
                </c:pt>
                <c:pt idx="53">
                  <c:v>-0.0838937014453466</c:v>
                </c:pt>
                <c:pt idx="54">
                  <c:v>-0.036445358654808</c:v>
                </c:pt>
                <c:pt idx="55">
                  <c:v>0.0130435844992652</c:v>
                </c:pt>
                <c:pt idx="56">
                  <c:v>-0.00464880257268343</c:v>
                </c:pt>
                <c:pt idx="57">
                  <c:v>-0.00186372810214077</c:v>
                </c:pt>
                <c:pt idx="58">
                  <c:v>0.0372719895590675</c:v>
                </c:pt>
                <c:pt idx="59">
                  <c:v>0.0193680267037699</c:v>
                </c:pt>
                <c:pt idx="60">
                  <c:v>-0.00394649845682659</c:v>
                </c:pt>
                <c:pt idx="61">
                  <c:v>0.0120143912478708</c:v>
                </c:pt>
                <c:pt idx="62">
                  <c:v>0.0429826547573075</c:v>
                </c:pt>
                <c:pt idx="63">
                  <c:v>0.00185491986183016</c:v>
                </c:pt>
                <c:pt idx="64">
                  <c:v>0.0225388167896786</c:v>
                </c:pt>
                <c:pt idx="65">
                  <c:v>0.0847610414425323</c:v>
                </c:pt>
                <c:pt idx="66">
                  <c:v>0.00478895054412023</c:v>
                </c:pt>
                <c:pt idx="67">
                  <c:v>0.0664881103840884</c:v>
                </c:pt>
                <c:pt idx="68">
                  <c:v>0.0112816580257164</c:v>
                </c:pt>
                <c:pt idx="69">
                  <c:v>-0.0625883118371371</c:v>
                </c:pt>
                <c:pt idx="70">
                  <c:v>0.00884311026923716</c:v>
                </c:pt>
                <c:pt idx="71">
                  <c:v>0.0587013137714141</c:v>
                </c:pt>
                <c:pt idx="72">
                  <c:v>0.0304966582771211</c:v>
                </c:pt>
                <c:pt idx="73">
                  <c:v>-0.033636959512122</c:v>
                </c:pt>
                <c:pt idx="74">
                  <c:v>0.0292376311364271</c:v>
                </c:pt>
                <c:pt idx="75">
                  <c:v>0.0145720526752786</c:v>
                </c:pt>
                <c:pt idx="76">
                  <c:v>0.0172177325797018</c:v>
                </c:pt>
                <c:pt idx="77">
                  <c:v>0.0663472286078873</c:v>
                </c:pt>
                <c:pt idx="78">
                  <c:v>0.00605193380423853</c:v>
                </c:pt>
                <c:pt idx="79">
                  <c:v>0.106633824980076</c:v>
                </c:pt>
                <c:pt idx="80">
                  <c:v>0.0117070175222103</c:v>
                </c:pt>
                <c:pt idx="81">
                  <c:v>0.129742137270342</c:v>
                </c:pt>
                <c:pt idx="82">
                  <c:v>0.0913597033107599</c:v>
                </c:pt>
                <c:pt idx="83">
                  <c:v>0.0607078207863429</c:v>
                </c:pt>
                <c:pt idx="84">
                  <c:v>-0.0371547951652002</c:v>
                </c:pt>
                <c:pt idx="85">
                  <c:v>-0.0297431245929172</c:v>
                </c:pt>
                <c:pt idx="86">
                  <c:v>0.057781961028731</c:v>
                </c:pt>
                <c:pt idx="87">
                  <c:v>-0.0237920041227143</c:v>
                </c:pt>
                <c:pt idx="88">
                  <c:v>-0.140641578117503</c:v>
                </c:pt>
                <c:pt idx="89">
                  <c:v>-0.0924526996194051</c:v>
                </c:pt>
                <c:pt idx="90">
                  <c:v>-0.0360650746710792</c:v>
                </c:pt>
                <c:pt idx="91">
                  <c:v>-0.00418756452215233</c:v>
                </c:pt>
                <c:pt idx="92">
                  <c:v>-0.0478900968814086</c:v>
                </c:pt>
                <c:pt idx="93">
                  <c:v>0.0151942442332061</c:v>
                </c:pt>
                <c:pt idx="94">
                  <c:v>0.0522615338209524</c:v>
                </c:pt>
                <c:pt idx="95">
                  <c:v>-0.0164909404545758</c:v>
                </c:pt>
                <c:pt idx="96">
                  <c:v>0.0146158824940747</c:v>
                </c:pt>
                <c:pt idx="97">
                  <c:v>-0.0501529889948524</c:v>
                </c:pt>
                <c:pt idx="98">
                  <c:v>0.0012473873154433</c:v>
                </c:pt>
                <c:pt idx="99">
                  <c:v>-0.0236857520185129</c:v>
                </c:pt>
                <c:pt idx="100">
                  <c:v>0.059801404261479</c:v>
                </c:pt>
                <c:pt idx="101">
                  <c:v>0.0777016159711406</c:v>
                </c:pt>
                <c:pt idx="102">
                  <c:v>-0.0151421461737596</c:v>
                </c:pt>
                <c:pt idx="103">
                  <c:v>0.0235793497518839</c:v>
                </c:pt>
                <c:pt idx="104">
                  <c:v>0.0224665491198085</c:v>
                </c:pt>
                <c:pt idx="105">
                  <c:v>0.0371012123265083</c:v>
                </c:pt>
                <c:pt idx="106">
                  <c:v>0.0346899492980084</c:v>
                </c:pt>
                <c:pt idx="107">
                  <c:v>0.0317909638870729</c:v>
                </c:pt>
                <c:pt idx="108">
                  <c:v>0.0144002013653679</c:v>
                </c:pt>
                <c:pt idx="109">
                  <c:v>0.027027244007298</c:v>
                </c:pt>
                <c:pt idx="110">
                  <c:v>0.0330182627634247</c:v>
                </c:pt>
                <c:pt idx="111">
                  <c:v>0.0400055732695811</c:v>
                </c:pt>
                <c:pt idx="112">
                  <c:v>0.0313618223573119</c:v>
                </c:pt>
                <c:pt idx="113">
                  <c:v>0.0140138661918503</c:v>
                </c:pt>
                <c:pt idx="114">
                  <c:v>0.023703516377156</c:v>
                </c:pt>
                <c:pt idx="115">
                  <c:v>0.0139687540389116</c:v>
                </c:pt>
                <c:pt idx="116">
                  <c:v>0.0110279817012172</c:v>
                </c:pt>
                <c:pt idx="117">
                  <c:v>-0.0305071046857746</c:v>
                </c:pt>
                <c:pt idx="118">
                  <c:v>0.0444607062547511</c:v>
                </c:pt>
                <c:pt idx="119">
                  <c:v>0.0226066794744249</c:v>
                </c:pt>
                <c:pt idx="120">
                  <c:v>0.0131478300738234</c:v>
                </c:pt>
                <c:pt idx="121">
                  <c:v>0.0459790333388372</c:v>
                </c:pt>
                <c:pt idx="122">
                  <c:v>0.0193827335048167</c:v>
                </c:pt>
                <c:pt idx="123">
                  <c:v>0.0282918075969085</c:v>
                </c:pt>
                <c:pt idx="124">
                  <c:v>-0.0308023704650757</c:v>
                </c:pt>
                <c:pt idx="125">
                  <c:v>0.0263673620094392</c:v>
                </c:pt>
                <c:pt idx="126">
                  <c:v>0.00318527957765536</c:v>
                </c:pt>
                <c:pt idx="127">
                  <c:v>0.0330564367020368</c:v>
                </c:pt>
                <c:pt idx="128">
                  <c:v>0.0346892888978155</c:v>
                </c:pt>
                <c:pt idx="129">
                  <c:v>0.0106709977221914</c:v>
                </c:pt>
                <c:pt idx="130">
                  <c:v>0.0182406549615121</c:v>
                </c:pt>
                <c:pt idx="131">
                  <c:v>-0.00747678072777067</c:v>
                </c:pt>
                <c:pt idx="132">
                  <c:v>0.033278558845436</c:v>
                </c:pt>
                <c:pt idx="133">
                  <c:v>0.00523956365531332</c:v>
                </c:pt>
                <c:pt idx="134">
                  <c:v>0.0333983733032742</c:v>
                </c:pt>
                <c:pt idx="135">
                  <c:v>0.0638529373543727</c:v>
                </c:pt>
                <c:pt idx="136">
                  <c:v>0.0210886264414142</c:v>
                </c:pt>
                <c:pt idx="137">
                  <c:v>0.0351259702011066</c:v>
                </c:pt>
                <c:pt idx="138">
                  <c:v>0.0369081434812934</c:v>
                </c:pt>
                <c:pt idx="139">
                  <c:v>0.0131535785248814</c:v>
                </c:pt>
                <c:pt idx="140">
                  <c:v>0.0113980557864885</c:v>
                </c:pt>
                <c:pt idx="141">
                  <c:v>0.00848123672748761</c:v>
                </c:pt>
                <c:pt idx="142">
                  <c:v>-0.023793431111124</c:v>
                </c:pt>
                <c:pt idx="143">
                  <c:v>-0.00814876318711848</c:v>
                </c:pt>
                <c:pt idx="144">
                  <c:v>0.0326561612236702</c:v>
                </c:pt>
                <c:pt idx="145">
                  <c:v>0.0590432094286529</c:v>
                </c:pt>
                <c:pt idx="146">
                  <c:v>0.0346687605452936</c:v>
                </c:pt>
                <c:pt idx="147">
                  <c:v>0.00255878054575057</c:v>
                </c:pt>
                <c:pt idx="148">
                  <c:v>0.0458989941620199</c:v>
                </c:pt>
                <c:pt idx="149">
                  <c:v>0.0398973322789316</c:v>
                </c:pt>
                <c:pt idx="150">
                  <c:v>0.0663353523879222</c:v>
                </c:pt>
                <c:pt idx="151">
                  <c:v>0.0438462835472776</c:v>
                </c:pt>
                <c:pt idx="152">
                  <c:v>0.0329551822666716</c:v>
                </c:pt>
                <c:pt idx="153">
                  <c:v>0.0675360460453614</c:v>
                </c:pt>
                <c:pt idx="154">
                  <c:v>0.0290125641846852</c:v>
                </c:pt>
                <c:pt idx="155">
                  <c:v>-0.00113015107037306</c:v>
                </c:pt>
                <c:pt idx="156">
                  <c:v>0.00974367316126546</c:v>
                </c:pt>
                <c:pt idx="157">
                  <c:v>0.0168264099765611</c:v>
                </c:pt>
                <c:pt idx="158">
                  <c:v>-0.0167541655430428</c:v>
                </c:pt>
                <c:pt idx="159">
                  <c:v>0.0355998975664925</c:v>
                </c:pt>
                <c:pt idx="160">
                  <c:v>0.04046367507305</c:v>
                </c:pt>
                <c:pt idx="161">
                  <c:v>-0.0401597633866886</c:v>
                </c:pt>
                <c:pt idx="162">
                  <c:v>0.00103739213525834</c:v>
                </c:pt>
                <c:pt idx="163">
                  <c:v>-0.0251914447104758</c:v>
                </c:pt>
                <c:pt idx="164">
                  <c:v>-0.0157564327239131</c:v>
                </c:pt>
                <c:pt idx="165">
                  <c:v>0.0216274110958408</c:v>
                </c:pt>
                <c:pt idx="166">
                  <c:v>0.0312031330632495</c:v>
                </c:pt>
                <c:pt idx="167">
                  <c:v>0.0372239305777405</c:v>
                </c:pt>
                <c:pt idx="168">
                  <c:v>0.0034339538444974</c:v>
                </c:pt>
                <c:pt idx="169">
                  <c:v>0.0233534666801531</c:v>
                </c:pt>
                <c:pt idx="170">
                  <c:v>0.0337539270929685</c:v>
                </c:pt>
                <c:pt idx="171">
                  <c:v>0.0637253614360167</c:v>
                </c:pt>
                <c:pt idx="172">
                  <c:v>0.0437359665002035</c:v>
                </c:pt>
                <c:pt idx="173">
                  <c:v>-0.0851263890941637</c:v>
                </c:pt>
                <c:pt idx="174">
                  <c:v>-0.00390104828870519</c:v>
                </c:pt>
                <c:pt idx="175">
                  <c:v>-0.00862680896939082</c:v>
                </c:pt>
                <c:pt idx="176">
                  <c:v>0.017431543979556</c:v>
                </c:pt>
                <c:pt idx="177">
                  <c:v>0.0173384828595529</c:v>
                </c:pt>
                <c:pt idx="178">
                  <c:v>0.0340259766707369</c:v>
                </c:pt>
                <c:pt idx="179">
                  <c:v>-0.0532396429775599</c:v>
                </c:pt>
                <c:pt idx="180">
                  <c:v>0.00671380002605267</c:v>
                </c:pt>
                <c:pt idx="181">
                  <c:v>0.0260464995720724</c:v>
                </c:pt>
                <c:pt idx="182">
                  <c:v>0.0522105148517972</c:v>
                </c:pt>
                <c:pt idx="183">
                  <c:v>0.0107074363499202</c:v>
                </c:pt>
                <c:pt idx="184">
                  <c:v>-0.0243651074842196</c:v>
                </c:pt>
                <c:pt idx="185">
                  <c:v>-0.0238810965991082</c:v>
                </c:pt>
                <c:pt idx="186">
                  <c:v>0.0362611460673553</c:v>
                </c:pt>
                <c:pt idx="187">
                  <c:v>0.0138158162139834</c:v>
                </c:pt>
                <c:pt idx="188">
                  <c:v>0.0828478726138433</c:v>
                </c:pt>
                <c:pt idx="189">
                  <c:v>-0.0561859708490608</c:v>
                </c:pt>
                <c:pt idx="190">
                  <c:v>-0.0199537028843335</c:v>
                </c:pt>
                <c:pt idx="191">
                  <c:v>0.0124232298644708</c:v>
                </c:pt>
                <c:pt idx="192">
                  <c:v>-0.00822687077601769</c:v>
                </c:pt>
                <c:pt idx="193">
                  <c:v>-0.0360518131451077</c:v>
                </c:pt>
                <c:pt idx="194">
                  <c:v>0.0719767097253825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68782688"/>
        <c:axId val="1768788320"/>
      </c:scatterChart>
      <c:valAx>
        <c:axId val="17687826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HML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68788320"/>
        <c:crosses val="autoZero"/>
        <c:crossBetween val="midCat"/>
      </c:valAx>
      <c:valAx>
        <c:axId val="176878832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Excess return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687826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Rm-Rf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Excess Return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Peugeot!$C$2:$C$239</c:f>
              <c:numCache>
                <c:formatCode>General</c:formatCode>
                <c:ptCount val="238"/>
                <c:pt idx="0">
                  <c:v>-1.72</c:v>
                </c:pt>
                <c:pt idx="1">
                  <c:v>-6.42</c:v>
                </c:pt>
                <c:pt idx="2">
                  <c:v>-1.88</c:v>
                </c:pt>
                <c:pt idx="3">
                  <c:v>-1.49</c:v>
                </c:pt>
                <c:pt idx="4">
                  <c:v>6.2</c:v>
                </c:pt>
                <c:pt idx="5">
                  <c:v>-4.28</c:v>
                </c:pt>
                <c:pt idx="6">
                  <c:v>-6.05</c:v>
                </c:pt>
                <c:pt idx="7">
                  <c:v>2.4</c:v>
                </c:pt>
                <c:pt idx="8">
                  <c:v>-2.8</c:v>
                </c:pt>
                <c:pt idx="9">
                  <c:v>-0.18</c:v>
                </c:pt>
                <c:pt idx="10">
                  <c:v>4.76</c:v>
                </c:pt>
                <c:pt idx="11">
                  <c:v>-2.29</c:v>
                </c:pt>
                <c:pt idx="12">
                  <c:v>6.23</c:v>
                </c:pt>
                <c:pt idx="13">
                  <c:v>-0.31</c:v>
                </c:pt>
                <c:pt idx="14">
                  <c:v>-3.84</c:v>
                </c:pt>
                <c:pt idx="15">
                  <c:v>2.24</c:v>
                </c:pt>
                <c:pt idx="16">
                  <c:v>-2.71</c:v>
                </c:pt>
                <c:pt idx="17">
                  <c:v>-3.76</c:v>
                </c:pt>
                <c:pt idx="18">
                  <c:v>-0.06</c:v>
                </c:pt>
                <c:pt idx="19">
                  <c:v>-4.08</c:v>
                </c:pt>
                <c:pt idx="20">
                  <c:v>-0.12</c:v>
                </c:pt>
                <c:pt idx="21">
                  <c:v>0.76</c:v>
                </c:pt>
                <c:pt idx="22">
                  <c:v>1.71</c:v>
                </c:pt>
                <c:pt idx="23">
                  <c:v>-0.49</c:v>
                </c:pt>
                <c:pt idx="24">
                  <c:v>7.31</c:v>
                </c:pt>
                <c:pt idx="25">
                  <c:v>-3.06</c:v>
                </c:pt>
                <c:pt idx="26">
                  <c:v>2.41</c:v>
                </c:pt>
                <c:pt idx="27">
                  <c:v>1.4</c:v>
                </c:pt>
                <c:pt idx="28">
                  <c:v>4.48</c:v>
                </c:pt>
                <c:pt idx="29">
                  <c:v>7.09</c:v>
                </c:pt>
                <c:pt idx="30">
                  <c:v>-0.75</c:v>
                </c:pt>
                <c:pt idx="31">
                  <c:v>7.42</c:v>
                </c:pt>
                <c:pt idx="32">
                  <c:v>-4.55</c:v>
                </c:pt>
                <c:pt idx="33">
                  <c:v>1.13</c:v>
                </c:pt>
                <c:pt idx="34">
                  <c:v>4.16</c:v>
                </c:pt>
                <c:pt idx="35">
                  <c:v>-0.49</c:v>
                </c:pt>
                <c:pt idx="36">
                  <c:v>-2.4</c:v>
                </c:pt>
                <c:pt idx="37">
                  <c:v>6.25</c:v>
                </c:pt>
                <c:pt idx="38">
                  <c:v>3.47</c:v>
                </c:pt>
                <c:pt idx="39">
                  <c:v>2.24</c:v>
                </c:pt>
                <c:pt idx="40">
                  <c:v>1.69</c:v>
                </c:pt>
                <c:pt idx="41">
                  <c:v>3.47</c:v>
                </c:pt>
                <c:pt idx="42">
                  <c:v>4.59</c:v>
                </c:pt>
                <c:pt idx="43">
                  <c:v>0.63</c:v>
                </c:pt>
                <c:pt idx="44">
                  <c:v>7.1</c:v>
                </c:pt>
                <c:pt idx="45">
                  <c:v>-12.31</c:v>
                </c:pt>
                <c:pt idx="46">
                  <c:v>-2.25</c:v>
                </c:pt>
                <c:pt idx="47">
                  <c:v>0.06</c:v>
                </c:pt>
                <c:pt idx="48">
                  <c:v>6.41</c:v>
                </c:pt>
                <c:pt idx="49">
                  <c:v>5.67</c:v>
                </c:pt>
                <c:pt idx="50">
                  <c:v>-2.15</c:v>
                </c:pt>
                <c:pt idx="51">
                  <c:v>-4.72</c:v>
                </c:pt>
                <c:pt idx="52">
                  <c:v>11.05</c:v>
                </c:pt>
                <c:pt idx="53">
                  <c:v>-11.63</c:v>
                </c:pt>
                <c:pt idx="54">
                  <c:v>-10.13</c:v>
                </c:pt>
                <c:pt idx="55">
                  <c:v>-3.45</c:v>
                </c:pt>
                <c:pt idx="56">
                  <c:v>-2.02</c:v>
                </c:pt>
                <c:pt idx="57">
                  <c:v>-3.04</c:v>
                </c:pt>
                <c:pt idx="58">
                  <c:v>8.09</c:v>
                </c:pt>
                <c:pt idx="59">
                  <c:v>-0.19</c:v>
                </c:pt>
                <c:pt idx="60">
                  <c:v>3.05</c:v>
                </c:pt>
                <c:pt idx="61">
                  <c:v>3.71</c:v>
                </c:pt>
                <c:pt idx="62">
                  <c:v>8.97</c:v>
                </c:pt>
                <c:pt idx="63">
                  <c:v>-8.1</c:v>
                </c:pt>
                <c:pt idx="64">
                  <c:v>5.1</c:v>
                </c:pt>
                <c:pt idx="65">
                  <c:v>11.54</c:v>
                </c:pt>
                <c:pt idx="66">
                  <c:v>-4.25</c:v>
                </c:pt>
                <c:pt idx="67">
                  <c:v>11.85</c:v>
                </c:pt>
                <c:pt idx="68">
                  <c:v>-0.94</c:v>
                </c:pt>
                <c:pt idx="69">
                  <c:v>-12.05</c:v>
                </c:pt>
                <c:pt idx="70">
                  <c:v>-1.93</c:v>
                </c:pt>
                <c:pt idx="71">
                  <c:v>6.54</c:v>
                </c:pt>
                <c:pt idx="72">
                  <c:v>-2.18</c:v>
                </c:pt>
                <c:pt idx="73">
                  <c:v>-5.36</c:v>
                </c:pt>
                <c:pt idx="74">
                  <c:v>1.05</c:v>
                </c:pt>
                <c:pt idx="75">
                  <c:v>3.0</c:v>
                </c:pt>
                <c:pt idx="76">
                  <c:v>-1.9</c:v>
                </c:pt>
                <c:pt idx="77">
                  <c:v>5.36</c:v>
                </c:pt>
                <c:pt idx="78">
                  <c:v>5.66</c:v>
                </c:pt>
                <c:pt idx="79">
                  <c:v>10.25</c:v>
                </c:pt>
                <c:pt idx="80">
                  <c:v>-1.85</c:v>
                </c:pt>
                <c:pt idx="81">
                  <c:v>12.86</c:v>
                </c:pt>
                <c:pt idx="82">
                  <c:v>13.78</c:v>
                </c:pt>
                <c:pt idx="83">
                  <c:v>7.03</c:v>
                </c:pt>
                <c:pt idx="84">
                  <c:v>-10.02</c:v>
                </c:pt>
                <c:pt idx="85">
                  <c:v>-10.97</c:v>
                </c:pt>
                <c:pt idx="86">
                  <c:v>6.61</c:v>
                </c:pt>
                <c:pt idx="87">
                  <c:v>-7.05</c:v>
                </c:pt>
                <c:pt idx="88">
                  <c:v>-22.14</c:v>
                </c:pt>
                <c:pt idx="89">
                  <c:v>-15.12</c:v>
                </c:pt>
                <c:pt idx="90">
                  <c:v>-4.4</c:v>
                </c:pt>
                <c:pt idx="91">
                  <c:v>-3.73</c:v>
                </c:pt>
                <c:pt idx="92">
                  <c:v>-8.64</c:v>
                </c:pt>
                <c:pt idx="93">
                  <c:v>0.87</c:v>
                </c:pt>
                <c:pt idx="94">
                  <c:v>4.41</c:v>
                </c:pt>
                <c:pt idx="95">
                  <c:v>0.26</c:v>
                </c:pt>
                <c:pt idx="96">
                  <c:v>1.98</c:v>
                </c:pt>
                <c:pt idx="97">
                  <c:v>-9.93</c:v>
                </c:pt>
                <c:pt idx="98">
                  <c:v>-2.16</c:v>
                </c:pt>
                <c:pt idx="99">
                  <c:v>-4.07</c:v>
                </c:pt>
                <c:pt idx="100">
                  <c:v>4.35</c:v>
                </c:pt>
                <c:pt idx="101">
                  <c:v>4.79</c:v>
                </c:pt>
                <c:pt idx="102">
                  <c:v>-2.11</c:v>
                </c:pt>
                <c:pt idx="103">
                  <c:v>-2.22</c:v>
                </c:pt>
                <c:pt idx="104">
                  <c:v>-0.24</c:v>
                </c:pt>
                <c:pt idx="105">
                  <c:v>1.55</c:v>
                </c:pt>
                <c:pt idx="106">
                  <c:v>5.59</c:v>
                </c:pt>
                <c:pt idx="107">
                  <c:v>3.69</c:v>
                </c:pt>
                <c:pt idx="108">
                  <c:v>-0.55</c:v>
                </c:pt>
                <c:pt idx="109">
                  <c:v>0.65</c:v>
                </c:pt>
                <c:pt idx="110">
                  <c:v>3.37</c:v>
                </c:pt>
                <c:pt idx="111">
                  <c:v>3.77</c:v>
                </c:pt>
                <c:pt idx="112">
                  <c:v>3.78</c:v>
                </c:pt>
                <c:pt idx="113">
                  <c:v>0.69</c:v>
                </c:pt>
                <c:pt idx="114">
                  <c:v>2.72</c:v>
                </c:pt>
                <c:pt idx="115">
                  <c:v>1.0</c:v>
                </c:pt>
                <c:pt idx="116">
                  <c:v>-0.29</c:v>
                </c:pt>
                <c:pt idx="117">
                  <c:v>-3.62</c:v>
                </c:pt>
                <c:pt idx="118">
                  <c:v>5.23</c:v>
                </c:pt>
                <c:pt idx="119">
                  <c:v>4.01</c:v>
                </c:pt>
                <c:pt idx="120">
                  <c:v>0.55</c:v>
                </c:pt>
                <c:pt idx="121">
                  <c:v>6.37</c:v>
                </c:pt>
                <c:pt idx="122">
                  <c:v>3.8</c:v>
                </c:pt>
                <c:pt idx="123">
                  <c:v>1.34</c:v>
                </c:pt>
                <c:pt idx="124">
                  <c:v>-3.36</c:v>
                </c:pt>
                <c:pt idx="125">
                  <c:v>1.45</c:v>
                </c:pt>
                <c:pt idx="126">
                  <c:v>2.05</c:v>
                </c:pt>
                <c:pt idx="127">
                  <c:v>3.8</c:v>
                </c:pt>
                <c:pt idx="128">
                  <c:v>1.51</c:v>
                </c:pt>
                <c:pt idx="129">
                  <c:v>-0.01</c:v>
                </c:pt>
                <c:pt idx="130">
                  <c:v>-2.57</c:v>
                </c:pt>
                <c:pt idx="131">
                  <c:v>-2.52</c:v>
                </c:pt>
                <c:pt idx="132">
                  <c:v>4.54</c:v>
                </c:pt>
                <c:pt idx="133">
                  <c:v>-1.25</c:v>
                </c:pt>
                <c:pt idx="134">
                  <c:v>4.3</c:v>
                </c:pt>
                <c:pt idx="135">
                  <c:v>6.84</c:v>
                </c:pt>
                <c:pt idx="136">
                  <c:v>4.02</c:v>
                </c:pt>
                <c:pt idx="137">
                  <c:v>4.02</c:v>
                </c:pt>
                <c:pt idx="138">
                  <c:v>0.33</c:v>
                </c:pt>
                <c:pt idx="139">
                  <c:v>-3.18</c:v>
                </c:pt>
                <c:pt idx="140">
                  <c:v>1.98</c:v>
                </c:pt>
                <c:pt idx="141">
                  <c:v>1.38</c:v>
                </c:pt>
                <c:pt idx="142">
                  <c:v>-1.21</c:v>
                </c:pt>
                <c:pt idx="143">
                  <c:v>-3.31</c:v>
                </c:pt>
                <c:pt idx="144">
                  <c:v>3.07</c:v>
                </c:pt>
                <c:pt idx="145">
                  <c:v>2.48</c:v>
                </c:pt>
                <c:pt idx="146">
                  <c:v>7.26</c:v>
                </c:pt>
                <c:pt idx="147">
                  <c:v>4.5</c:v>
                </c:pt>
                <c:pt idx="148">
                  <c:v>6.22</c:v>
                </c:pt>
                <c:pt idx="149">
                  <c:v>2.86</c:v>
                </c:pt>
                <c:pt idx="150">
                  <c:v>0.09</c:v>
                </c:pt>
                <c:pt idx="151">
                  <c:v>1.76</c:v>
                </c:pt>
                <c:pt idx="152">
                  <c:v>1.09</c:v>
                </c:pt>
                <c:pt idx="153">
                  <c:v>7.59</c:v>
                </c:pt>
                <c:pt idx="154">
                  <c:v>13.17</c:v>
                </c:pt>
                <c:pt idx="155">
                  <c:v>-1.42</c:v>
                </c:pt>
                <c:pt idx="156">
                  <c:v>-3.39</c:v>
                </c:pt>
                <c:pt idx="157">
                  <c:v>-3.38</c:v>
                </c:pt>
                <c:pt idx="158">
                  <c:v>-2.78</c:v>
                </c:pt>
                <c:pt idx="159">
                  <c:v>4.85</c:v>
                </c:pt>
                <c:pt idx="160">
                  <c:v>8.61</c:v>
                </c:pt>
                <c:pt idx="161">
                  <c:v>-13.15</c:v>
                </c:pt>
                <c:pt idx="162">
                  <c:v>0.2</c:v>
                </c:pt>
                <c:pt idx="163">
                  <c:v>-10.52</c:v>
                </c:pt>
                <c:pt idx="164">
                  <c:v>-2.5</c:v>
                </c:pt>
                <c:pt idx="165">
                  <c:v>0.4</c:v>
                </c:pt>
                <c:pt idx="166">
                  <c:v>-0.28</c:v>
                </c:pt>
                <c:pt idx="167">
                  <c:v>5.09</c:v>
                </c:pt>
                <c:pt idx="168">
                  <c:v>0.39</c:v>
                </c:pt>
                <c:pt idx="169">
                  <c:v>-4.71</c:v>
                </c:pt>
                <c:pt idx="170">
                  <c:v>1.76</c:v>
                </c:pt>
                <c:pt idx="171">
                  <c:v>4.12</c:v>
                </c:pt>
                <c:pt idx="172">
                  <c:v>3.23</c:v>
                </c:pt>
                <c:pt idx="173">
                  <c:v>-11.52</c:v>
                </c:pt>
                <c:pt idx="174">
                  <c:v>-2.08</c:v>
                </c:pt>
                <c:pt idx="175">
                  <c:v>-0.69</c:v>
                </c:pt>
                <c:pt idx="176">
                  <c:v>-3.54</c:v>
                </c:pt>
                <c:pt idx="177">
                  <c:v>-4.99</c:v>
                </c:pt>
                <c:pt idx="178">
                  <c:v>7.28</c:v>
                </c:pt>
                <c:pt idx="179">
                  <c:v>-9.27</c:v>
                </c:pt>
                <c:pt idx="180">
                  <c:v>-8.57</c:v>
                </c:pt>
                <c:pt idx="181">
                  <c:v>0.22</c:v>
                </c:pt>
                <c:pt idx="182">
                  <c:v>5.78</c:v>
                </c:pt>
                <c:pt idx="183">
                  <c:v>-4.5</c:v>
                </c:pt>
                <c:pt idx="184">
                  <c:v>-2.72</c:v>
                </c:pt>
                <c:pt idx="185">
                  <c:v>-4.95</c:v>
                </c:pt>
                <c:pt idx="186">
                  <c:v>-1.57</c:v>
                </c:pt>
                <c:pt idx="187">
                  <c:v>-1.63</c:v>
                </c:pt>
                <c:pt idx="188">
                  <c:v>0.71</c:v>
                </c:pt>
                <c:pt idx="189">
                  <c:v>-0.05</c:v>
                </c:pt>
                <c:pt idx="190">
                  <c:v>-5.62</c:v>
                </c:pt>
                <c:pt idx="191">
                  <c:v>0.68</c:v>
                </c:pt>
                <c:pt idx="192">
                  <c:v>5.87</c:v>
                </c:pt>
                <c:pt idx="193">
                  <c:v>-7.19</c:v>
                </c:pt>
                <c:pt idx="194">
                  <c:v>9.220000000000001</c:v>
                </c:pt>
                <c:pt idx="195">
                  <c:v>2.71</c:v>
                </c:pt>
                <c:pt idx="196">
                  <c:v>1.71</c:v>
                </c:pt>
                <c:pt idx="197">
                  <c:v>-0.31</c:v>
                </c:pt>
                <c:pt idx="198">
                  <c:v>1.36</c:v>
                </c:pt>
                <c:pt idx="199">
                  <c:v>1.14</c:v>
                </c:pt>
                <c:pt idx="200">
                  <c:v>1.63</c:v>
                </c:pt>
                <c:pt idx="201">
                  <c:v>-3.72</c:v>
                </c:pt>
                <c:pt idx="202">
                  <c:v>2.83</c:v>
                </c:pt>
                <c:pt idx="203">
                  <c:v>-0.16</c:v>
                </c:pt>
                <c:pt idx="204">
                  <c:v>-2.29</c:v>
                </c:pt>
                <c:pt idx="205">
                  <c:v>-0.06</c:v>
                </c:pt>
                <c:pt idx="206">
                  <c:v>2.87</c:v>
                </c:pt>
                <c:pt idx="207">
                  <c:v>4.19</c:v>
                </c:pt>
                <c:pt idx="208">
                  <c:v>6.46</c:v>
                </c:pt>
                <c:pt idx="209">
                  <c:v>-4.8</c:v>
                </c:pt>
                <c:pt idx="210">
                  <c:v>-12.07</c:v>
                </c:pt>
                <c:pt idx="211">
                  <c:v>1.55</c:v>
                </c:pt>
                <c:pt idx="212">
                  <c:v>-0.52</c:v>
                </c:pt>
                <c:pt idx="213">
                  <c:v>2.32</c:v>
                </c:pt>
                <c:pt idx="214">
                  <c:v>2.29</c:v>
                </c:pt>
                <c:pt idx="215">
                  <c:v>6.93</c:v>
                </c:pt>
                <c:pt idx="216">
                  <c:v>7.33</c:v>
                </c:pt>
                <c:pt idx="217">
                  <c:v>3.3</c:v>
                </c:pt>
                <c:pt idx="218">
                  <c:v>2.25</c:v>
                </c:pt>
                <c:pt idx="219">
                  <c:v>0.7</c:v>
                </c:pt>
                <c:pt idx="220">
                  <c:v>-4.56</c:v>
                </c:pt>
                <c:pt idx="221">
                  <c:v>8.720000000000001</c:v>
                </c:pt>
                <c:pt idx="222">
                  <c:v>-5.21</c:v>
                </c:pt>
                <c:pt idx="223">
                  <c:v>2.94</c:v>
                </c:pt>
                <c:pt idx="224">
                  <c:v>3.73</c:v>
                </c:pt>
                <c:pt idx="225">
                  <c:v>3.99</c:v>
                </c:pt>
                <c:pt idx="226">
                  <c:v>-0.86</c:v>
                </c:pt>
                <c:pt idx="227">
                  <c:v>2.05</c:v>
                </c:pt>
                <c:pt idx="228">
                  <c:v>0.6</c:v>
                </c:pt>
                <c:pt idx="229">
                  <c:v>-0.39</c:v>
                </c:pt>
                <c:pt idx="230">
                  <c:v>2.03</c:v>
                </c:pt>
                <c:pt idx="231">
                  <c:v>4.06</c:v>
                </c:pt>
                <c:pt idx="232">
                  <c:v>1.52</c:v>
                </c:pt>
                <c:pt idx="233">
                  <c:v>1.11</c:v>
                </c:pt>
                <c:pt idx="234">
                  <c:v>2.24</c:v>
                </c:pt>
                <c:pt idx="235">
                  <c:v>-1.83</c:v>
                </c:pt>
                <c:pt idx="236">
                  <c:v>0.28</c:v>
                </c:pt>
                <c:pt idx="237">
                  <c:v>1.54</c:v>
                </c:pt>
              </c:numCache>
            </c:numRef>
          </c:xVal>
          <c:yVal>
            <c:numRef>
              <c:f>Peugeot!$G$2:$G$239</c:f>
              <c:numCache>
                <c:formatCode>0.00%</c:formatCode>
                <c:ptCount val="238"/>
                <c:pt idx="0">
                  <c:v>0.0159054172767203</c:v>
                </c:pt>
                <c:pt idx="1">
                  <c:v>-0.157150293119408</c:v>
                </c:pt>
                <c:pt idx="2">
                  <c:v>-0.0417913069189829</c:v>
                </c:pt>
                <c:pt idx="3">
                  <c:v>0.0552262090483619</c:v>
                </c:pt>
                <c:pt idx="4">
                  <c:v>0.191007060572278</c:v>
                </c:pt>
                <c:pt idx="5">
                  <c:v>-0.126298701298701</c:v>
                </c:pt>
                <c:pt idx="6">
                  <c:v>-0.155933132365032</c:v>
                </c:pt>
                <c:pt idx="7">
                  <c:v>-0.0108430468961778</c:v>
                </c:pt>
                <c:pt idx="8">
                  <c:v>-0.0292105263157895</c:v>
                </c:pt>
                <c:pt idx="9">
                  <c:v>0.124260355029586</c:v>
                </c:pt>
                <c:pt idx="10">
                  <c:v>0.0840282232200127</c:v>
                </c:pt>
                <c:pt idx="11">
                  <c:v>0.0417641162712996</c:v>
                </c:pt>
                <c:pt idx="12">
                  <c:v>0.164138467522365</c:v>
                </c:pt>
                <c:pt idx="13">
                  <c:v>0.257827788649706</c:v>
                </c:pt>
                <c:pt idx="14">
                  <c:v>-0.00776699029126215</c:v>
                </c:pt>
                <c:pt idx="15">
                  <c:v>0.0890251638824275</c:v>
                </c:pt>
                <c:pt idx="16">
                  <c:v>-0.0686361398325947</c:v>
                </c:pt>
                <c:pt idx="17">
                  <c:v>-0.0500467726847521</c:v>
                </c:pt>
                <c:pt idx="18">
                  <c:v>-0.0463871543264943</c:v>
                </c:pt>
                <c:pt idx="19">
                  <c:v>0.0384437239462716</c:v>
                </c:pt>
                <c:pt idx="20">
                  <c:v>0.0399807321772638</c:v>
                </c:pt>
                <c:pt idx="21">
                  <c:v>-0.0161137440758293</c:v>
                </c:pt>
                <c:pt idx="22">
                  <c:v>0.0555277638819411</c:v>
                </c:pt>
                <c:pt idx="23">
                  <c:v>0.0656786437786545</c:v>
                </c:pt>
                <c:pt idx="24">
                  <c:v>0.127690272934952</c:v>
                </c:pt>
                <c:pt idx="25">
                  <c:v>0.20746225319396</c:v>
                </c:pt>
                <c:pt idx="26">
                  <c:v>-0.192686357243319</c:v>
                </c:pt>
                <c:pt idx="27">
                  <c:v>0.204404291360813</c:v>
                </c:pt>
                <c:pt idx="28">
                  <c:v>-0.201172755976545</c:v>
                </c:pt>
                <c:pt idx="29">
                  <c:v>0.13025745602855</c:v>
                </c:pt>
                <c:pt idx="30">
                  <c:v>0.119737405451691</c:v>
                </c:pt>
                <c:pt idx="31">
                  <c:v>0.517980935875217</c:v>
                </c:pt>
                <c:pt idx="32">
                  <c:v>-0.0736504113987557</c:v>
                </c:pt>
                <c:pt idx="33">
                  <c:v>0.123056118999324</c:v>
                </c:pt>
                <c:pt idx="34">
                  <c:v>0.0758971871968963</c:v>
                </c:pt>
                <c:pt idx="35">
                  <c:v>-0.0255198487712667</c:v>
                </c:pt>
                <c:pt idx="36">
                  <c:v>0.00954198473282441</c:v>
                </c:pt>
                <c:pt idx="37">
                  <c:v>0.0498372151264714</c:v>
                </c:pt>
                <c:pt idx="38">
                  <c:v>0.159644408945687</c:v>
                </c:pt>
                <c:pt idx="39">
                  <c:v>-0.0445074382459062</c:v>
                </c:pt>
                <c:pt idx="40">
                  <c:v>-0.197471352194252</c:v>
                </c:pt>
                <c:pt idx="41">
                  <c:v>0.0224512528473804</c:v>
                </c:pt>
                <c:pt idx="42">
                  <c:v>-0.0502947209000433</c:v>
                </c:pt>
                <c:pt idx="43">
                  <c:v>-0.183247923661424</c:v>
                </c:pt>
                <c:pt idx="44">
                  <c:v>-0.0278302697131076</c:v>
                </c:pt>
                <c:pt idx="45">
                  <c:v>-0.120794864048338</c:v>
                </c:pt>
                <c:pt idx="46">
                  <c:v>-0.248836945421536</c:v>
                </c:pt>
                <c:pt idx="47">
                  <c:v>-0.0803506208911614</c:v>
                </c:pt>
                <c:pt idx="48">
                  <c:v>0.0673869458676766</c:v>
                </c:pt>
                <c:pt idx="49">
                  <c:v>0.164008816284195</c:v>
                </c:pt>
                <c:pt idx="50">
                  <c:v>-0.125014180374362</c:v>
                </c:pt>
                <c:pt idx="51">
                  <c:v>-0.128177232716843</c:v>
                </c:pt>
                <c:pt idx="52">
                  <c:v>-0.0179681429681429</c:v>
                </c:pt>
                <c:pt idx="53">
                  <c:v>-0.242161048137789</c:v>
                </c:pt>
                <c:pt idx="54">
                  <c:v>-0.196384902981543</c:v>
                </c:pt>
                <c:pt idx="55">
                  <c:v>-0.140270572678263</c:v>
                </c:pt>
                <c:pt idx="56">
                  <c:v>0.049647661755285</c:v>
                </c:pt>
                <c:pt idx="57">
                  <c:v>-0.0407619827939368</c:v>
                </c:pt>
                <c:pt idx="58">
                  <c:v>0.09967338664264</c:v>
                </c:pt>
                <c:pt idx="59">
                  <c:v>-0.0392212596720958</c:v>
                </c:pt>
                <c:pt idx="60">
                  <c:v>-0.0523564102564101</c:v>
                </c:pt>
                <c:pt idx="61">
                  <c:v>0.0775457584968224</c:v>
                </c:pt>
                <c:pt idx="62">
                  <c:v>-0.0109238123872519</c:v>
                </c:pt>
                <c:pt idx="63">
                  <c:v>0.00412705314009652</c:v>
                </c:pt>
                <c:pt idx="64">
                  <c:v>0.159416231699554</c:v>
                </c:pt>
                <c:pt idx="65">
                  <c:v>0.189690972432596</c:v>
                </c:pt>
                <c:pt idx="66">
                  <c:v>-0.089667675653313</c:v>
                </c:pt>
                <c:pt idx="67">
                  <c:v>0.0808420883953193</c:v>
                </c:pt>
                <c:pt idx="68">
                  <c:v>0.0779170335850876</c:v>
                </c:pt>
                <c:pt idx="69">
                  <c:v>-0.129689481781943</c:v>
                </c:pt>
                <c:pt idx="70">
                  <c:v>0.0297163485776017</c:v>
                </c:pt>
                <c:pt idx="71">
                  <c:v>0.124464671580141</c:v>
                </c:pt>
                <c:pt idx="72">
                  <c:v>-0.179819317125017</c:v>
                </c:pt>
                <c:pt idx="73">
                  <c:v>-0.00126053207722421</c:v>
                </c:pt>
                <c:pt idx="74">
                  <c:v>0.00456573351996269</c:v>
                </c:pt>
                <c:pt idx="75">
                  <c:v>0.0584126984126985</c:v>
                </c:pt>
                <c:pt idx="76">
                  <c:v>0.0681184537713812</c:v>
                </c:pt>
                <c:pt idx="77">
                  <c:v>0.0316188836196844</c:v>
                </c:pt>
                <c:pt idx="78">
                  <c:v>-0.0510812601446068</c:v>
                </c:pt>
                <c:pt idx="79">
                  <c:v>0.136694430931813</c:v>
                </c:pt>
                <c:pt idx="80">
                  <c:v>-0.12231158801443</c:v>
                </c:pt>
                <c:pt idx="81">
                  <c:v>0.208236968510941</c:v>
                </c:pt>
                <c:pt idx="82">
                  <c:v>0.239370782800441</c:v>
                </c:pt>
                <c:pt idx="83">
                  <c:v>0.0426883523053929</c:v>
                </c:pt>
                <c:pt idx="84">
                  <c:v>0.0262157894736841</c:v>
                </c:pt>
                <c:pt idx="85">
                  <c:v>0.0949735107895077</c:v>
                </c:pt>
                <c:pt idx="86">
                  <c:v>-0.145522800044165</c:v>
                </c:pt>
                <c:pt idx="87">
                  <c:v>-0.316494790486976</c:v>
                </c:pt>
                <c:pt idx="88">
                  <c:v>-0.212219385567992</c:v>
                </c:pt>
                <c:pt idx="89">
                  <c:v>-0.190608289480037</c:v>
                </c:pt>
                <c:pt idx="90">
                  <c:v>0.0297617751008015</c:v>
                </c:pt>
                <c:pt idx="91">
                  <c:v>-0.0870335032774946</c:v>
                </c:pt>
                <c:pt idx="92">
                  <c:v>-0.139432072065</c:v>
                </c:pt>
                <c:pt idx="93">
                  <c:v>-0.112519396837586</c:v>
                </c:pt>
                <c:pt idx="94">
                  <c:v>-0.0859112531969309</c:v>
                </c:pt>
                <c:pt idx="95">
                  <c:v>-0.0303920879393864</c:v>
                </c:pt>
                <c:pt idx="96">
                  <c:v>0.0261374680959672</c:v>
                </c:pt>
                <c:pt idx="97">
                  <c:v>-0.053000832702498</c:v>
                </c:pt>
                <c:pt idx="98">
                  <c:v>-0.0262356731025103</c:v>
                </c:pt>
                <c:pt idx="99">
                  <c:v>-0.173457176511006</c:v>
                </c:pt>
                <c:pt idx="100">
                  <c:v>0.102181652471112</c:v>
                </c:pt>
                <c:pt idx="101">
                  <c:v>-0.077128006229747</c:v>
                </c:pt>
                <c:pt idx="102">
                  <c:v>-0.00163118341854098</c:v>
                </c:pt>
                <c:pt idx="103">
                  <c:v>0.0388353818678433</c:v>
                </c:pt>
                <c:pt idx="104">
                  <c:v>0.011116372070703</c:v>
                </c:pt>
                <c:pt idx="105">
                  <c:v>-0.0191464786513313</c:v>
                </c:pt>
                <c:pt idx="106">
                  <c:v>0.128824222585925</c:v>
                </c:pt>
                <c:pt idx="107">
                  <c:v>0.0304322720694645</c:v>
                </c:pt>
                <c:pt idx="108">
                  <c:v>0.00690550524383007</c:v>
                </c:pt>
                <c:pt idx="109">
                  <c:v>0.000572790392193671</c:v>
                </c:pt>
                <c:pt idx="110">
                  <c:v>0.0622620468869843</c:v>
                </c:pt>
                <c:pt idx="111">
                  <c:v>0.0417730021974955</c:v>
                </c:pt>
                <c:pt idx="112">
                  <c:v>0.00804474845542801</c:v>
                </c:pt>
                <c:pt idx="113">
                  <c:v>0.00498443177769858</c:v>
                </c:pt>
                <c:pt idx="114">
                  <c:v>0.068320250649549</c:v>
                </c:pt>
                <c:pt idx="115">
                  <c:v>-0.159387743247168</c:v>
                </c:pt>
                <c:pt idx="116">
                  <c:v>-0.0231504178272981</c:v>
                </c:pt>
                <c:pt idx="117">
                  <c:v>-0.0522749276759884</c:v>
                </c:pt>
                <c:pt idx="118">
                  <c:v>-0.00169788351800988</c:v>
                </c:pt>
                <c:pt idx="119">
                  <c:v>0.0590627145836678</c:v>
                </c:pt>
                <c:pt idx="120">
                  <c:v>-0.0021791949111704</c:v>
                </c:pt>
                <c:pt idx="121">
                  <c:v>-1.82630000966043E-5</c:v>
                </c:pt>
                <c:pt idx="122">
                  <c:v>-0.0520178835362301</c:v>
                </c:pt>
                <c:pt idx="123">
                  <c:v>0.00674733533583126</c:v>
                </c:pt>
                <c:pt idx="124">
                  <c:v>-0.105348178508906</c:v>
                </c:pt>
                <c:pt idx="125">
                  <c:v>0.120359878893814</c:v>
                </c:pt>
                <c:pt idx="126">
                  <c:v>-0.0557187250524822</c:v>
                </c:pt>
                <c:pt idx="127">
                  <c:v>0.0817106516652241</c:v>
                </c:pt>
                <c:pt idx="128">
                  <c:v>0.00386009804553963</c:v>
                </c:pt>
                <c:pt idx="129">
                  <c:v>0.0623299199890114</c:v>
                </c:pt>
                <c:pt idx="130">
                  <c:v>-0.0694221663517279</c:v>
                </c:pt>
                <c:pt idx="131">
                  <c:v>-0.0113968650844015</c:v>
                </c:pt>
                <c:pt idx="132">
                  <c:v>0.0350764251175948</c:v>
                </c:pt>
                <c:pt idx="133">
                  <c:v>0.0204541267439906</c:v>
                </c:pt>
                <c:pt idx="134">
                  <c:v>0.0138303075820161</c:v>
                </c:pt>
                <c:pt idx="135">
                  <c:v>-0.0467397249111829</c:v>
                </c:pt>
                <c:pt idx="136">
                  <c:v>-0.0299364142820967</c:v>
                </c:pt>
                <c:pt idx="137">
                  <c:v>0.00517488453575409</c:v>
                </c:pt>
                <c:pt idx="138">
                  <c:v>0.0268624111849643</c:v>
                </c:pt>
                <c:pt idx="139">
                  <c:v>0.0466108805268756</c:v>
                </c:pt>
                <c:pt idx="140">
                  <c:v>-0.0217557712328308</c:v>
                </c:pt>
                <c:pt idx="141">
                  <c:v>0.0424503012470227</c:v>
                </c:pt>
                <c:pt idx="142">
                  <c:v>0.0802769871624948</c:v>
                </c:pt>
                <c:pt idx="143">
                  <c:v>0.0343032615939473</c:v>
                </c:pt>
                <c:pt idx="144">
                  <c:v>0.0614342229068655</c:v>
                </c:pt>
                <c:pt idx="145">
                  <c:v>-0.0672708067775532</c:v>
                </c:pt>
                <c:pt idx="146">
                  <c:v>0.0287682791181531</c:v>
                </c:pt>
                <c:pt idx="147">
                  <c:v>0.0626961621920604</c:v>
                </c:pt>
                <c:pt idx="148">
                  <c:v>0.0105296704242321</c:v>
                </c:pt>
                <c:pt idx="149">
                  <c:v>-0.122981516032783</c:v>
                </c:pt>
                <c:pt idx="150">
                  <c:v>0.0575757104600504</c:v>
                </c:pt>
                <c:pt idx="151">
                  <c:v>-0.0720755474723481</c:v>
                </c:pt>
                <c:pt idx="152">
                  <c:v>0.0877856132552029</c:v>
                </c:pt>
                <c:pt idx="153">
                  <c:v>-0.0745719949088459</c:v>
                </c:pt>
                <c:pt idx="154">
                  <c:v>0.169185736814438</c:v>
                </c:pt>
                <c:pt idx="155">
                  <c:v>-0.126832886574251</c:v>
                </c:pt>
                <c:pt idx="156">
                  <c:v>0.0525086325131102</c:v>
                </c:pt>
                <c:pt idx="157">
                  <c:v>0.000575693911356923</c:v>
                </c:pt>
                <c:pt idx="158">
                  <c:v>-0.144219266055046</c:v>
                </c:pt>
                <c:pt idx="159">
                  <c:v>0.0574014806127684</c:v>
                </c:pt>
                <c:pt idx="160">
                  <c:v>0.143723384253819</c:v>
                </c:pt>
                <c:pt idx="161">
                  <c:v>-0.181356636954951</c:v>
                </c:pt>
                <c:pt idx="162">
                  <c:v>-0.0771657686313178</c:v>
                </c:pt>
                <c:pt idx="163">
                  <c:v>-0.0622092707119595</c:v>
                </c:pt>
                <c:pt idx="164">
                  <c:v>-0.0712141356600996</c:v>
                </c:pt>
                <c:pt idx="165">
                  <c:v>0.0221501578543191</c:v>
                </c:pt>
                <c:pt idx="166">
                  <c:v>-0.0262427255832017</c:v>
                </c:pt>
                <c:pt idx="167">
                  <c:v>0.123957506710781</c:v>
                </c:pt>
                <c:pt idx="168">
                  <c:v>0.0962300606351272</c:v>
                </c:pt>
                <c:pt idx="169">
                  <c:v>-0.0416117445913067</c:v>
                </c:pt>
                <c:pt idx="170">
                  <c:v>0.00846214385335725</c:v>
                </c:pt>
                <c:pt idx="171">
                  <c:v>0.0454520968078449</c:v>
                </c:pt>
                <c:pt idx="172">
                  <c:v>0.101711558097578</c:v>
                </c:pt>
                <c:pt idx="173">
                  <c:v>-0.222993372646451</c:v>
                </c:pt>
                <c:pt idx="174">
                  <c:v>-0.0318251053932259</c:v>
                </c:pt>
                <c:pt idx="175">
                  <c:v>0.0</c:v>
                </c:pt>
                <c:pt idx="176">
                  <c:v>-0.0218179806362378</c:v>
                </c:pt>
                <c:pt idx="177">
                  <c:v>0.0124277436347672</c:v>
                </c:pt>
                <c:pt idx="178">
                  <c:v>0.117604529342261</c:v>
                </c:pt>
                <c:pt idx="179">
                  <c:v>-0.0302836210203299</c:v>
                </c:pt>
                <c:pt idx="180">
                  <c:v>0.0716950495049507</c:v>
                </c:pt>
                <c:pt idx="181">
                  <c:v>0.125460741777467</c:v>
                </c:pt>
                <c:pt idx="182">
                  <c:v>0.0162005717008097</c:v>
                </c:pt>
                <c:pt idx="183">
                  <c:v>0.0884139359208128</c:v>
                </c:pt>
                <c:pt idx="184">
                  <c:v>0.0721653003930376</c:v>
                </c:pt>
                <c:pt idx="185">
                  <c:v>-0.0366388798259925</c:v>
                </c:pt>
                <c:pt idx="186">
                  <c:v>-0.0575502318392581</c:v>
                </c:pt>
                <c:pt idx="187">
                  <c:v>0.0390289862866363</c:v>
                </c:pt>
                <c:pt idx="188">
                  <c:v>-0.0484501541623844</c:v>
                </c:pt>
                <c:pt idx="189">
                  <c:v>-0.0385237149242613</c:v>
                </c:pt>
                <c:pt idx="190">
                  <c:v>0.00240175043760942</c:v>
                </c:pt>
                <c:pt idx="191">
                  <c:v>0.0510022175290391</c:v>
                </c:pt>
                <c:pt idx="192">
                  <c:v>-0.0126769633507853</c:v>
                </c:pt>
                <c:pt idx="193">
                  <c:v>-0.0462263791374122</c:v>
                </c:pt>
                <c:pt idx="194">
                  <c:v>0.154565417029933</c:v>
                </c:pt>
                <c:pt idx="195">
                  <c:v>0.0620550015484669</c:v>
                </c:pt>
                <c:pt idx="196">
                  <c:v>-0.0342303303303303</c:v>
                </c:pt>
                <c:pt idx="197">
                  <c:v>0.0776199740175381</c:v>
                </c:pt>
                <c:pt idx="198">
                  <c:v>0.0768300807300808</c:v>
                </c:pt>
                <c:pt idx="199">
                  <c:v>0.0486565940155155</c:v>
                </c:pt>
                <c:pt idx="200">
                  <c:v>0.0600723270440251</c:v>
                </c:pt>
                <c:pt idx="201">
                  <c:v>-0.0876332613390928</c:v>
                </c:pt>
                <c:pt idx="202">
                  <c:v>0.174916885871871</c:v>
                </c:pt>
                <c:pt idx="203">
                  <c:v>0.091979069767442</c:v>
                </c:pt>
                <c:pt idx="204">
                  <c:v>-0.191259727993955</c:v>
                </c:pt>
                <c:pt idx="205">
                  <c:v>0.131090655807972</c:v>
                </c:pt>
                <c:pt idx="206">
                  <c:v>-0.0429268533772652</c:v>
                </c:pt>
                <c:pt idx="207">
                  <c:v>-0.0319</c:v>
                </c:pt>
                <c:pt idx="208">
                  <c:v>-0.0338320279177976</c:v>
                </c:pt>
                <c:pt idx="209">
                  <c:v>-0.0339564170116672</c:v>
                </c:pt>
                <c:pt idx="210">
                  <c:v>-0.167976424299654</c:v>
                </c:pt>
                <c:pt idx="211">
                  <c:v>-0.0978391329150028</c:v>
                </c:pt>
                <c:pt idx="212">
                  <c:v>0.107856866476372</c:v>
                </c:pt>
                <c:pt idx="213">
                  <c:v>0.115673295454546</c:v>
                </c:pt>
                <c:pt idx="214">
                  <c:v>-0.0268616105518916</c:v>
                </c:pt>
                <c:pt idx="215">
                  <c:v>0.228349786142002</c:v>
                </c:pt>
                <c:pt idx="216">
                  <c:v>0.0740160903642231</c:v>
                </c:pt>
                <c:pt idx="217">
                  <c:v>0.0552994137762579</c:v>
                </c:pt>
                <c:pt idx="218">
                  <c:v>0.133054363535298</c:v>
                </c:pt>
                <c:pt idx="219">
                  <c:v>0.0176786484951732</c:v>
                </c:pt>
                <c:pt idx="220">
                  <c:v>-0.169207112375533</c:v>
                </c:pt>
                <c:pt idx="221">
                  <c:v>0.143667501360915</c:v>
                </c:pt>
                <c:pt idx="222">
                  <c:v>-0.0527794407042983</c:v>
                </c:pt>
                <c:pt idx="223">
                  <c:v>0.256143864229765</c:v>
                </c:pt>
                <c:pt idx="224">
                  <c:v>-0.00889480519480519</c:v>
                </c:pt>
                <c:pt idx="225">
                  <c:v>-0.022130376515635</c:v>
                </c:pt>
                <c:pt idx="226">
                  <c:v>-0.0979957779063043</c:v>
                </c:pt>
                <c:pt idx="227">
                  <c:v>0.0133574455562095</c:v>
                </c:pt>
                <c:pt idx="228">
                  <c:v>0.058639086929331</c:v>
                </c:pt>
                <c:pt idx="229">
                  <c:v>0.0107380952380953</c:v>
                </c:pt>
                <c:pt idx="230">
                  <c:v>-0.0952466512702078</c:v>
                </c:pt>
                <c:pt idx="231">
                  <c:v>0.200350625869263</c:v>
                </c:pt>
                <c:pt idx="232">
                  <c:v>-0.0673921824104234</c:v>
                </c:pt>
                <c:pt idx="233">
                  <c:v>-0.0229421994884911</c:v>
                </c:pt>
                <c:pt idx="234">
                  <c:v>-0.0440017802332719</c:v>
                </c:pt>
                <c:pt idx="235">
                  <c:v>-0.127750807319699</c:v>
                </c:pt>
                <c:pt idx="236">
                  <c:v>-0.0472543769309989</c:v>
                </c:pt>
                <c:pt idx="237">
                  <c:v>-0.00676805341551114</c:v>
                </c:pt>
              </c:numCache>
            </c:numRef>
          </c:yVal>
          <c:smooth val="0"/>
        </c:ser>
        <c:ser>
          <c:idx val="1"/>
          <c:order val="1"/>
          <c:tx>
            <c:v>Forecasted Excess Return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Peugeot!$C$2:$C$239</c:f>
              <c:numCache>
                <c:formatCode>General</c:formatCode>
                <c:ptCount val="238"/>
                <c:pt idx="0">
                  <c:v>-1.72</c:v>
                </c:pt>
                <c:pt idx="1">
                  <c:v>-6.42</c:v>
                </c:pt>
                <c:pt idx="2">
                  <c:v>-1.88</c:v>
                </c:pt>
                <c:pt idx="3">
                  <c:v>-1.49</c:v>
                </c:pt>
                <c:pt idx="4">
                  <c:v>6.2</c:v>
                </c:pt>
                <c:pt idx="5">
                  <c:v>-4.28</c:v>
                </c:pt>
                <c:pt idx="6">
                  <c:v>-6.05</c:v>
                </c:pt>
                <c:pt idx="7">
                  <c:v>2.4</c:v>
                </c:pt>
                <c:pt idx="8">
                  <c:v>-2.8</c:v>
                </c:pt>
                <c:pt idx="9">
                  <c:v>-0.18</c:v>
                </c:pt>
                <c:pt idx="10">
                  <c:v>4.76</c:v>
                </c:pt>
                <c:pt idx="11">
                  <c:v>-2.29</c:v>
                </c:pt>
                <c:pt idx="12">
                  <c:v>6.23</c:v>
                </c:pt>
                <c:pt idx="13">
                  <c:v>-0.31</c:v>
                </c:pt>
                <c:pt idx="14">
                  <c:v>-3.84</c:v>
                </c:pt>
                <c:pt idx="15">
                  <c:v>2.24</c:v>
                </c:pt>
                <c:pt idx="16">
                  <c:v>-2.71</c:v>
                </c:pt>
                <c:pt idx="17">
                  <c:v>-3.76</c:v>
                </c:pt>
                <c:pt idx="18">
                  <c:v>-0.06</c:v>
                </c:pt>
                <c:pt idx="19">
                  <c:v>-4.08</c:v>
                </c:pt>
                <c:pt idx="20">
                  <c:v>-0.12</c:v>
                </c:pt>
                <c:pt idx="21">
                  <c:v>0.76</c:v>
                </c:pt>
                <c:pt idx="22">
                  <c:v>1.71</c:v>
                </c:pt>
                <c:pt idx="23">
                  <c:v>-0.49</c:v>
                </c:pt>
                <c:pt idx="24">
                  <c:v>7.31</c:v>
                </c:pt>
                <c:pt idx="25">
                  <c:v>-3.06</c:v>
                </c:pt>
                <c:pt idx="26">
                  <c:v>2.41</c:v>
                </c:pt>
                <c:pt idx="27">
                  <c:v>1.4</c:v>
                </c:pt>
                <c:pt idx="28">
                  <c:v>4.48</c:v>
                </c:pt>
                <c:pt idx="29">
                  <c:v>7.09</c:v>
                </c:pt>
                <c:pt idx="30">
                  <c:v>-0.75</c:v>
                </c:pt>
                <c:pt idx="31">
                  <c:v>7.42</c:v>
                </c:pt>
                <c:pt idx="32">
                  <c:v>-4.55</c:v>
                </c:pt>
                <c:pt idx="33">
                  <c:v>1.13</c:v>
                </c:pt>
                <c:pt idx="34">
                  <c:v>4.16</c:v>
                </c:pt>
                <c:pt idx="35">
                  <c:v>-0.49</c:v>
                </c:pt>
                <c:pt idx="36">
                  <c:v>-2.4</c:v>
                </c:pt>
                <c:pt idx="37">
                  <c:v>6.25</c:v>
                </c:pt>
                <c:pt idx="38">
                  <c:v>3.47</c:v>
                </c:pt>
                <c:pt idx="39">
                  <c:v>2.24</c:v>
                </c:pt>
                <c:pt idx="40">
                  <c:v>1.69</c:v>
                </c:pt>
                <c:pt idx="41">
                  <c:v>3.47</c:v>
                </c:pt>
                <c:pt idx="42">
                  <c:v>4.59</c:v>
                </c:pt>
                <c:pt idx="43">
                  <c:v>0.63</c:v>
                </c:pt>
                <c:pt idx="44">
                  <c:v>7.1</c:v>
                </c:pt>
                <c:pt idx="45">
                  <c:v>-12.31</c:v>
                </c:pt>
                <c:pt idx="46">
                  <c:v>-2.25</c:v>
                </c:pt>
                <c:pt idx="47">
                  <c:v>0.06</c:v>
                </c:pt>
                <c:pt idx="48">
                  <c:v>6.41</c:v>
                </c:pt>
                <c:pt idx="49">
                  <c:v>5.67</c:v>
                </c:pt>
                <c:pt idx="50">
                  <c:v>-2.15</c:v>
                </c:pt>
                <c:pt idx="51">
                  <c:v>-4.72</c:v>
                </c:pt>
                <c:pt idx="52">
                  <c:v>11.05</c:v>
                </c:pt>
                <c:pt idx="53">
                  <c:v>-11.63</c:v>
                </c:pt>
                <c:pt idx="54">
                  <c:v>-10.13</c:v>
                </c:pt>
                <c:pt idx="55">
                  <c:v>-3.45</c:v>
                </c:pt>
                <c:pt idx="56">
                  <c:v>-2.02</c:v>
                </c:pt>
                <c:pt idx="57">
                  <c:v>-3.04</c:v>
                </c:pt>
                <c:pt idx="58">
                  <c:v>8.09</c:v>
                </c:pt>
                <c:pt idx="59">
                  <c:v>-0.19</c:v>
                </c:pt>
                <c:pt idx="60">
                  <c:v>3.05</c:v>
                </c:pt>
                <c:pt idx="61">
                  <c:v>3.71</c:v>
                </c:pt>
                <c:pt idx="62">
                  <c:v>8.97</c:v>
                </c:pt>
                <c:pt idx="63">
                  <c:v>-8.1</c:v>
                </c:pt>
                <c:pt idx="64">
                  <c:v>5.1</c:v>
                </c:pt>
                <c:pt idx="65">
                  <c:v>11.54</c:v>
                </c:pt>
                <c:pt idx="66">
                  <c:v>-4.25</c:v>
                </c:pt>
                <c:pt idx="67">
                  <c:v>11.85</c:v>
                </c:pt>
                <c:pt idx="68">
                  <c:v>-0.94</c:v>
                </c:pt>
                <c:pt idx="69">
                  <c:v>-12.05</c:v>
                </c:pt>
                <c:pt idx="70">
                  <c:v>-1.93</c:v>
                </c:pt>
                <c:pt idx="71">
                  <c:v>6.54</c:v>
                </c:pt>
                <c:pt idx="72">
                  <c:v>-2.18</c:v>
                </c:pt>
                <c:pt idx="73">
                  <c:v>-5.36</c:v>
                </c:pt>
                <c:pt idx="74">
                  <c:v>1.05</c:v>
                </c:pt>
                <c:pt idx="75">
                  <c:v>3.0</c:v>
                </c:pt>
                <c:pt idx="76">
                  <c:v>-1.9</c:v>
                </c:pt>
                <c:pt idx="77">
                  <c:v>5.36</c:v>
                </c:pt>
                <c:pt idx="78">
                  <c:v>5.66</c:v>
                </c:pt>
                <c:pt idx="79">
                  <c:v>10.25</c:v>
                </c:pt>
                <c:pt idx="80">
                  <c:v>-1.85</c:v>
                </c:pt>
                <c:pt idx="81">
                  <c:v>12.86</c:v>
                </c:pt>
                <c:pt idx="82">
                  <c:v>13.78</c:v>
                </c:pt>
                <c:pt idx="83">
                  <c:v>7.03</c:v>
                </c:pt>
                <c:pt idx="84">
                  <c:v>-10.02</c:v>
                </c:pt>
                <c:pt idx="85">
                  <c:v>-10.97</c:v>
                </c:pt>
                <c:pt idx="86">
                  <c:v>6.61</c:v>
                </c:pt>
                <c:pt idx="87">
                  <c:v>-7.05</c:v>
                </c:pt>
                <c:pt idx="88">
                  <c:v>-22.14</c:v>
                </c:pt>
                <c:pt idx="89">
                  <c:v>-15.12</c:v>
                </c:pt>
                <c:pt idx="90">
                  <c:v>-4.4</c:v>
                </c:pt>
                <c:pt idx="91">
                  <c:v>-3.73</c:v>
                </c:pt>
                <c:pt idx="92">
                  <c:v>-8.64</c:v>
                </c:pt>
                <c:pt idx="93">
                  <c:v>0.87</c:v>
                </c:pt>
                <c:pt idx="94">
                  <c:v>4.41</c:v>
                </c:pt>
                <c:pt idx="95">
                  <c:v>0.26</c:v>
                </c:pt>
                <c:pt idx="96">
                  <c:v>1.98</c:v>
                </c:pt>
                <c:pt idx="97">
                  <c:v>-9.93</c:v>
                </c:pt>
                <c:pt idx="98">
                  <c:v>-2.16</c:v>
                </c:pt>
                <c:pt idx="99">
                  <c:v>-4.07</c:v>
                </c:pt>
                <c:pt idx="100">
                  <c:v>4.35</c:v>
                </c:pt>
                <c:pt idx="101">
                  <c:v>4.79</c:v>
                </c:pt>
                <c:pt idx="102">
                  <c:v>-2.11</c:v>
                </c:pt>
                <c:pt idx="103">
                  <c:v>-2.22</c:v>
                </c:pt>
                <c:pt idx="104">
                  <c:v>-0.24</c:v>
                </c:pt>
                <c:pt idx="105">
                  <c:v>1.55</c:v>
                </c:pt>
                <c:pt idx="106">
                  <c:v>5.59</c:v>
                </c:pt>
                <c:pt idx="107">
                  <c:v>3.69</c:v>
                </c:pt>
                <c:pt idx="108">
                  <c:v>-0.55</c:v>
                </c:pt>
                <c:pt idx="109">
                  <c:v>0.65</c:v>
                </c:pt>
                <c:pt idx="110">
                  <c:v>3.37</c:v>
                </c:pt>
                <c:pt idx="111">
                  <c:v>3.77</c:v>
                </c:pt>
                <c:pt idx="112">
                  <c:v>3.78</c:v>
                </c:pt>
                <c:pt idx="113">
                  <c:v>0.69</c:v>
                </c:pt>
                <c:pt idx="114">
                  <c:v>2.72</c:v>
                </c:pt>
                <c:pt idx="115">
                  <c:v>1.0</c:v>
                </c:pt>
                <c:pt idx="116">
                  <c:v>-0.29</c:v>
                </c:pt>
                <c:pt idx="117">
                  <c:v>-3.62</c:v>
                </c:pt>
                <c:pt idx="118">
                  <c:v>5.23</c:v>
                </c:pt>
                <c:pt idx="119">
                  <c:v>4.01</c:v>
                </c:pt>
                <c:pt idx="120">
                  <c:v>0.55</c:v>
                </c:pt>
                <c:pt idx="121">
                  <c:v>6.37</c:v>
                </c:pt>
                <c:pt idx="122">
                  <c:v>3.8</c:v>
                </c:pt>
                <c:pt idx="123">
                  <c:v>1.34</c:v>
                </c:pt>
                <c:pt idx="124">
                  <c:v>-3.36</c:v>
                </c:pt>
                <c:pt idx="125">
                  <c:v>1.45</c:v>
                </c:pt>
                <c:pt idx="126">
                  <c:v>2.05</c:v>
                </c:pt>
                <c:pt idx="127">
                  <c:v>3.8</c:v>
                </c:pt>
                <c:pt idx="128">
                  <c:v>1.51</c:v>
                </c:pt>
                <c:pt idx="129">
                  <c:v>-0.01</c:v>
                </c:pt>
                <c:pt idx="130">
                  <c:v>-2.57</c:v>
                </c:pt>
                <c:pt idx="131">
                  <c:v>-2.52</c:v>
                </c:pt>
                <c:pt idx="132">
                  <c:v>4.54</c:v>
                </c:pt>
                <c:pt idx="133">
                  <c:v>-1.25</c:v>
                </c:pt>
                <c:pt idx="134">
                  <c:v>4.3</c:v>
                </c:pt>
                <c:pt idx="135">
                  <c:v>6.84</c:v>
                </c:pt>
                <c:pt idx="136">
                  <c:v>4.02</c:v>
                </c:pt>
                <c:pt idx="137">
                  <c:v>4.02</c:v>
                </c:pt>
                <c:pt idx="138">
                  <c:v>0.33</c:v>
                </c:pt>
                <c:pt idx="139">
                  <c:v>-3.18</c:v>
                </c:pt>
                <c:pt idx="140">
                  <c:v>1.98</c:v>
                </c:pt>
                <c:pt idx="141">
                  <c:v>1.38</c:v>
                </c:pt>
                <c:pt idx="142">
                  <c:v>-1.21</c:v>
                </c:pt>
                <c:pt idx="143">
                  <c:v>-3.31</c:v>
                </c:pt>
                <c:pt idx="144">
                  <c:v>3.07</c:v>
                </c:pt>
                <c:pt idx="145">
                  <c:v>2.48</c:v>
                </c:pt>
                <c:pt idx="146">
                  <c:v>7.26</c:v>
                </c:pt>
                <c:pt idx="147">
                  <c:v>4.5</c:v>
                </c:pt>
                <c:pt idx="148">
                  <c:v>6.22</c:v>
                </c:pt>
                <c:pt idx="149">
                  <c:v>2.86</c:v>
                </c:pt>
                <c:pt idx="150">
                  <c:v>0.09</c:v>
                </c:pt>
                <c:pt idx="151">
                  <c:v>1.76</c:v>
                </c:pt>
                <c:pt idx="152">
                  <c:v>1.09</c:v>
                </c:pt>
                <c:pt idx="153">
                  <c:v>7.59</c:v>
                </c:pt>
                <c:pt idx="154">
                  <c:v>13.17</c:v>
                </c:pt>
                <c:pt idx="155">
                  <c:v>-1.42</c:v>
                </c:pt>
                <c:pt idx="156">
                  <c:v>-3.39</c:v>
                </c:pt>
                <c:pt idx="157">
                  <c:v>-3.38</c:v>
                </c:pt>
                <c:pt idx="158">
                  <c:v>-2.78</c:v>
                </c:pt>
                <c:pt idx="159">
                  <c:v>4.85</c:v>
                </c:pt>
                <c:pt idx="160">
                  <c:v>8.61</c:v>
                </c:pt>
                <c:pt idx="161">
                  <c:v>-13.15</c:v>
                </c:pt>
                <c:pt idx="162">
                  <c:v>0.2</c:v>
                </c:pt>
                <c:pt idx="163">
                  <c:v>-10.52</c:v>
                </c:pt>
                <c:pt idx="164">
                  <c:v>-2.5</c:v>
                </c:pt>
                <c:pt idx="165">
                  <c:v>0.4</c:v>
                </c:pt>
                <c:pt idx="166">
                  <c:v>-0.28</c:v>
                </c:pt>
                <c:pt idx="167">
                  <c:v>5.09</c:v>
                </c:pt>
                <c:pt idx="168">
                  <c:v>0.39</c:v>
                </c:pt>
                <c:pt idx="169">
                  <c:v>-4.71</c:v>
                </c:pt>
                <c:pt idx="170">
                  <c:v>1.76</c:v>
                </c:pt>
                <c:pt idx="171">
                  <c:v>4.12</c:v>
                </c:pt>
                <c:pt idx="172">
                  <c:v>3.23</c:v>
                </c:pt>
                <c:pt idx="173">
                  <c:v>-11.52</c:v>
                </c:pt>
                <c:pt idx="174">
                  <c:v>-2.08</c:v>
                </c:pt>
                <c:pt idx="175">
                  <c:v>-0.69</c:v>
                </c:pt>
                <c:pt idx="176">
                  <c:v>-3.54</c:v>
                </c:pt>
                <c:pt idx="177">
                  <c:v>-4.99</c:v>
                </c:pt>
                <c:pt idx="178">
                  <c:v>7.28</c:v>
                </c:pt>
                <c:pt idx="179">
                  <c:v>-9.27</c:v>
                </c:pt>
                <c:pt idx="180">
                  <c:v>-8.57</c:v>
                </c:pt>
                <c:pt idx="181">
                  <c:v>0.22</c:v>
                </c:pt>
                <c:pt idx="182">
                  <c:v>5.78</c:v>
                </c:pt>
                <c:pt idx="183">
                  <c:v>-4.5</c:v>
                </c:pt>
                <c:pt idx="184">
                  <c:v>-2.72</c:v>
                </c:pt>
                <c:pt idx="185">
                  <c:v>-4.95</c:v>
                </c:pt>
                <c:pt idx="186">
                  <c:v>-1.57</c:v>
                </c:pt>
                <c:pt idx="187">
                  <c:v>-1.63</c:v>
                </c:pt>
                <c:pt idx="188">
                  <c:v>0.71</c:v>
                </c:pt>
                <c:pt idx="189">
                  <c:v>-0.05</c:v>
                </c:pt>
                <c:pt idx="190">
                  <c:v>-5.62</c:v>
                </c:pt>
                <c:pt idx="191">
                  <c:v>0.68</c:v>
                </c:pt>
                <c:pt idx="192">
                  <c:v>5.87</c:v>
                </c:pt>
                <c:pt idx="193">
                  <c:v>-7.19</c:v>
                </c:pt>
                <c:pt idx="194">
                  <c:v>9.220000000000001</c:v>
                </c:pt>
                <c:pt idx="195">
                  <c:v>2.71</c:v>
                </c:pt>
                <c:pt idx="196">
                  <c:v>1.71</c:v>
                </c:pt>
                <c:pt idx="197">
                  <c:v>-0.31</c:v>
                </c:pt>
                <c:pt idx="198">
                  <c:v>1.36</c:v>
                </c:pt>
                <c:pt idx="199">
                  <c:v>1.14</c:v>
                </c:pt>
                <c:pt idx="200">
                  <c:v>1.63</c:v>
                </c:pt>
                <c:pt idx="201">
                  <c:v>-3.72</c:v>
                </c:pt>
                <c:pt idx="202">
                  <c:v>2.83</c:v>
                </c:pt>
                <c:pt idx="203">
                  <c:v>-0.16</c:v>
                </c:pt>
                <c:pt idx="204">
                  <c:v>-2.29</c:v>
                </c:pt>
                <c:pt idx="205">
                  <c:v>-0.06</c:v>
                </c:pt>
                <c:pt idx="206">
                  <c:v>2.87</c:v>
                </c:pt>
                <c:pt idx="207">
                  <c:v>4.19</c:v>
                </c:pt>
                <c:pt idx="208">
                  <c:v>6.46</c:v>
                </c:pt>
                <c:pt idx="209">
                  <c:v>-4.8</c:v>
                </c:pt>
                <c:pt idx="210">
                  <c:v>-12.07</c:v>
                </c:pt>
                <c:pt idx="211">
                  <c:v>1.55</c:v>
                </c:pt>
                <c:pt idx="212">
                  <c:v>-0.52</c:v>
                </c:pt>
                <c:pt idx="213">
                  <c:v>2.32</c:v>
                </c:pt>
                <c:pt idx="214">
                  <c:v>2.29</c:v>
                </c:pt>
                <c:pt idx="215">
                  <c:v>6.93</c:v>
                </c:pt>
                <c:pt idx="216">
                  <c:v>7.33</c:v>
                </c:pt>
                <c:pt idx="217">
                  <c:v>3.3</c:v>
                </c:pt>
                <c:pt idx="218">
                  <c:v>2.25</c:v>
                </c:pt>
                <c:pt idx="219">
                  <c:v>0.7</c:v>
                </c:pt>
                <c:pt idx="220">
                  <c:v>-4.56</c:v>
                </c:pt>
                <c:pt idx="221">
                  <c:v>8.720000000000001</c:v>
                </c:pt>
                <c:pt idx="222">
                  <c:v>-5.21</c:v>
                </c:pt>
                <c:pt idx="223">
                  <c:v>2.94</c:v>
                </c:pt>
                <c:pt idx="224">
                  <c:v>3.73</c:v>
                </c:pt>
                <c:pt idx="225">
                  <c:v>3.99</c:v>
                </c:pt>
                <c:pt idx="226">
                  <c:v>-0.86</c:v>
                </c:pt>
                <c:pt idx="227">
                  <c:v>2.05</c:v>
                </c:pt>
                <c:pt idx="228">
                  <c:v>0.6</c:v>
                </c:pt>
                <c:pt idx="229">
                  <c:v>-0.39</c:v>
                </c:pt>
                <c:pt idx="230">
                  <c:v>2.03</c:v>
                </c:pt>
                <c:pt idx="231">
                  <c:v>4.06</c:v>
                </c:pt>
                <c:pt idx="232">
                  <c:v>1.52</c:v>
                </c:pt>
                <c:pt idx="233">
                  <c:v>1.11</c:v>
                </c:pt>
                <c:pt idx="234">
                  <c:v>2.24</c:v>
                </c:pt>
                <c:pt idx="235">
                  <c:v>-1.83</c:v>
                </c:pt>
                <c:pt idx="236">
                  <c:v>0.28</c:v>
                </c:pt>
                <c:pt idx="237">
                  <c:v>1.54</c:v>
                </c:pt>
              </c:numCache>
            </c:numRef>
          </c:xVal>
          <c:yVal>
            <c:numRef>
              <c:f>Peugeot!$M$58:$M$295</c:f>
              <c:numCache>
                <c:formatCode>General</c:formatCode>
                <c:ptCount val="238"/>
                <c:pt idx="0">
                  <c:v>-0.0148821041680152</c:v>
                </c:pt>
                <c:pt idx="1">
                  <c:v>-0.0761933661048121</c:v>
                </c:pt>
                <c:pt idx="2">
                  <c:v>-0.0157698433833764</c:v>
                </c:pt>
                <c:pt idx="3">
                  <c:v>-0.0270339833044661</c:v>
                </c:pt>
                <c:pt idx="4">
                  <c:v>0.0507928986106223</c:v>
                </c:pt>
                <c:pt idx="5">
                  <c:v>-0.057565270317535</c:v>
                </c:pt>
                <c:pt idx="6">
                  <c:v>-0.0576428483655854</c:v>
                </c:pt>
                <c:pt idx="7">
                  <c:v>0.00972297908185489</c:v>
                </c:pt>
                <c:pt idx="8">
                  <c:v>-0.0245469379946194</c:v>
                </c:pt>
                <c:pt idx="9">
                  <c:v>-0.00995848920149543</c:v>
                </c:pt>
                <c:pt idx="10">
                  <c:v>0.0541525304789408</c:v>
                </c:pt>
                <c:pt idx="11">
                  <c:v>-0.0280259898642177</c:v>
                </c:pt>
                <c:pt idx="12">
                  <c:v>0.0726325043687027</c:v>
                </c:pt>
                <c:pt idx="13">
                  <c:v>-0.0231651069283056</c:v>
                </c:pt>
                <c:pt idx="14">
                  <c:v>-0.0460414878079402</c:v>
                </c:pt>
                <c:pt idx="15">
                  <c:v>0.010864658231987</c:v>
                </c:pt>
                <c:pt idx="16">
                  <c:v>-0.0467506843819766</c:v>
                </c:pt>
                <c:pt idx="17">
                  <c:v>-0.0490801014256772</c:v>
                </c:pt>
                <c:pt idx="18">
                  <c:v>-0.00907056830837947</c:v>
                </c:pt>
                <c:pt idx="19">
                  <c:v>-0.0446506466890062</c:v>
                </c:pt>
                <c:pt idx="20">
                  <c:v>-0.00987100292608508</c:v>
                </c:pt>
                <c:pt idx="21">
                  <c:v>0.00171448399802137</c:v>
                </c:pt>
                <c:pt idx="22">
                  <c:v>0.0115169789813998</c:v>
                </c:pt>
                <c:pt idx="23">
                  <c:v>0.000730572654959785</c:v>
                </c:pt>
                <c:pt idx="24">
                  <c:v>0.0759674857826424</c:v>
                </c:pt>
                <c:pt idx="25">
                  <c:v>-0.0135882927171298</c:v>
                </c:pt>
                <c:pt idx="26">
                  <c:v>0.0246333971162177</c:v>
                </c:pt>
                <c:pt idx="27">
                  <c:v>0.0119803589628602</c:v>
                </c:pt>
                <c:pt idx="28">
                  <c:v>0.0608200142665909</c:v>
                </c:pt>
                <c:pt idx="29">
                  <c:v>0.0757045401416485</c:v>
                </c:pt>
                <c:pt idx="30">
                  <c:v>-0.000575274775065485</c:v>
                </c:pt>
                <c:pt idx="31">
                  <c:v>0.0805712102526887</c:v>
                </c:pt>
                <c:pt idx="32">
                  <c:v>-0.0539045023823862</c:v>
                </c:pt>
                <c:pt idx="33">
                  <c:v>0.0228712628954319</c:v>
                </c:pt>
                <c:pt idx="34">
                  <c:v>0.0516760789543887</c:v>
                </c:pt>
                <c:pt idx="35">
                  <c:v>-0.0262695339689525</c:v>
                </c:pt>
                <c:pt idx="36">
                  <c:v>-0.0348069073538472</c:v>
                </c:pt>
                <c:pt idx="37">
                  <c:v>0.0811530212370182</c:v>
                </c:pt>
                <c:pt idx="38">
                  <c:v>0.0511246196597863</c:v>
                </c:pt>
                <c:pt idx="39">
                  <c:v>0.0128570897543513</c:v>
                </c:pt>
                <c:pt idx="40">
                  <c:v>0.0206549350934177</c:v>
                </c:pt>
                <c:pt idx="41">
                  <c:v>0.0468487735557348</c:v>
                </c:pt>
                <c:pt idx="42">
                  <c:v>0.0576011559472256</c:v>
                </c:pt>
                <c:pt idx="43">
                  <c:v>-0.00939756409302614</c:v>
                </c:pt>
                <c:pt idx="44">
                  <c:v>0.0715945513502141</c:v>
                </c:pt>
                <c:pt idx="45">
                  <c:v>-0.139531326208724</c:v>
                </c:pt>
                <c:pt idx="46">
                  <c:v>-0.0395491187923134</c:v>
                </c:pt>
                <c:pt idx="47">
                  <c:v>-0.00704412016750195</c:v>
                </c:pt>
                <c:pt idx="48">
                  <c:v>0.0665629455602304</c:v>
                </c:pt>
                <c:pt idx="49">
                  <c:v>0.0678519279257614</c:v>
                </c:pt>
                <c:pt idx="50">
                  <c:v>-0.0319482807936919</c:v>
                </c:pt>
                <c:pt idx="51">
                  <c:v>-0.0720238409648637</c:v>
                </c:pt>
                <c:pt idx="52">
                  <c:v>0.0969350104140841</c:v>
                </c:pt>
                <c:pt idx="53">
                  <c:v>-0.133832387808068</c:v>
                </c:pt>
                <c:pt idx="54">
                  <c:v>-0.119824331554123</c:v>
                </c:pt>
                <c:pt idx="55">
                  <c:v>-0.0518273286765632</c:v>
                </c:pt>
                <c:pt idx="56">
                  <c:v>-0.0262300644215701</c:v>
                </c:pt>
                <c:pt idx="57">
                  <c:v>-0.0423659670275116</c:v>
                </c:pt>
                <c:pt idx="58">
                  <c:v>0.0762915165279372</c:v>
                </c:pt>
                <c:pt idx="59">
                  <c:v>-0.00530508095041882</c:v>
                </c:pt>
                <c:pt idx="60">
                  <c:v>0.0295710243201386</c:v>
                </c:pt>
                <c:pt idx="61">
                  <c:v>0.0534704613523931</c:v>
                </c:pt>
                <c:pt idx="62">
                  <c:v>0.102614312764268</c:v>
                </c:pt>
                <c:pt idx="63">
                  <c:v>-0.0952020330683223</c:v>
                </c:pt>
                <c:pt idx="64">
                  <c:v>0.0519381053102014</c:v>
                </c:pt>
                <c:pt idx="65">
                  <c:v>0.120962947926254</c:v>
                </c:pt>
                <c:pt idx="66">
                  <c:v>-0.0576203487785199</c:v>
                </c:pt>
                <c:pt idx="67">
                  <c:v>0.135509743874806</c:v>
                </c:pt>
                <c:pt idx="68">
                  <c:v>-0.0207204637332912</c:v>
                </c:pt>
                <c:pt idx="69">
                  <c:v>-0.141543289991136</c:v>
                </c:pt>
                <c:pt idx="70">
                  <c:v>-0.0152761271186738</c:v>
                </c:pt>
                <c:pt idx="71">
                  <c:v>0.0795884395768486</c:v>
                </c:pt>
                <c:pt idx="72">
                  <c:v>-0.0329883696772354</c:v>
                </c:pt>
                <c:pt idx="73">
                  <c:v>-0.0520964443953713</c:v>
                </c:pt>
                <c:pt idx="74">
                  <c:v>-0.00240089712487527</c:v>
                </c:pt>
                <c:pt idx="75">
                  <c:v>0.0185214745324522</c:v>
                </c:pt>
                <c:pt idx="76">
                  <c:v>-0.0315052264960756</c:v>
                </c:pt>
                <c:pt idx="77">
                  <c:v>0.0625847080343887</c:v>
                </c:pt>
                <c:pt idx="78">
                  <c:v>0.0911869452066416</c:v>
                </c:pt>
                <c:pt idx="79">
                  <c:v>0.107992962492547</c:v>
                </c:pt>
                <c:pt idx="80">
                  <c:v>-0.0227375444481419</c:v>
                </c:pt>
                <c:pt idx="81">
                  <c:v>0.129389788501556</c:v>
                </c:pt>
                <c:pt idx="82">
                  <c:v>0.16871243954945</c:v>
                </c:pt>
                <c:pt idx="83">
                  <c:v>0.0713264449738323</c:v>
                </c:pt>
                <c:pt idx="84">
                  <c:v>-0.112607490065637</c:v>
                </c:pt>
                <c:pt idx="85">
                  <c:v>-0.118243157083152</c:v>
                </c:pt>
                <c:pt idx="86">
                  <c:v>0.0710089831646286</c:v>
                </c:pt>
                <c:pt idx="87">
                  <c:v>-0.0923334285675778</c:v>
                </c:pt>
                <c:pt idx="88">
                  <c:v>-0.253711289311261</c:v>
                </c:pt>
                <c:pt idx="89">
                  <c:v>-0.164691533990543</c:v>
                </c:pt>
                <c:pt idx="90">
                  <c:v>-0.0482374459058409</c:v>
                </c:pt>
                <c:pt idx="91">
                  <c:v>-0.0438243429362892</c:v>
                </c:pt>
                <c:pt idx="92">
                  <c:v>-0.0904673680159906</c:v>
                </c:pt>
                <c:pt idx="93">
                  <c:v>0.00331117917837628</c:v>
                </c:pt>
                <c:pt idx="94">
                  <c:v>0.0364300135543775</c:v>
                </c:pt>
                <c:pt idx="95">
                  <c:v>0.0080277862017673</c:v>
                </c:pt>
                <c:pt idx="96">
                  <c:v>0.0235971917907815</c:v>
                </c:pt>
                <c:pt idx="97">
                  <c:v>-0.102935882631307</c:v>
                </c:pt>
                <c:pt idx="98">
                  <c:v>-0.023002024151224</c:v>
                </c:pt>
                <c:pt idx="99">
                  <c:v>-0.063660506399643</c:v>
                </c:pt>
                <c:pt idx="100">
                  <c:v>0.0384125461100834</c:v>
                </c:pt>
                <c:pt idx="101">
                  <c:v>0.0344359053140825</c:v>
                </c:pt>
                <c:pt idx="102">
                  <c:v>-0.0333215454827709</c:v>
                </c:pt>
                <c:pt idx="103">
                  <c:v>-0.0220544453033665</c:v>
                </c:pt>
                <c:pt idx="104">
                  <c:v>-0.00502641869364138</c:v>
                </c:pt>
                <c:pt idx="105">
                  <c:v>0.0135764639422551</c:v>
                </c:pt>
                <c:pt idx="106">
                  <c:v>0.0599188835424252</c:v>
                </c:pt>
                <c:pt idx="107">
                  <c:v>0.0380505006882436</c:v>
                </c:pt>
                <c:pt idx="108">
                  <c:v>-0.00447871993253292</c:v>
                </c:pt>
                <c:pt idx="109">
                  <c:v>0.0133119421327559</c:v>
                </c:pt>
                <c:pt idx="110">
                  <c:v>0.0373451559972515</c:v>
                </c:pt>
                <c:pt idx="111">
                  <c:v>0.0446865025270729</c:v>
                </c:pt>
                <c:pt idx="112">
                  <c:v>0.0429601482040575</c:v>
                </c:pt>
                <c:pt idx="113">
                  <c:v>0.0071433684690583</c:v>
                </c:pt>
                <c:pt idx="114">
                  <c:v>0.0273066061955232</c:v>
                </c:pt>
                <c:pt idx="115">
                  <c:v>0.00876288901887515</c:v>
                </c:pt>
                <c:pt idx="116">
                  <c:v>-0.0110501500533788</c:v>
                </c:pt>
                <c:pt idx="117">
                  <c:v>-0.0451033977141905</c:v>
                </c:pt>
                <c:pt idx="118">
                  <c:v>0.0551801643983719</c:v>
                </c:pt>
                <c:pt idx="119">
                  <c:v>0.0475163299505791</c:v>
                </c:pt>
                <c:pt idx="120">
                  <c:v>0.016168990858287</c:v>
                </c:pt>
                <c:pt idx="121">
                  <c:v>0.075766044448242</c:v>
                </c:pt>
                <c:pt idx="122">
                  <c:v>0.0400721434200203</c:v>
                </c:pt>
                <c:pt idx="123">
                  <c:v>0.0123147636934758</c:v>
                </c:pt>
                <c:pt idx="124">
                  <c:v>-0.0390419875902859</c:v>
                </c:pt>
                <c:pt idx="125">
                  <c:v>0.0120518535248361</c:v>
                </c:pt>
                <c:pt idx="126">
                  <c:v>0.0252611623103603</c:v>
                </c:pt>
                <c:pt idx="127">
                  <c:v>0.0435791709631143</c:v>
                </c:pt>
                <c:pt idx="128">
                  <c:v>0.0222758153744172</c:v>
                </c:pt>
                <c:pt idx="129">
                  <c:v>-0.00268633503649868</c:v>
                </c:pt>
                <c:pt idx="130">
                  <c:v>-0.027544778699267</c:v>
                </c:pt>
                <c:pt idx="131">
                  <c:v>-0.0280515252180235</c:v>
                </c:pt>
                <c:pt idx="132">
                  <c:v>0.051092411953279</c:v>
                </c:pt>
                <c:pt idx="133">
                  <c:v>0.000576289143492848</c:v>
                </c:pt>
                <c:pt idx="134">
                  <c:v>0.0463970889208257</c:v>
                </c:pt>
                <c:pt idx="135">
                  <c:v>0.0811424712546729</c:v>
                </c:pt>
                <c:pt idx="136">
                  <c:v>0.0430504426343317</c:v>
                </c:pt>
                <c:pt idx="137">
                  <c:v>0.0424664227090666</c:v>
                </c:pt>
                <c:pt idx="138">
                  <c:v>0.00595146028731143</c:v>
                </c:pt>
                <c:pt idx="139">
                  <c:v>-0.0325318540735327</c:v>
                </c:pt>
                <c:pt idx="140">
                  <c:v>0.0246419335149218</c:v>
                </c:pt>
                <c:pt idx="141">
                  <c:v>0.00607479008876442</c:v>
                </c:pt>
                <c:pt idx="142">
                  <c:v>-0.0143602433319085</c:v>
                </c:pt>
                <c:pt idx="143">
                  <c:v>-0.034363657614884</c:v>
                </c:pt>
                <c:pt idx="144">
                  <c:v>0.0333323407075478</c:v>
                </c:pt>
                <c:pt idx="145">
                  <c:v>0.0422499001811778</c:v>
                </c:pt>
                <c:pt idx="146">
                  <c:v>0.0700294343521216</c:v>
                </c:pt>
                <c:pt idx="147">
                  <c:v>0.0455342078015175</c:v>
                </c:pt>
                <c:pt idx="148">
                  <c:v>0.0729382209130356</c:v>
                </c:pt>
                <c:pt idx="149">
                  <c:v>0.0357095044103957</c:v>
                </c:pt>
                <c:pt idx="150">
                  <c:v>0.00731455847625035</c:v>
                </c:pt>
                <c:pt idx="151">
                  <c:v>0.0342488455010561</c:v>
                </c:pt>
                <c:pt idx="152">
                  <c:v>0.0166877456957315</c:v>
                </c:pt>
                <c:pt idx="153">
                  <c:v>0.088663165676129</c:v>
                </c:pt>
                <c:pt idx="154">
                  <c:v>0.128999355303044</c:v>
                </c:pt>
                <c:pt idx="155">
                  <c:v>-0.0169300981525819</c:v>
                </c:pt>
                <c:pt idx="156">
                  <c:v>-0.0295249967662547</c:v>
                </c:pt>
                <c:pt idx="157">
                  <c:v>-0.0209257705998623</c:v>
                </c:pt>
                <c:pt idx="158">
                  <c:v>-0.00811310935866687</c:v>
                </c:pt>
                <c:pt idx="159">
                  <c:v>0.0543896100694281</c:v>
                </c:pt>
                <c:pt idx="160">
                  <c:v>0.0650681781641345</c:v>
                </c:pt>
                <c:pt idx="161">
                  <c:v>-0.137246001646913</c:v>
                </c:pt>
                <c:pt idx="162">
                  <c:v>0.00213391955601882</c:v>
                </c:pt>
                <c:pt idx="163">
                  <c:v>-0.0930636790577175</c:v>
                </c:pt>
                <c:pt idx="164">
                  <c:v>-0.0148069879006835</c:v>
                </c:pt>
                <c:pt idx="165">
                  <c:v>0.0258467002696819</c:v>
                </c:pt>
                <c:pt idx="166">
                  <c:v>0.0220629774673702</c:v>
                </c:pt>
                <c:pt idx="167">
                  <c:v>0.0522955714860177</c:v>
                </c:pt>
                <c:pt idx="168">
                  <c:v>0.00731317083688277</c:v>
                </c:pt>
                <c:pt idx="169">
                  <c:v>-0.0345589382886654</c:v>
                </c:pt>
                <c:pt idx="170">
                  <c:v>0.0163153277069567</c:v>
                </c:pt>
                <c:pt idx="171">
                  <c:v>0.0407748400888217</c:v>
                </c:pt>
                <c:pt idx="172">
                  <c:v>0.0231969080951316</c:v>
                </c:pt>
                <c:pt idx="173">
                  <c:v>-0.125401214409783</c:v>
                </c:pt>
                <c:pt idx="174">
                  <c:v>-0.000826075556899012</c:v>
                </c:pt>
                <c:pt idx="175">
                  <c:v>-0.000224858452052955</c:v>
                </c:pt>
                <c:pt idx="176">
                  <c:v>-0.0179779682665196</c:v>
                </c:pt>
                <c:pt idx="177">
                  <c:v>-0.0312465125258942</c:v>
                </c:pt>
                <c:pt idx="178">
                  <c:v>0.0523085037564583</c:v>
                </c:pt>
                <c:pt idx="179">
                  <c:v>-0.0792699744593054</c:v>
                </c:pt>
                <c:pt idx="180">
                  <c:v>-0.0438826919170344</c:v>
                </c:pt>
                <c:pt idx="181">
                  <c:v>0.00986199552056069</c:v>
                </c:pt>
                <c:pt idx="182">
                  <c:v>0.0725543625790781</c:v>
                </c:pt>
                <c:pt idx="183">
                  <c:v>-0.00808854192324341</c:v>
                </c:pt>
                <c:pt idx="184">
                  <c:v>-0.0178536806230263</c:v>
                </c:pt>
                <c:pt idx="185">
                  <c:v>-0.0365016609353598</c:v>
                </c:pt>
                <c:pt idx="186">
                  <c:v>-0.0168187158550901</c:v>
                </c:pt>
                <c:pt idx="187">
                  <c:v>-0.00765091690865587</c:v>
                </c:pt>
                <c:pt idx="188">
                  <c:v>0.0166416448154647</c:v>
                </c:pt>
                <c:pt idx="189">
                  <c:v>0.0215398957586321</c:v>
                </c:pt>
                <c:pt idx="190">
                  <c:v>-0.0538247900209339</c:v>
                </c:pt>
                <c:pt idx="191">
                  <c:v>0.00522705952558657</c:v>
                </c:pt>
                <c:pt idx="192">
                  <c:v>0.0238622512026431</c:v>
                </c:pt>
                <c:pt idx="193">
                  <c:v>-0.0760979388705611</c:v>
                </c:pt>
                <c:pt idx="194">
                  <c:v>0.061472501885594</c:v>
                </c:pt>
                <c:pt idx="195">
                  <c:v>-0.00789850424180414</c:v>
                </c:pt>
                <c:pt idx="196">
                  <c:v>-0.00173097777179237</c:v>
                </c:pt>
                <c:pt idx="197">
                  <c:v>-0.00462452810775586</c:v>
                </c:pt>
                <c:pt idx="198">
                  <c:v>0.0191811640352691</c:v>
                </c:pt>
                <c:pt idx="199">
                  <c:v>0.020764793489216</c:v>
                </c:pt>
                <c:pt idx="200">
                  <c:v>0.0169729345344498</c:v>
                </c:pt>
                <c:pt idx="201">
                  <c:v>-0.0281330658517515</c:v>
                </c:pt>
                <c:pt idx="202">
                  <c:v>0.0369966969764573</c:v>
                </c:pt>
                <c:pt idx="203">
                  <c:v>0.00103108209514323</c:v>
                </c:pt>
                <c:pt idx="204">
                  <c:v>-0.0229038493058765</c:v>
                </c:pt>
                <c:pt idx="205">
                  <c:v>-0.0121824580106061</c:v>
                </c:pt>
                <c:pt idx="206">
                  <c:v>0.0137335742864826</c:v>
                </c:pt>
                <c:pt idx="207">
                  <c:v>0.0351306787790204</c:v>
                </c:pt>
                <c:pt idx="208">
                  <c:v>0.0523005469636796</c:v>
                </c:pt>
                <c:pt idx="209">
                  <c:v>-0.0585501217548467</c:v>
                </c:pt>
                <c:pt idx="210">
                  <c:v>-0.131825545956452</c:v>
                </c:pt>
                <c:pt idx="211">
                  <c:v>0.0107718539557002</c:v>
                </c:pt>
                <c:pt idx="212">
                  <c:v>-0.0230757755021092</c:v>
                </c:pt>
                <c:pt idx="213">
                  <c:v>0.0302307379338492</c:v>
                </c:pt>
                <c:pt idx="214">
                  <c:v>0.0231898677203493</c:v>
                </c:pt>
                <c:pt idx="215">
                  <c:v>0.090891777413175</c:v>
                </c:pt>
                <c:pt idx="216">
                  <c:v>0.0723176167393832</c:v>
                </c:pt>
                <c:pt idx="217">
                  <c:v>0.0291748870190932</c:v>
                </c:pt>
                <c:pt idx="218">
                  <c:v>0.0195277358220865</c:v>
                </c:pt>
                <c:pt idx="219">
                  <c:v>-0.00469049292851715</c:v>
                </c:pt>
                <c:pt idx="220">
                  <c:v>-0.0352842987758696</c:v>
                </c:pt>
                <c:pt idx="221">
                  <c:v>0.087509841067352</c:v>
                </c:pt>
                <c:pt idx="222">
                  <c:v>-0.0429791460822842</c:v>
                </c:pt>
                <c:pt idx="223">
                  <c:v>0.0204072392960873</c:v>
                </c:pt>
                <c:pt idx="224">
                  <c:v>0.030053641089567</c:v>
                </c:pt>
                <c:pt idx="225">
                  <c:v>0.0407304249090408</c:v>
                </c:pt>
                <c:pt idx="226">
                  <c:v>-0.0134779579451097</c:v>
                </c:pt>
                <c:pt idx="227">
                  <c:v>0.0195048733141514</c:v>
                </c:pt>
                <c:pt idx="228">
                  <c:v>0.00422195761148352</c:v>
                </c:pt>
                <c:pt idx="229">
                  <c:v>0.00610306221808581</c:v>
                </c:pt>
                <c:pt idx="230">
                  <c:v>0.0214411419897323</c:v>
                </c:pt>
                <c:pt idx="231">
                  <c:v>0.0363592752777248</c:v>
                </c:pt>
                <c:pt idx="232">
                  <c:v>0.0116419074569591</c:v>
                </c:pt>
                <c:pt idx="233">
                  <c:v>0.00457054036249055</c:v>
                </c:pt>
                <c:pt idx="234">
                  <c:v>0.013396982842386</c:v>
                </c:pt>
                <c:pt idx="235">
                  <c:v>-0.0180720838581079</c:v>
                </c:pt>
                <c:pt idx="236">
                  <c:v>0.000507553988714016</c:v>
                </c:pt>
                <c:pt idx="237">
                  <c:v>0.0172796457883367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68840304"/>
        <c:axId val="1768845936"/>
      </c:scatterChart>
      <c:valAx>
        <c:axId val="17688403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Rm-Rf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68845936"/>
        <c:crosses val="autoZero"/>
        <c:crossBetween val="midCat"/>
      </c:valAx>
      <c:valAx>
        <c:axId val="176884593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Excess Return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68840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SMB Courbe de régression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Excess Return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VW!$E$2:$E$201</c:f>
              <c:numCache>
                <c:formatCode>General</c:formatCode>
                <c:ptCount val="200"/>
                <c:pt idx="0">
                  <c:v>1.45</c:v>
                </c:pt>
                <c:pt idx="1">
                  <c:v>-0.99</c:v>
                </c:pt>
                <c:pt idx="2">
                  <c:v>3.78</c:v>
                </c:pt>
                <c:pt idx="3">
                  <c:v>0.47</c:v>
                </c:pt>
                <c:pt idx="4">
                  <c:v>-3.0</c:v>
                </c:pt>
                <c:pt idx="5">
                  <c:v>1.13</c:v>
                </c:pt>
                <c:pt idx="6">
                  <c:v>3.82</c:v>
                </c:pt>
                <c:pt idx="7">
                  <c:v>-0.77</c:v>
                </c:pt>
                <c:pt idx="8">
                  <c:v>2.06</c:v>
                </c:pt>
                <c:pt idx="9">
                  <c:v>1.74</c:v>
                </c:pt>
                <c:pt idx="10">
                  <c:v>2.19</c:v>
                </c:pt>
                <c:pt idx="11">
                  <c:v>-0.45</c:v>
                </c:pt>
                <c:pt idx="12">
                  <c:v>1.04</c:v>
                </c:pt>
                <c:pt idx="13">
                  <c:v>-1.59</c:v>
                </c:pt>
                <c:pt idx="14">
                  <c:v>2.56</c:v>
                </c:pt>
                <c:pt idx="15">
                  <c:v>-1.26</c:v>
                </c:pt>
                <c:pt idx="16">
                  <c:v>-1.17</c:v>
                </c:pt>
                <c:pt idx="17">
                  <c:v>-2.28</c:v>
                </c:pt>
                <c:pt idx="18">
                  <c:v>-0.88</c:v>
                </c:pt>
                <c:pt idx="19">
                  <c:v>-0.57</c:v>
                </c:pt>
                <c:pt idx="20">
                  <c:v>0.1</c:v>
                </c:pt>
                <c:pt idx="21">
                  <c:v>-0.65</c:v>
                </c:pt>
                <c:pt idx="22">
                  <c:v>-2.13</c:v>
                </c:pt>
                <c:pt idx="23">
                  <c:v>0.32</c:v>
                </c:pt>
                <c:pt idx="24">
                  <c:v>0.49</c:v>
                </c:pt>
                <c:pt idx="25">
                  <c:v>3.57</c:v>
                </c:pt>
                <c:pt idx="26">
                  <c:v>0.43</c:v>
                </c:pt>
                <c:pt idx="27">
                  <c:v>0.81</c:v>
                </c:pt>
                <c:pt idx="28">
                  <c:v>-0.13</c:v>
                </c:pt>
                <c:pt idx="29">
                  <c:v>0.08</c:v>
                </c:pt>
                <c:pt idx="30">
                  <c:v>2.95</c:v>
                </c:pt>
                <c:pt idx="31">
                  <c:v>-1.61</c:v>
                </c:pt>
                <c:pt idx="32">
                  <c:v>2.22</c:v>
                </c:pt>
                <c:pt idx="33">
                  <c:v>1.11</c:v>
                </c:pt>
                <c:pt idx="34">
                  <c:v>-1.48</c:v>
                </c:pt>
                <c:pt idx="35">
                  <c:v>-0.78</c:v>
                </c:pt>
                <c:pt idx="36">
                  <c:v>1.94</c:v>
                </c:pt>
                <c:pt idx="37">
                  <c:v>0.56</c:v>
                </c:pt>
                <c:pt idx="38">
                  <c:v>2.31</c:v>
                </c:pt>
                <c:pt idx="39">
                  <c:v>-2.34</c:v>
                </c:pt>
                <c:pt idx="40">
                  <c:v>-0.61</c:v>
                </c:pt>
                <c:pt idx="41">
                  <c:v>1.46</c:v>
                </c:pt>
                <c:pt idx="42">
                  <c:v>-0.14</c:v>
                </c:pt>
                <c:pt idx="43">
                  <c:v>-1.25</c:v>
                </c:pt>
                <c:pt idx="44">
                  <c:v>-4.49</c:v>
                </c:pt>
                <c:pt idx="45">
                  <c:v>0.2</c:v>
                </c:pt>
                <c:pt idx="46">
                  <c:v>1.38</c:v>
                </c:pt>
                <c:pt idx="47">
                  <c:v>0.47</c:v>
                </c:pt>
                <c:pt idx="48">
                  <c:v>1.44</c:v>
                </c:pt>
                <c:pt idx="49">
                  <c:v>2.84</c:v>
                </c:pt>
                <c:pt idx="50">
                  <c:v>-0.98</c:v>
                </c:pt>
                <c:pt idx="51">
                  <c:v>-2.72</c:v>
                </c:pt>
                <c:pt idx="52">
                  <c:v>-3.2</c:v>
                </c:pt>
                <c:pt idx="53">
                  <c:v>-1.35</c:v>
                </c:pt>
                <c:pt idx="54">
                  <c:v>0.87</c:v>
                </c:pt>
                <c:pt idx="55">
                  <c:v>0.38</c:v>
                </c:pt>
                <c:pt idx="56">
                  <c:v>-1.42</c:v>
                </c:pt>
                <c:pt idx="57">
                  <c:v>0.09</c:v>
                </c:pt>
                <c:pt idx="58">
                  <c:v>-0.97</c:v>
                </c:pt>
                <c:pt idx="59">
                  <c:v>2.31</c:v>
                </c:pt>
                <c:pt idx="60">
                  <c:v>-1.13</c:v>
                </c:pt>
                <c:pt idx="61">
                  <c:v>-0.79</c:v>
                </c:pt>
                <c:pt idx="62">
                  <c:v>2.49</c:v>
                </c:pt>
                <c:pt idx="63">
                  <c:v>1.25</c:v>
                </c:pt>
                <c:pt idx="64">
                  <c:v>0.29</c:v>
                </c:pt>
                <c:pt idx="65">
                  <c:v>1.09</c:v>
                </c:pt>
                <c:pt idx="66">
                  <c:v>-0.08</c:v>
                </c:pt>
                <c:pt idx="67">
                  <c:v>-1.71</c:v>
                </c:pt>
                <c:pt idx="68">
                  <c:v>-0.08</c:v>
                </c:pt>
                <c:pt idx="69">
                  <c:v>-0.29</c:v>
                </c:pt>
                <c:pt idx="70">
                  <c:v>3.4</c:v>
                </c:pt>
                <c:pt idx="71">
                  <c:v>-0.97</c:v>
                </c:pt>
                <c:pt idx="72">
                  <c:v>-0.6</c:v>
                </c:pt>
                <c:pt idx="73">
                  <c:v>4.74</c:v>
                </c:pt>
                <c:pt idx="74">
                  <c:v>-1.88</c:v>
                </c:pt>
                <c:pt idx="75">
                  <c:v>-2.07</c:v>
                </c:pt>
                <c:pt idx="76">
                  <c:v>1.46</c:v>
                </c:pt>
                <c:pt idx="77">
                  <c:v>1.89</c:v>
                </c:pt>
                <c:pt idx="78">
                  <c:v>1.82</c:v>
                </c:pt>
                <c:pt idx="79">
                  <c:v>-3.86</c:v>
                </c:pt>
                <c:pt idx="80">
                  <c:v>1.34</c:v>
                </c:pt>
                <c:pt idx="81">
                  <c:v>1.22</c:v>
                </c:pt>
                <c:pt idx="82">
                  <c:v>2.19</c:v>
                </c:pt>
                <c:pt idx="83">
                  <c:v>-2.51</c:v>
                </c:pt>
                <c:pt idx="84">
                  <c:v>4.24</c:v>
                </c:pt>
                <c:pt idx="85">
                  <c:v>4.85</c:v>
                </c:pt>
                <c:pt idx="86">
                  <c:v>-1.34</c:v>
                </c:pt>
                <c:pt idx="87">
                  <c:v>-1.17</c:v>
                </c:pt>
                <c:pt idx="88">
                  <c:v>-4.51</c:v>
                </c:pt>
                <c:pt idx="89">
                  <c:v>-3.19</c:v>
                </c:pt>
                <c:pt idx="90">
                  <c:v>0.02</c:v>
                </c:pt>
                <c:pt idx="91">
                  <c:v>-2.23</c:v>
                </c:pt>
                <c:pt idx="92">
                  <c:v>1.58</c:v>
                </c:pt>
                <c:pt idx="93">
                  <c:v>0.58</c:v>
                </c:pt>
                <c:pt idx="94">
                  <c:v>-2.48</c:v>
                </c:pt>
                <c:pt idx="95">
                  <c:v>-0.54</c:v>
                </c:pt>
                <c:pt idx="96">
                  <c:v>2.7</c:v>
                </c:pt>
                <c:pt idx="97">
                  <c:v>0.13</c:v>
                </c:pt>
                <c:pt idx="98">
                  <c:v>-0.88</c:v>
                </c:pt>
                <c:pt idx="99">
                  <c:v>-4.65</c:v>
                </c:pt>
                <c:pt idx="100">
                  <c:v>0.26</c:v>
                </c:pt>
                <c:pt idx="101">
                  <c:v>-3.67</c:v>
                </c:pt>
                <c:pt idx="102">
                  <c:v>-3.14</c:v>
                </c:pt>
                <c:pt idx="103">
                  <c:v>1.73</c:v>
                </c:pt>
                <c:pt idx="104">
                  <c:v>-0.61</c:v>
                </c:pt>
                <c:pt idx="105">
                  <c:v>-0.75</c:v>
                </c:pt>
                <c:pt idx="106">
                  <c:v>-0.2</c:v>
                </c:pt>
                <c:pt idx="107">
                  <c:v>0.69</c:v>
                </c:pt>
                <c:pt idx="108">
                  <c:v>1.3</c:v>
                </c:pt>
                <c:pt idx="109">
                  <c:v>1.91</c:v>
                </c:pt>
                <c:pt idx="110">
                  <c:v>0.91</c:v>
                </c:pt>
                <c:pt idx="111">
                  <c:v>2.59</c:v>
                </c:pt>
                <c:pt idx="112">
                  <c:v>0.09</c:v>
                </c:pt>
                <c:pt idx="113">
                  <c:v>0.05</c:v>
                </c:pt>
                <c:pt idx="114">
                  <c:v>-0.34</c:v>
                </c:pt>
                <c:pt idx="115">
                  <c:v>-1.8</c:v>
                </c:pt>
                <c:pt idx="116">
                  <c:v>-1.5</c:v>
                </c:pt>
                <c:pt idx="117">
                  <c:v>-0.79</c:v>
                </c:pt>
                <c:pt idx="118">
                  <c:v>1.71</c:v>
                </c:pt>
                <c:pt idx="119">
                  <c:v>0.67</c:v>
                </c:pt>
                <c:pt idx="120">
                  <c:v>2.25</c:v>
                </c:pt>
                <c:pt idx="121">
                  <c:v>2.22</c:v>
                </c:pt>
                <c:pt idx="122">
                  <c:v>0.47</c:v>
                </c:pt>
                <c:pt idx="123">
                  <c:v>-0.46</c:v>
                </c:pt>
                <c:pt idx="124">
                  <c:v>-1.2</c:v>
                </c:pt>
                <c:pt idx="125">
                  <c:v>-0.4</c:v>
                </c:pt>
                <c:pt idx="126">
                  <c:v>2.25</c:v>
                </c:pt>
                <c:pt idx="127">
                  <c:v>0.33</c:v>
                </c:pt>
                <c:pt idx="128">
                  <c:v>0.95</c:v>
                </c:pt>
                <c:pt idx="129">
                  <c:v>-1.67</c:v>
                </c:pt>
                <c:pt idx="130">
                  <c:v>0.57</c:v>
                </c:pt>
                <c:pt idx="131">
                  <c:v>-0.16</c:v>
                </c:pt>
                <c:pt idx="132">
                  <c:v>0.84</c:v>
                </c:pt>
                <c:pt idx="133">
                  <c:v>3.52</c:v>
                </c:pt>
                <c:pt idx="134">
                  <c:v>0.35</c:v>
                </c:pt>
                <c:pt idx="135">
                  <c:v>2.16</c:v>
                </c:pt>
                <c:pt idx="136">
                  <c:v>0.11</c:v>
                </c:pt>
                <c:pt idx="137">
                  <c:v>0.19</c:v>
                </c:pt>
                <c:pt idx="138">
                  <c:v>-0.42</c:v>
                </c:pt>
                <c:pt idx="139">
                  <c:v>0.2</c:v>
                </c:pt>
                <c:pt idx="140">
                  <c:v>1.08</c:v>
                </c:pt>
                <c:pt idx="141">
                  <c:v>-1.02</c:v>
                </c:pt>
                <c:pt idx="142">
                  <c:v>-0.93</c:v>
                </c:pt>
                <c:pt idx="143">
                  <c:v>0.89</c:v>
                </c:pt>
                <c:pt idx="144">
                  <c:v>1.12</c:v>
                </c:pt>
                <c:pt idx="145">
                  <c:v>3.62</c:v>
                </c:pt>
                <c:pt idx="146">
                  <c:v>-1.96</c:v>
                </c:pt>
                <c:pt idx="147">
                  <c:v>-0.02</c:v>
                </c:pt>
                <c:pt idx="148">
                  <c:v>-1.3</c:v>
                </c:pt>
                <c:pt idx="149">
                  <c:v>2.35</c:v>
                </c:pt>
                <c:pt idx="150">
                  <c:v>3.13</c:v>
                </c:pt>
                <c:pt idx="151">
                  <c:v>0.88</c:v>
                </c:pt>
                <c:pt idx="152">
                  <c:v>1.98</c:v>
                </c:pt>
                <c:pt idx="153">
                  <c:v>2.62</c:v>
                </c:pt>
                <c:pt idx="154">
                  <c:v>-2.15</c:v>
                </c:pt>
                <c:pt idx="155">
                  <c:v>0.78</c:v>
                </c:pt>
                <c:pt idx="156">
                  <c:v>0.35</c:v>
                </c:pt>
                <c:pt idx="157">
                  <c:v>2.0</c:v>
                </c:pt>
                <c:pt idx="158">
                  <c:v>3.62</c:v>
                </c:pt>
                <c:pt idx="159">
                  <c:v>-0.85</c:v>
                </c:pt>
                <c:pt idx="160">
                  <c:v>-6.94</c:v>
                </c:pt>
                <c:pt idx="161">
                  <c:v>3.26</c:v>
                </c:pt>
                <c:pt idx="162">
                  <c:v>-2.14</c:v>
                </c:pt>
                <c:pt idx="163">
                  <c:v>1.64</c:v>
                </c:pt>
                <c:pt idx="164">
                  <c:v>1.2</c:v>
                </c:pt>
                <c:pt idx="165">
                  <c:v>1.81</c:v>
                </c:pt>
                <c:pt idx="166">
                  <c:v>2.9</c:v>
                </c:pt>
                <c:pt idx="167">
                  <c:v>-0.41</c:v>
                </c:pt>
                <c:pt idx="168">
                  <c:v>-0.28</c:v>
                </c:pt>
                <c:pt idx="169">
                  <c:v>3.0</c:v>
                </c:pt>
                <c:pt idx="170">
                  <c:v>-1.72</c:v>
                </c:pt>
                <c:pt idx="171">
                  <c:v>1.87</c:v>
                </c:pt>
                <c:pt idx="172">
                  <c:v>1.84</c:v>
                </c:pt>
                <c:pt idx="173">
                  <c:v>-5.27</c:v>
                </c:pt>
                <c:pt idx="174">
                  <c:v>2.18</c:v>
                </c:pt>
                <c:pt idx="175">
                  <c:v>-2.13</c:v>
                </c:pt>
                <c:pt idx="176">
                  <c:v>-1.23</c:v>
                </c:pt>
                <c:pt idx="177">
                  <c:v>2.6</c:v>
                </c:pt>
                <c:pt idx="178">
                  <c:v>-3.6</c:v>
                </c:pt>
                <c:pt idx="179">
                  <c:v>-1.06</c:v>
                </c:pt>
                <c:pt idx="180">
                  <c:v>4.56</c:v>
                </c:pt>
                <c:pt idx="181">
                  <c:v>1.76</c:v>
                </c:pt>
                <c:pt idx="182">
                  <c:v>0.29</c:v>
                </c:pt>
                <c:pt idx="183">
                  <c:v>-1.24</c:v>
                </c:pt>
                <c:pt idx="184">
                  <c:v>-6.85</c:v>
                </c:pt>
                <c:pt idx="185">
                  <c:v>1.96</c:v>
                </c:pt>
                <c:pt idx="186">
                  <c:v>0.61</c:v>
                </c:pt>
                <c:pt idx="187">
                  <c:v>-1.17</c:v>
                </c:pt>
                <c:pt idx="188">
                  <c:v>0.18</c:v>
                </c:pt>
                <c:pt idx="189">
                  <c:v>-0.2</c:v>
                </c:pt>
                <c:pt idx="190">
                  <c:v>-5.09</c:v>
                </c:pt>
                <c:pt idx="191">
                  <c:v>-5.45</c:v>
                </c:pt>
                <c:pt idx="192">
                  <c:v>1.35</c:v>
                </c:pt>
                <c:pt idx="193">
                  <c:v>9.31</c:v>
                </c:pt>
                <c:pt idx="194">
                  <c:v>-5.01</c:v>
                </c:pt>
                <c:pt idx="195">
                  <c:v>1.24</c:v>
                </c:pt>
                <c:pt idx="196">
                  <c:v>-1.46</c:v>
                </c:pt>
                <c:pt idx="197">
                  <c:v>1.97</c:v>
                </c:pt>
                <c:pt idx="198">
                  <c:v>3.86</c:v>
                </c:pt>
                <c:pt idx="199">
                  <c:v>3.51</c:v>
                </c:pt>
              </c:numCache>
            </c:numRef>
          </c:xVal>
          <c:yVal>
            <c:numRef>
              <c:f>VW!$H$2:$H$201</c:f>
              <c:numCache>
                <c:formatCode>0.00%</c:formatCode>
                <c:ptCount val="200"/>
                <c:pt idx="0">
                  <c:v>0.00728362956033666</c:v>
                </c:pt>
                <c:pt idx="1">
                  <c:v>-0.200847663551402</c:v>
                </c:pt>
                <c:pt idx="2">
                  <c:v>0.0166236792094261</c:v>
                </c:pt>
                <c:pt idx="3">
                  <c:v>0.203568161024703</c:v>
                </c:pt>
                <c:pt idx="4">
                  <c:v>0.118158567774936</c:v>
                </c:pt>
                <c:pt idx="5">
                  <c:v>-0.42330383480826</c:v>
                </c:pt>
                <c:pt idx="6">
                  <c:v>-0.0706727342507812</c:v>
                </c:pt>
                <c:pt idx="7">
                  <c:v>-0.123125</c:v>
                </c:pt>
                <c:pt idx="8">
                  <c:v>-0.0588235294117647</c:v>
                </c:pt>
                <c:pt idx="9">
                  <c:v>-0.0451501404190969</c:v>
                </c:pt>
                <c:pt idx="10">
                  <c:v>-0.0661690538632238</c:v>
                </c:pt>
                <c:pt idx="11">
                  <c:v>0.0991130820399113</c:v>
                </c:pt>
                <c:pt idx="12">
                  <c:v>0.137165910237015</c:v>
                </c:pt>
                <c:pt idx="13">
                  <c:v>0.0739236393176279</c:v>
                </c:pt>
                <c:pt idx="14">
                  <c:v>-0.00296976241900637</c:v>
                </c:pt>
                <c:pt idx="15">
                  <c:v>0.0890914436930312</c:v>
                </c:pt>
                <c:pt idx="16">
                  <c:v>0.0343673965936739</c:v>
                </c:pt>
                <c:pt idx="17">
                  <c:v>-0.0377524143985952</c:v>
                </c:pt>
                <c:pt idx="18">
                  <c:v>-0.0211973646519623</c:v>
                </c:pt>
                <c:pt idx="19">
                  <c:v>-0.0899374348279458</c:v>
                </c:pt>
                <c:pt idx="20">
                  <c:v>-0.0164102564102564</c:v>
                </c:pt>
                <c:pt idx="21">
                  <c:v>0.00463678516228749</c:v>
                </c:pt>
                <c:pt idx="22">
                  <c:v>0.0318979266347688</c:v>
                </c:pt>
                <c:pt idx="23">
                  <c:v>-0.00476190476190474</c:v>
                </c:pt>
                <c:pt idx="24">
                  <c:v>0.00505184791278901</c:v>
                </c:pt>
                <c:pt idx="25">
                  <c:v>-0.0788635807004653</c:v>
                </c:pt>
                <c:pt idx="26">
                  <c:v>0.0453149001536097</c:v>
                </c:pt>
                <c:pt idx="27">
                  <c:v>0.0432692307692308</c:v>
                </c:pt>
                <c:pt idx="28">
                  <c:v>0.0743185078909612</c:v>
                </c:pt>
                <c:pt idx="29">
                  <c:v>0.0124927367809413</c:v>
                </c:pt>
                <c:pt idx="30">
                  <c:v>-0.0366638678981249</c:v>
                </c:pt>
                <c:pt idx="31">
                  <c:v>0.148505303760849</c:v>
                </c:pt>
                <c:pt idx="32">
                  <c:v>-0.0793134063332346</c:v>
                </c:pt>
                <c:pt idx="33">
                  <c:v>0.0977907732293697</c:v>
                </c:pt>
                <c:pt idx="34">
                  <c:v>-0.00709677419354837</c:v>
                </c:pt>
                <c:pt idx="35">
                  <c:v>-0.0732436472346786</c:v>
                </c:pt>
                <c:pt idx="36">
                  <c:v>-0.0818007136975021</c:v>
                </c:pt>
                <c:pt idx="37">
                  <c:v>0.058150342744278</c:v>
                </c:pt>
                <c:pt idx="38">
                  <c:v>0.0340844397717033</c:v>
                </c:pt>
                <c:pt idx="39">
                  <c:v>0.0428197994987469</c:v>
                </c:pt>
                <c:pt idx="40">
                  <c:v>0.124239556181754</c:v>
                </c:pt>
                <c:pt idx="41">
                  <c:v>0.0110119025571622</c:v>
                </c:pt>
                <c:pt idx="42">
                  <c:v>0.00990000000000001</c:v>
                </c:pt>
                <c:pt idx="43">
                  <c:v>0.115569823434992</c:v>
                </c:pt>
                <c:pt idx="44">
                  <c:v>-0.034856700232378</c:v>
                </c:pt>
                <c:pt idx="45">
                  <c:v>-0.0979336827393431</c:v>
                </c:pt>
                <c:pt idx="46">
                  <c:v>0.0853242320819112</c:v>
                </c:pt>
                <c:pt idx="47">
                  <c:v>-0.0605628785179907</c:v>
                </c:pt>
                <c:pt idx="48">
                  <c:v>0.0369412633912081</c:v>
                </c:pt>
                <c:pt idx="49">
                  <c:v>0.169330453563715</c:v>
                </c:pt>
                <c:pt idx="50">
                  <c:v>-0.0932236584410497</c:v>
                </c:pt>
                <c:pt idx="51">
                  <c:v>0.00670347003154581</c:v>
                </c:pt>
                <c:pt idx="52">
                  <c:v>0.267366316841579</c:v>
                </c:pt>
                <c:pt idx="53">
                  <c:v>-0.137128072445019</c:v>
                </c:pt>
                <c:pt idx="54">
                  <c:v>-0.168619182502689</c:v>
                </c:pt>
                <c:pt idx="55">
                  <c:v>-0.0203723217421848</c:v>
                </c:pt>
                <c:pt idx="56">
                  <c:v>0.153565640194489</c:v>
                </c:pt>
                <c:pt idx="57">
                  <c:v>-0.0721804511278194</c:v>
                </c:pt>
                <c:pt idx="58">
                  <c:v>0.162079510703364</c:v>
                </c:pt>
                <c:pt idx="59">
                  <c:v>-0.0688550854353133</c:v>
                </c:pt>
                <c:pt idx="60">
                  <c:v>0.0414254237288136</c:v>
                </c:pt>
                <c:pt idx="61">
                  <c:v>-0.028106589785832</c:v>
                </c:pt>
                <c:pt idx="62">
                  <c:v>-0.0194861066235863</c:v>
                </c:pt>
                <c:pt idx="63">
                  <c:v>0.146196296296296</c:v>
                </c:pt>
                <c:pt idx="64">
                  <c:v>0.219825449000339</c:v>
                </c:pt>
                <c:pt idx="65">
                  <c:v>0.127239870113333</c:v>
                </c:pt>
                <c:pt idx="66">
                  <c:v>-0.0342901365145739</c:v>
                </c:pt>
                <c:pt idx="67">
                  <c:v>0.123276623376624</c:v>
                </c:pt>
                <c:pt idx="68">
                  <c:v>0.00896175937543563</c:v>
                </c:pt>
                <c:pt idx="69">
                  <c:v>-0.011266253101737</c:v>
                </c:pt>
                <c:pt idx="70">
                  <c:v>0.0682357879234168</c:v>
                </c:pt>
                <c:pt idx="71">
                  <c:v>0.135351505016723</c:v>
                </c:pt>
                <c:pt idx="72">
                  <c:v>0.0204778156996586</c:v>
                </c:pt>
                <c:pt idx="73">
                  <c:v>-0.108609674475205</c:v>
                </c:pt>
                <c:pt idx="74">
                  <c:v>0.163439823008849</c:v>
                </c:pt>
                <c:pt idx="75">
                  <c:v>-0.165065760307374</c:v>
                </c:pt>
                <c:pt idx="76">
                  <c:v>-0.149767558738535</c:v>
                </c:pt>
                <c:pt idx="77">
                  <c:v>0.215571299831984</c:v>
                </c:pt>
                <c:pt idx="78">
                  <c:v>0.190480105473722</c:v>
                </c:pt>
                <c:pt idx="79">
                  <c:v>0.105004501607717</c:v>
                </c:pt>
                <c:pt idx="80">
                  <c:v>-0.0143630744849445</c:v>
                </c:pt>
                <c:pt idx="81">
                  <c:v>0.0516666666666665</c:v>
                </c:pt>
                <c:pt idx="82">
                  <c:v>0.107421919704661</c:v>
                </c:pt>
                <c:pt idx="83">
                  <c:v>0.216532172936553</c:v>
                </c:pt>
                <c:pt idx="84">
                  <c:v>-0.0808741935483871</c:v>
                </c:pt>
                <c:pt idx="85">
                  <c:v>0.0192004208311414</c:v>
                </c:pt>
                <c:pt idx="86">
                  <c:v>0.188125</c:v>
                </c:pt>
                <c:pt idx="87">
                  <c:v>-0.34050618556701</c:v>
                </c:pt>
                <c:pt idx="88">
                  <c:v>-0.449851459729638</c:v>
                </c:pt>
                <c:pt idx="89">
                  <c:v>-0.165507597340931</c:v>
                </c:pt>
                <c:pt idx="90">
                  <c:v>0.0477137477585177</c:v>
                </c:pt>
                <c:pt idx="91">
                  <c:v>0.0892312832771922</c:v>
                </c:pt>
                <c:pt idx="92">
                  <c:v>-0.0574151651959777</c:v>
                </c:pt>
                <c:pt idx="93">
                  <c:v>-0.0822792904991037</c:v>
                </c:pt>
                <c:pt idx="94">
                  <c:v>0.00523087885985743</c:v>
                </c:pt>
                <c:pt idx="95">
                  <c:v>0.143192853257913</c:v>
                </c:pt>
                <c:pt idx="96">
                  <c:v>-0.0117413347685683</c:v>
                </c:pt>
                <c:pt idx="97">
                  <c:v>-0.0730999999999999</c:v>
                </c:pt>
                <c:pt idx="98">
                  <c:v>-0.0382868454045712</c:v>
                </c:pt>
                <c:pt idx="99">
                  <c:v>-0.211873282442748</c:v>
                </c:pt>
                <c:pt idx="100">
                  <c:v>0.354312953367876</c:v>
                </c:pt>
                <c:pt idx="101">
                  <c:v>0.047426020685901</c:v>
                </c:pt>
                <c:pt idx="102">
                  <c:v>0.101760264900662</c:v>
                </c:pt>
                <c:pt idx="103">
                  <c:v>0.0724744005184703</c:v>
                </c:pt>
                <c:pt idx="104">
                  <c:v>0.0502497950259633</c:v>
                </c:pt>
                <c:pt idx="105">
                  <c:v>-0.0223452374563993</c:v>
                </c:pt>
                <c:pt idx="106">
                  <c:v>-0.0367250681552641</c:v>
                </c:pt>
                <c:pt idx="107">
                  <c:v>0.151438934733683</c:v>
                </c:pt>
                <c:pt idx="108">
                  <c:v>0.169615492957747</c:v>
                </c:pt>
                <c:pt idx="109">
                  <c:v>2.08664898319758E-5</c:v>
                </c:pt>
                <c:pt idx="110">
                  <c:v>0.0751984732824427</c:v>
                </c:pt>
                <c:pt idx="111">
                  <c:v>0.00836038647342983</c:v>
                </c:pt>
                <c:pt idx="112">
                  <c:v>0.105224758842444</c:v>
                </c:pt>
                <c:pt idx="113">
                  <c:v>0.0479974289580514</c:v>
                </c:pt>
                <c:pt idx="114">
                  <c:v>0.0530246065808299</c:v>
                </c:pt>
                <c:pt idx="115">
                  <c:v>0.0577721518987342</c:v>
                </c:pt>
                <c:pt idx="116">
                  <c:v>0.00160081466395101</c:v>
                </c:pt>
                <c:pt idx="117">
                  <c:v>-0.111572727272727</c:v>
                </c:pt>
                <c:pt idx="118">
                  <c:v>-0.0320831088540517</c:v>
                </c:pt>
                <c:pt idx="119">
                  <c:v>0.0437098057354302</c:v>
                </c:pt>
                <c:pt idx="120">
                  <c:v>0.216002143260011</c:v>
                </c:pt>
                <c:pt idx="121">
                  <c:v>0.087576923076923</c:v>
                </c:pt>
                <c:pt idx="122">
                  <c:v>-0.00473609831029178</c:v>
                </c:pt>
                <c:pt idx="123">
                  <c:v>-0.0429230088495576</c:v>
                </c:pt>
                <c:pt idx="124">
                  <c:v>-0.110124960505529</c:v>
                </c:pt>
                <c:pt idx="125">
                  <c:v>0.176969524697111</c:v>
                </c:pt>
                <c:pt idx="126">
                  <c:v>-0.0579031121550206</c:v>
                </c:pt>
                <c:pt idx="127">
                  <c:v>0.159264392905866</c:v>
                </c:pt>
                <c:pt idx="128">
                  <c:v>0.118066832250669</c:v>
                </c:pt>
                <c:pt idx="129">
                  <c:v>0.0723433264887063</c:v>
                </c:pt>
                <c:pt idx="130">
                  <c:v>-0.126830409777139</c:v>
                </c:pt>
                <c:pt idx="131">
                  <c:v>0.00332103361040835</c:v>
                </c:pt>
                <c:pt idx="132">
                  <c:v>0.00568066982162367</c:v>
                </c:pt>
                <c:pt idx="133">
                  <c:v>0.123758459647685</c:v>
                </c:pt>
                <c:pt idx="134">
                  <c:v>-0.0109344155844156</c:v>
                </c:pt>
                <c:pt idx="135">
                  <c:v>-0.0229455917394757</c:v>
                </c:pt>
                <c:pt idx="136">
                  <c:v>0.14814691921497</c:v>
                </c:pt>
                <c:pt idx="137">
                  <c:v>0.0039458715596331</c:v>
                </c:pt>
                <c:pt idx="138">
                  <c:v>-0.0586010808473842</c:v>
                </c:pt>
                <c:pt idx="139">
                  <c:v>-0.0275151515151516</c:v>
                </c:pt>
                <c:pt idx="140">
                  <c:v>-0.0149078838174273</c:v>
                </c:pt>
                <c:pt idx="141">
                  <c:v>-0.0369854458216714</c:v>
                </c:pt>
                <c:pt idx="142">
                  <c:v>0.0391168399168399</c:v>
                </c:pt>
                <c:pt idx="143">
                  <c:v>-0.0654663166083236</c:v>
                </c:pt>
                <c:pt idx="144">
                  <c:v>-0.0633050674444038</c:v>
                </c:pt>
                <c:pt idx="145">
                  <c:v>-0.0466130434782609</c:v>
                </c:pt>
                <c:pt idx="146">
                  <c:v>0.0469405247813412</c:v>
                </c:pt>
                <c:pt idx="147">
                  <c:v>-0.0638614885626492</c:v>
                </c:pt>
                <c:pt idx="148">
                  <c:v>0.0987744744744744</c:v>
                </c:pt>
                <c:pt idx="149">
                  <c:v>-0.121592079207921</c:v>
                </c:pt>
                <c:pt idx="150">
                  <c:v>0.1337065892924</c:v>
                </c:pt>
                <c:pt idx="151">
                  <c:v>0.0222797012638837</c:v>
                </c:pt>
                <c:pt idx="152">
                  <c:v>0.199459770114942</c:v>
                </c:pt>
                <c:pt idx="153">
                  <c:v>-0.0490400437636762</c:v>
                </c:pt>
                <c:pt idx="154">
                  <c:v>0.0404767547857795</c:v>
                </c:pt>
                <c:pt idx="155">
                  <c:v>-0.194382352941176</c:v>
                </c:pt>
                <c:pt idx="156">
                  <c:v>-0.0465140350877193</c:v>
                </c:pt>
                <c:pt idx="157">
                  <c:v>0.139</c:v>
                </c:pt>
                <c:pt idx="158">
                  <c:v>-0.159065644998316</c:v>
                </c:pt>
                <c:pt idx="159">
                  <c:v>0.0687099099099098</c:v>
                </c:pt>
                <c:pt idx="160">
                  <c:v>0.0379258426966292</c:v>
                </c:pt>
                <c:pt idx="161">
                  <c:v>-0.189849848024316</c:v>
                </c:pt>
                <c:pt idx="162">
                  <c:v>-0.0228158239143367</c:v>
                </c:pt>
                <c:pt idx="163">
                  <c:v>0.0203844984802431</c:v>
                </c:pt>
                <c:pt idx="164">
                  <c:v>-0.138914678899083</c:v>
                </c:pt>
                <c:pt idx="165">
                  <c:v>0.0645402067616652</c:v>
                </c:pt>
                <c:pt idx="166">
                  <c:v>-0.117796296296296</c:v>
                </c:pt>
                <c:pt idx="167">
                  <c:v>0.1237</c:v>
                </c:pt>
                <c:pt idx="168">
                  <c:v>-0.023570505160239</c:v>
                </c:pt>
                <c:pt idx="169">
                  <c:v>0.0551279770444762</c:v>
                </c:pt>
                <c:pt idx="170">
                  <c:v>0.0552010309278353</c:v>
                </c:pt>
                <c:pt idx="171">
                  <c:v>0.159567605633803</c:v>
                </c:pt>
                <c:pt idx="172">
                  <c:v>0.0747814182783466</c:v>
                </c:pt>
                <c:pt idx="173">
                  <c:v>-0.172248818897638</c:v>
                </c:pt>
                <c:pt idx="174">
                  <c:v>-0.10848179768949</c:v>
                </c:pt>
                <c:pt idx="175">
                  <c:v>-0.0277320692497939</c:v>
                </c:pt>
                <c:pt idx="176">
                  <c:v>-0.0298053475935829</c:v>
                </c:pt>
                <c:pt idx="177">
                  <c:v>0.0843254434428612</c:v>
                </c:pt>
                <c:pt idx="178">
                  <c:v>0.0809580441640378</c:v>
                </c:pt>
                <c:pt idx="179">
                  <c:v>-0.122910036141229</c:v>
                </c:pt>
                <c:pt idx="180">
                  <c:v>0.125556357927786</c:v>
                </c:pt>
                <c:pt idx="181">
                  <c:v>-0.000668138801261859</c:v>
                </c:pt>
                <c:pt idx="182">
                  <c:v>-0.0490289505428226</c:v>
                </c:pt>
                <c:pt idx="183">
                  <c:v>-0.0394622597553875</c:v>
                </c:pt>
                <c:pt idx="184">
                  <c:v>0.0849049221975231</c:v>
                </c:pt>
                <c:pt idx="185">
                  <c:v>0.0803877628403998</c:v>
                </c:pt>
                <c:pt idx="186">
                  <c:v>0.0219026548672566</c:v>
                </c:pt>
                <c:pt idx="187">
                  <c:v>0.137075505254648</c:v>
                </c:pt>
                <c:pt idx="188">
                  <c:v>-0.101080291970803</c:v>
                </c:pt>
                <c:pt idx="189">
                  <c:v>0.0998387096774192</c:v>
                </c:pt>
                <c:pt idx="190">
                  <c:v>-0.0619926263778031</c:v>
                </c:pt>
                <c:pt idx="191">
                  <c:v>0.113922448979592</c:v>
                </c:pt>
                <c:pt idx="192">
                  <c:v>-0.181922377622378</c:v>
                </c:pt>
                <c:pt idx="193">
                  <c:v>-0.0889</c:v>
                </c:pt>
                <c:pt idx="194">
                  <c:v>0.192918007662835</c:v>
                </c:pt>
                <c:pt idx="195">
                  <c:v>-0.223564136282128</c:v>
                </c:pt>
                <c:pt idx="196">
                  <c:v>0.0824636363636364</c:v>
                </c:pt>
                <c:pt idx="197">
                  <c:v>-0.0844970149253731</c:v>
                </c:pt>
                <c:pt idx="198">
                  <c:v>0.0158869101978692</c:v>
                </c:pt>
                <c:pt idx="199">
                  <c:v>-0.0988413223140495</c:v>
                </c:pt>
              </c:numCache>
            </c:numRef>
          </c:yVal>
          <c:smooth val="0"/>
        </c:ser>
        <c:ser>
          <c:idx val="1"/>
          <c:order val="1"/>
          <c:tx>
            <c:v>Prévisions Excess Return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VW!$E$2:$E$201</c:f>
              <c:numCache>
                <c:formatCode>General</c:formatCode>
                <c:ptCount val="200"/>
                <c:pt idx="0">
                  <c:v>1.45</c:v>
                </c:pt>
                <c:pt idx="1">
                  <c:v>-0.99</c:v>
                </c:pt>
                <c:pt idx="2">
                  <c:v>3.78</c:v>
                </c:pt>
                <c:pt idx="3">
                  <c:v>0.47</c:v>
                </c:pt>
                <c:pt idx="4">
                  <c:v>-3.0</c:v>
                </c:pt>
                <c:pt idx="5">
                  <c:v>1.13</c:v>
                </c:pt>
                <c:pt idx="6">
                  <c:v>3.82</c:v>
                </c:pt>
                <c:pt idx="7">
                  <c:v>-0.77</c:v>
                </c:pt>
                <c:pt idx="8">
                  <c:v>2.06</c:v>
                </c:pt>
                <c:pt idx="9">
                  <c:v>1.74</c:v>
                </c:pt>
                <c:pt idx="10">
                  <c:v>2.19</c:v>
                </c:pt>
                <c:pt idx="11">
                  <c:v>-0.45</c:v>
                </c:pt>
                <c:pt idx="12">
                  <c:v>1.04</c:v>
                </c:pt>
                <c:pt idx="13">
                  <c:v>-1.59</c:v>
                </c:pt>
                <c:pt idx="14">
                  <c:v>2.56</c:v>
                </c:pt>
                <c:pt idx="15">
                  <c:v>-1.26</c:v>
                </c:pt>
                <c:pt idx="16">
                  <c:v>-1.17</c:v>
                </c:pt>
                <c:pt idx="17">
                  <c:v>-2.28</c:v>
                </c:pt>
                <c:pt idx="18">
                  <c:v>-0.88</c:v>
                </c:pt>
                <c:pt idx="19">
                  <c:v>-0.57</c:v>
                </c:pt>
                <c:pt idx="20">
                  <c:v>0.1</c:v>
                </c:pt>
                <c:pt idx="21">
                  <c:v>-0.65</c:v>
                </c:pt>
                <c:pt idx="22">
                  <c:v>-2.13</c:v>
                </c:pt>
                <c:pt idx="23">
                  <c:v>0.32</c:v>
                </c:pt>
                <c:pt idx="24">
                  <c:v>0.49</c:v>
                </c:pt>
                <c:pt idx="25">
                  <c:v>3.57</c:v>
                </c:pt>
                <c:pt idx="26">
                  <c:v>0.43</c:v>
                </c:pt>
                <c:pt idx="27">
                  <c:v>0.81</c:v>
                </c:pt>
                <c:pt idx="28">
                  <c:v>-0.13</c:v>
                </c:pt>
                <c:pt idx="29">
                  <c:v>0.08</c:v>
                </c:pt>
                <c:pt idx="30">
                  <c:v>2.95</c:v>
                </c:pt>
                <c:pt idx="31">
                  <c:v>-1.61</c:v>
                </c:pt>
                <c:pt idx="32">
                  <c:v>2.22</c:v>
                </c:pt>
                <c:pt idx="33">
                  <c:v>1.11</c:v>
                </c:pt>
                <c:pt idx="34">
                  <c:v>-1.48</c:v>
                </c:pt>
                <c:pt idx="35">
                  <c:v>-0.78</c:v>
                </c:pt>
                <c:pt idx="36">
                  <c:v>1.94</c:v>
                </c:pt>
                <c:pt idx="37">
                  <c:v>0.56</c:v>
                </c:pt>
                <c:pt idx="38">
                  <c:v>2.31</c:v>
                </c:pt>
                <c:pt idx="39">
                  <c:v>-2.34</c:v>
                </c:pt>
                <c:pt idx="40">
                  <c:v>-0.61</c:v>
                </c:pt>
                <c:pt idx="41">
                  <c:v>1.46</c:v>
                </c:pt>
                <c:pt idx="42">
                  <c:v>-0.14</c:v>
                </c:pt>
                <c:pt idx="43">
                  <c:v>-1.25</c:v>
                </c:pt>
                <c:pt idx="44">
                  <c:v>-4.49</c:v>
                </c:pt>
                <c:pt idx="45">
                  <c:v>0.2</c:v>
                </c:pt>
                <c:pt idx="46">
                  <c:v>1.38</c:v>
                </c:pt>
                <c:pt idx="47">
                  <c:v>0.47</c:v>
                </c:pt>
                <c:pt idx="48">
                  <c:v>1.44</c:v>
                </c:pt>
                <c:pt idx="49">
                  <c:v>2.84</c:v>
                </c:pt>
                <c:pt idx="50">
                  <c:v>-0.98</c:v>
                </c:pt>
                <c:pt idx="51">
                  <c:v>-2.72</c:v>
                </c:pt>
                <c:pt idx="52">
                  <c:v>-3.2</c:v>
                </c:pt>
                <c:pt idx="53">
                  <c:v>-1.35</c:v>
                </c:pt>
                <c:pt idx="54">
                  <c:v>0.87</c:v>
                </c:pt>
                <c:pt idx="55">
                  <c:v>0.38</c:v>
                </c:pt>
                <c:pt idx="56">
                  <c:v>-1.42</c:v>
                </c:pt>
                <c:pt idx="57">
                  <c:v>0.09</c:v>
                </c:pt>
                <c:pt idx="58">
                  <c:v>-0.97</c:v>
                </c:pt>
                <c:pt idx="59">
                  <c:v>2.31</c:v>
                </c:pt>
                <c:pt idx="60">
                  <c:v>-1.13</c:v>
                </c:pt>
                <c:pt idx="61">
                  <c:v>-0.79</c:v>
                </c:pt>
                <c:pt idx="62">
                  <c:v>2.49</c:v>
                </c:pt>
                <c:pt idx="63">
                  <c:v>1.25</c:v>
                </c:pt>
                <c:pt idx="64">
                  <c:v>0.29</c:v>
                </c:pt>
                <c:pt idx="65">
                  <c:v>1.09</c:v>
                </c:pt>
                <c:pt idx="66">
                  <c:v>-0.08</c:v>
                </c:pt>
                <c:pt idx="67">
                  <c:v>-1.71</c:v>
                </c:pt>
                <c:pt idx="68">
                  <c:v>-0.08</c:v>
                </c:pt>
                <c:pt idx="69">
                  <c:v>-0.29</c:v>
                </c:pt>
                <c:pt idx="70">
                  <c:v>3.4</c:v>
                </c:pt>
                <c:pt idx="71">
                  <c:v>-0.97</c:v>
                </c:pt>
                <c:pt idx="72">
                  <c:v>-0.6</c:v>
                </c:pt>
                <c:pt idx="73">
                  <c:v>4.74</c:v>
                </c:pt>
                <c:pt idx="74">
                  <c:v>-1.88</c:v>
                </c:pt>
                <c:pt idx="75">
                  <c:v>-2.07</c:v>
                </c:pt>
                <c:pt idx="76">
                  <c:v>1.46</c:v>
                </c:pt>
                <c:pt idx="77">
                  <c:v>1.89</c:v>
                </c:pt>
                <c:pt idx="78">
                  <c:v>1.82</c:v>
                </c:pt>
                <c:pt idx="79">
                  <c:v>-3.86</c:v>
                </c:pt>
                <c:pt idx="80">
                  <c:v>1.34</c:v>
                </c:pt>
                <c:pt idx="81">
                  <c:v>1.22</c:v>
                </c:pt>
                <c:pt idx="82">
                  <c:v>2.19</c:v>
                </c:pt>
                <c:pt idx="83">
                  <c:v>-2.51</c:v>
                </c:pt>
                <c:pt idx="84">
                  <c:v>4.24</c:v>
                </c:pt>
                <c:pt idx="85">
                  <c:v>4.85</c:v>
                </c:pt>
                <c:pt idx="86">
                  <c:v>-1.34</c:v>
                </c:pt>
                <c:pt idx="87">
                  <c:v>-1.17</c:v>
                </c:pt>
                <c:pt idx="88">
                  <c:v>-4.51</c:v>
                </c:pt>
                <c:pt idx="89">
                  <c:v>-3.19</c:v>
                </c:pt>
                <c:pt idx="90">
                  <c:v>0.02</c:v>
                </c:pt>
                <c:pt idx="91">
                  <c:v>-2.23</c:v>
                </c:pt>
                <c:pt idx="92">
                  <c:v>1.58</c:v>
                </c:pt>
                <c:pt idx="93">
                  <c:v>0.58</c:v>
                </c:pt>
                <c:pt idx="94">
                  <c:v>-2.48</c:v>
                </c:pt>
                <c:pt idx="95">
                  <c:v>-0.54</c:v>
                </c:pt>
                <c:pt idx="96">
                  <c:v>2.7</c:v>
                </c:pt>
                <c:pt idx="97">
                  <c:v>0.13</c:v>
                </c:pt>
                <c:pt idx="98">
                  <c:v>-0.88</c:v>
                </c:pt>
                <c:pt idx="99">
                  <c:v>-4.65</c:v>
                </c:pt>
                <c:pt idx="100">
                  <c:v>0.26</c:v>
                </c:pt>
                <c:pt idx="101">
                  <c:v>-3.67</c:v>
                </c:pt>
                <c:pt idx="102">
                  <c:v>-3.14</c:v>
                </c:pt>
                <c:pt idx="103">
                  <c:v>1.73</c:v>
                </c:pt>
                <c:pt idx="104">
                  <c:v>-0.61</c:v>
                </c:pt>
                <c:pt idx="105">
                  <c:v>-0.75</c:v>
                </c:pt>
                <c:pt idx="106">
                  <c:v>-0.2</c:v>
                </c:pt>
                <c:pt idx="107">
                  <c:v>0.69</c:v>
                </c:pt>
                <c:pt idx="108">
                  <c:v>1.3</c:v>
                </c:pt>
                <c:pt idx="109">
                  <c:v>1.91</c:v>
                </c:pt>
                <c:pt idx="110">
                  <c:v>0.91</c:v>
                </c:pt>
                <c:pt idx="111">
                  <c:v>2.59</c:v>
                </c:pt>
                <c:pt idx="112">
                  <c:v>0.09</c:v>
                </c:pt>
                <c:pt idx="113">
                  <c:v>0.05</c:v>
                </c:pt>
                <c:pt idx="114">
                  <c:v>-0.34</c:v>
                </c:pt>
                <c:pt idx="115">
                  <c:v>-1.8</c:v>
                </c:pt>
                <c:pt idx="116">
                  <c:v>-1.5</c:v>
                </c:pt>
                <c:pt idx="117">
                  <c:v>-0.79</c:v>
                </c:pt>
                <c:pt idx="118">
                  <c:v>1.71</c:v>
                </c:pt>
                <c:pt idx="119">
                  <c:v>0.67</c:v>
                </c:pt>
                <c:pt idx="120">
                  <c:v>2.25</c:v>
                </c:pt>
                <c:pt idx="121">
                  <c:v>2.22</c:v>
                </c:pt>
                <c:pt idx="122">
                  <c:v>0.47</c:v>
                </c:pt>
                <c:pt idx="123">
                  <c:v>-0.46</c:v>
                </c:pt>
                <c:pt idx="124">
                  <c:v>-1.2</c:v>
                </c:pt>
                <c:pt idx="125">
                  <c:v>-0.4</c:v>
                </c:pt>
                <c:pt idx="126">
                  <c:v>2.25</c:v>
                </c:pt>
                <c:pt idx="127">
                  <c:v>0.33</c:v>
                </c:pt>
                <c:pt idx="128">
                  <c:v>0.95</c:v>
                </c:pt>
                <c:pt idx="129">
                  <c:v>-1.67</c:v>
                </c:pt>
                <c:pt idx="130">
                  <c:v>0.57</c:v>
                </c:pt>
                <c:pt idx="131">
                  <c:v>-0.16</c:v>
                </c:pt>
                <c:pt idx="132">
                  <c:v>0.84</c:v>
                </c:pt>
                <c:pt idx="133">
                  <c:v>3.52</c:v>
                </c:pt>
                <c:pt idx="134">
                  <c:v>0.35</c:v>
                </c:pt>
                <c:pt idx="135">
                  <c:v>2.16</c:v>
                </c:pt>
                <c:pt idx="136">
                  <c:v>0.11</c:v>
                </c:pt>
                <c:pt idx="137">
                  <c:v>0.19</c:v>
                </c:pt>
                <c:pt idx="138">
                  <c:v>-0.42</c:v>
                </c:pt>
                <c:pt idx="139">
                  <c:v>0.2</c:v>
                </c:pt>
                <c:pt idx="140">
                  <c:v>1.08</c:v>
                </c:pt>
                <c:pt idx="141">
                  <c:v>-1.02</c:v>
                </c:pt>
                <c:pt idx="142">
                  <c:v>-0.93</c:v>
                </c:pt>
                <c:pt idx="143">
                  <c:v>0.89</c:v>
                </c:pt>
                <c:pt idx="144">
                  <c:v>1.12</c:v>
                </c:pt>
                <c:pt idx="145">
                  <c:v>3.62</c:v>
                </c:pt>
                <c:pt idx="146">
                  <c:v>-1.96</c:v>
                </c:pt>
                <c:pt idx="147">
                  <c:v>-0.02</c:v>
                </c:pt>
                <c:pt idx="148">
                  <c:v>-1.3</c:v>
                </c:pt>
                <c:pt idx="149">
                  <c:v>2.35</c:v>
                </c:pt>
                <c:pt idx="150">
                  <c:v>3.13</c:v>
                </c:pt>
                <c:pt idx="151">
                  <c:v>0.88</c:v>
                </c:pt>
                <c:pt idx="152">
                  <c:v>1.98</c:v>
                </c:pt>
                <c:pt idx="153">
                  <c:v>2.62</c:v>
                </c:pt>
                <c:pt idx="154">
                  <c:v>-2.15</c:v>
                </c:pt>
                <c:pt idx="155">
                  <c:v>0.78</c:v>
                </c:pt>
                <c:pt idx="156">
                  <c:v>0.35</c:v>
                </c:pt>
                <c:pt idx="157">
                  <c:v>2.0</c:v>
                </c:pt>
                <c:pt idx="158">
                  <c:v>3.62</c:v>
                </c:pt>
                <c:pt idx="159">
                  <c:v>-0.85</c:v>
                </c:pt>
                <c:pt idx="160">
                  <c:v>-6.94</c:v>
                </c:pt>
                <c:pt idx="161">
                  <c:v>3.26</c:v>
                </c:pt>
                <c:pt idx="162">
                  <c:v>-2.14</c:v>
                </c:pt>
                <c:pt idx="163">
                  <c:v>1.64</c:v>
                </c:pt>
                <c:pt idx="164">
                  <c:v>1.2</c:v>
                </c:pt>
                <c:pt idx="165">
                  <c:v>1.81</c:v>
                </c:pt>
                <c:pt idx="166">
                  <c:v>2.9</c:v>
                </c:pt>
                <c:pt idx="167">
                  <c:v>-0.41</c:v>
                </c:pt>
                <c:pt idx="168">
                  <c:v>-0.28</c:v>
                </c:pt>
                <c:pt idx="169">
                  <c:v>3.0</c:v>
                </c:pt>
                <c:pt idx="170">
                  <c:v>-1.72</c:v>
                </c:pt>
                <c:pt idx="171">
                  <c:v>1.87</c:v>
                </c:pt>
                <c:pt idx="172">
                  <c:v>1.84</c:v>
                </c:pt>
                <c:pt idx="173">
                  <c:v>-5.27</c:v>
                </c:pt>
                <c:pt idx="174">
                  <c:v>2.18</c:v>
                </c:pt>
                <c:pt idx="175">
                  <c:v>-2.13</c:v>
                </c:pt>
                <c:pt idx="176">
                  <c:v>-1.23</c:v>
                </c:pt>
                <c:pt idx="177">
                  <c:v>2.6</c:v>
                </c:pt>
                <c:pt idx="178">
                  <c:v>-3.6</c:v>
                </c:pt>
                <c:pt idx="179">
                  <c:v>-1.06</c:v>
                </c:pt>
                <c:pt idx="180">
                  <c:v>4.56</c:v>
                </c:pt>
                <c:pt idx="181">
                  <c:v>1.76</c:v>
                </c:pt>
                <c:pt idx="182">
                  <c:v>0.29</c:v>
                </c:pt>
                <c:pt idx="183">
                  <c:v>-1.24</c:v>
                </c:pt>
                <c:pt idx="184">
                  <c:v>-6.85</c:v>
                </c:pt>
                <c:pt idx="185">
                  <c:v>1.96</c:v>
                </c:pt>
                <c:pt idx="186">
                  <c:v>0.61</c:v>
                </c:pt>
                <c:pt idx="187">
                  <c:v>-1.17</c:v>
                </c:pt>
                <c:pt idx="188">
                  <c:v>0.18</c:v>
                </c:pt>
                <c:pt idx="189">
                  <c:v>-0.2</c:v>
                </c:pt>
                <c:pt idx="190">
                  <c:v>-5.09</c:v>
                </c:pt>
                <c:pt idx="191">
                  <c:v>-5.45</c:v>
                </c:pt>
                <c:pt idx="192">
                  <c:v>1.35</c:v>
                </c:pt>
                <c:pt idx="193">
                  <c:v>9.31</c:v>
                </c:pt>
                <c:pt idx="194">
                  <c:v>-5.01</c:v>
                </c:pt>
                <c:pt idx="195">
                  <c:v>1.24</c:v>
                </c:pt>
                <c:pt idx="196">
                  <c:v>-1.46</c:v>
                </c:pt>
                <c:pt idx="197">
                  <c:v>1.97</c:v>
                </c:pt>
                <c:pt idx="198">
                  <c:v>3.86</c:v>
                </c:pt>
                <c:pt idx="199">
                  <c:v>3.51</c:v>
                </c:pt>
              </c:numCache>
            </c:numRef>
          </c:xVal>
          <c:yVal>
            <c:numRef>
              <c:f>VW!$M$58:$M$257</c:f>
              <c:numCache>
                <c:formatCode>General</c:formatCode>
                <c:ptCount val="200"/>
                <c:pt idx="0">
                  <c:v>-0.009168203568137</c:v>
                </c:pt>
                <c:pt idx="1">
                  <c:v>-0.0658778093471509</c:v>
                </c:pt>
                <c:pt idx="2">
                  <c:v>-0.0199638389036229</c:v>
                </c:pt>
                <c:pt idx="3">
                  <c:v>-0.0287532053981262</c:v>
                </c:pt>
                <c:pt idx="4">
                  <c:v>0.0575050674165742</c:v>
                </c:pt>
                <c:pt idx="5">
                  <c:v>-0.0614580638915476</c:v>
                </c:pt>
                <c:pt idx="6">
                  <c:v>-0.0577223046600131</c:v>
                </c:pt>
                <c:pt idx="7">
                  <c:v>0.0078037243669397</c:v>
                </c:pt>
                <c:pt idx="8">
                  <c:v>-0.0195563168174344</c:v>
                </c:pt>
                <c:pt idx="9">
                  <c:v>-0.0156683293811795</c:v>
                </c:pt>
                <c:pt idx="10">
                  <c:v>0.053007151290459</c:v>
                </c:pt>
                <c:pt idx="11">
                  <c:v>-0.0190289290766635</c:v>
                </c:pt>
                <c:pt idx="12">
                  <c:v>0.0782331443318456</c:v>
                </c:pt>
                <c:pt idx="13">
                  <c:v>-0.0231251353875301</c:v>
                </c:pt>
                <c:pt idx="14">
                  <c:v>-0.0511886403411761</c:v>
                </c:pt>
                <c:pt idx="15">
                  <c:v>0.0135698047620466</c:v>
                </c:pt>
                <c:pt idx="16">
                  <c:v>-0.0457426792933218</c:v>
                </c:pt>
                <c:pt idx="17">
                  <c:v>-0.0352823461885067</c:v>
                </c:pt>
                <c:pt idx="18">
                  <c:v>-0.00318088143666455</c:v>
                </c:pt>
                <c:pt idx="19">
                  <c:v>-0.032170481948319</c:v>
                </c:pt>
                <c:pt idx="20">
                  <c:v>-0.00856008360902391</c:v>
                </c:pt>
                <c:pt idx="21">
                  <c:v>0.00776733289506536</c:v>
                </c:pt>
                <c:pt idx="22">
                  <c:v>0.0235700999190895</c:v>
                </c:pt>
                <c:pt idx="23">
                  <c:v>0.0129771032731079</c:v>
                </c:pt>
                <c:pt idx="24">
                  <c:v>0.0769060374163958</c:v>
                </c:pt>
                <c:pt idx="25">
                  <c:v>-0.00427714186028699</c:v>
                </c:pt>
                <c:pt idx="26">
                  <c:v>0.029175506037577</c:v>
                </c:pt>
                <c:pt idx="27">
                  <c:v>0.0137982757707491</c:v>
                </c:pt>
                <c:pt idx="28">
                  <c:v>0.0782246220349452</c:v>
                </c:pt>
                <c:pt idx="29">
                  <c:v>0.0803158655984331</c:v>
                </c:pt>
                <c:pt idx="30">
                  <c:v>0.000967949250257196</c:v>
                </c:pt>
                <c:pt idx="31">
                  <c:v>0.0938234458828568</c:v>
                </c:pt>
                <c:pt idx="32">
                  <c:v>-0.0573577166040362</c:v>
                </c:pt>
                <c:pt idx="33">
                  <c:v>0.0345787767514255</c:v>
                </c:pt>
                <c:pt idx="34">
                  <c:v>0.0707942483884275</c:v>
                </c:pt>
                <c:pt idx="35">
                  <c:v>-0.0307947844986279</c:v>
                </c:pt>
                <c:pt idx="36">
                  <c:v>-0.0412074457453241</c:v>
                </c:pt>
                <c:pt idx="37">
                  <c:v>0.0956454385102306</c:v>
                </c:pt>
                <c:pt idx="38">
                  <c:v>0.058774420616342</c:v>
                </c:pt>
                <c:pt idx="39">
                  <c:v>0.0221090153928538</c:v>
                </c:pt>
                <c:pt idx="40">
                  <c:v>0.0333194972207446</c:v>
                </c:pt>
                <c:pt idx="41">
                  <c:v>0.0549324279189675</c:v>
                </c:pt>
                <c:pt idx="42">
                  <c:v>0.0714471804009552</c:v>
                </c:pt>
                <c:pt idx="43">
                  <c:v>-0.00838579032151781</c:v>
                </c:pt>
                <c:pt idx="44">
                  <c:v>0.0936909040735307</c:v>
                </c:pt>
                <c:pt idx="45">
                  <c:v>-0.131972832709769</c:v>
                </c:pt>
                <c:pt idx="46">
                  <c:v>-0.0485890949466911</c:v>
                </c:pt>
                <c:pt idx="47">
                  <c:v>-0.00678729484319718</c:v>
                </c:pt>
                <c:pt idx="48">
                  <c:v>0.0637888996053976</c:v>
                </c:pt>
                <c:pt idx="49">
                  <c:v>0.0664800970420928</c:v>
                </c:pt>
                <c:pt idx="50">
                  <c:v>-0.0249743944592644</c:v>
                </c:pt>
                <c:pt idx="51">
                  <c:v>-0.0659672090721248</c:v>
                </c:pt>
                <c:pt idx="52">
                  <c:v>0.0974970671708443</c:v>
                </c:pt>
                <c:pt idx="53">
                  <c:v>-0.120799572452858</c:v>
                </c:pt>
                <c:pt idx="54">
                  <c:v>-0.119338863234336</c:v>
                </c:pt>
                <c:pt idx="55">
                  <c:v>-0.0552428614661403</c:v>
                </c:pt>
                <c:pt idx="56">
                  <c:v>-0.0138152454959399</c:v>
                </c:pt>
                <c:pt idx="57">
                  <c:v>-0.0405627935648027</c:v>
                </c:pt>
                <c:pt idx="58">
                  <c:v>0.0770390702375973</c:v>
                </c:pt>
                <c:pt idx="59">
                  <c:v>-0.00977230667576738</c:v>
                </c:pt>
                <c:pt idx="60">
                  <c:v>0.0393839990785833</c:v>
                </c:pt>
                <c:pt idx="61">
                  <c:v>0.074995023373293</c:v>
                </c:pt>
                <c:pt idx="62">
                  <c:v>0.100754402990489</c:v>
                </c:pt>
                <c:pt idx="63">
                  <c:v>-0.0951240064961766</c:v>
                </c:pt>
                <c:pt idx="64">
                  <c:v>0.054584790430514</c:v>
                </c:pt>
                <c:pt idx="65">
                  <c:v>0.116833655845172</c:v>
                </c:pt>
                <c:pt idx="66">
                  <c:v>-0.0562993923736918</c:v>
                </c:pt>
                <c:pt idx="67">
                  <c:v>0.153095501895045</c:v>
                </c:pt>
                <c:pt idx="68">
                  <c:v>-0.0198533237660118</c:v>
                </c:pt>
                <c:pt idx="69">
                  <c:v>-0.135744993292846</c:v>
                </c:pt>
                <c:pt idx="70">
                  <c:v>-0.016877102739396</c:v>
                </c:pt>
                <c:pt idx="71">
                  <c:v>0.0971628450054133</c:v>
                </c:pt>
                <c:pt idx="72">
                  <c:v>-0.0283175873766812</c:v>
                </c:pt>
                <c:pt idx="73">
                  <c:v>-0.0582094980109185</c:v>
                </c:pt>
                <c:pt idx="74">
                  <c:v>0.00330263433985635</c:v>
                </c:pt>
                <c:pt idx="75">
                  <c:v>0.0241673072589184</c:v>
                </c:pt>
                <c:pt idx="76">
                  <c:v>-0.0376144373617788</c:v>
                </c:pt>
                <c:pt idx="77">
                  <c:v>0.0641364186453038</c:v>
                </c:pt>
                <c:pt idx="78">
                  <c:v>0.113412001935527</c:v>
                </c:pt>
                <c:pt idx="79">
                  <c:v>0.127812256988794</c:v>
                </c:pt>
                <c:pt idx="80">
                  <c:v>-0.0216755583983996</c:v>
                </c:pt>
                <c:pt idx="81">
                  <c:v>0.11940746816347</c:v>
                </c:pt>
                <c:pt idx="82">
                  <c:v>0.177638651473683</c:v>
                </c:pt>
                <c:pt idx="83">
                  <c:v>0.0847930291983073</c:v>
                </c:pt>
                <c:pt idx="84">
                  <c:v>-0.122708391647001</c:v>
                </c:pt>
                <c:pt idx="85">
                  <c:v>-0.127002001765016</c:v>
                </c:pt>
                <c:pt idx="86">
                  <c:v>0.0827079333683551</c:v>
                </c:pt>
                <c:pt idx="87">
                  <c:v>-0.0884698683726729</c:v>
                </c:pt>
                <c:pt idx="88">
                  <c:v>-0.22698024342109</c:v>
                </c:pt>
                <c:pt idx="89">
                  <c:v>-0.13626949802306</c:v>
                </c:pt>
                <c:pt idx="90">
                  <c:v>-0.0384267100247064</c:v>
                </c:pt>
                <c:pt idx="91">
                  <c:v>-0.0262855964467827</c:v>
                </c:pt>
                <c:pt idx="92">
                  <c:v>-0.0831403529098787</c:v>
                </c:pt>
                <c:pt idx="93">
                  <c:v>0.00402421405051034</c:v>
                </c:pt>
                <c:pt idx="94">
                  <c:v>0.0455253350484861</c:v>
                </c:pt>
                <c:pt idx="95">
                  <c:v>0.0232446382579919</c:v>
                </c:pt>
                <c:pt idx="96">
                  <c:v>0.020853267284474</c:v>
                </c:pt>
                <c:pt idx="97">
                  <c:v>-0.0872581194906968</c:v>
                </c:pt>
                <c:pt idx="98">
                  <c:v>-0.00917032512432292</c:v>
                </c:pt>
                <c:pt idx="99">
                  <c:v>-0.0479665898049792</c:v>
                </c:pt>
                <c:pt idx="100">
                  <c:v>0.037129107391014</c:v>
                </c:pt>
                <c:pt idx="101">
                  <c:v>0.0438893715339751</c:v>
                </c:pt>
                <c:pt idx="102">
                  <c:v>-0.0179460594300838</c:v>
                </c:pt>
                <c:pt idx="103">
                  <c:v>-0.018842791246593</c:v>
                </c:pt>
                <c:pt idx="104">
                  <c:v>0.00453915514120642</c:v>
                </c:pt>
                <c:pt idx="105">
                  <c:v>0.0224450266385108</c:v>
                </c:pt>
                <c:pt idx="106">
                  <c:v>0.0667721377261829</c:v>
                </c:pt>
                <c:pt idx="107">
                  <c:v>0.0405401198408938</c:v>
                </c:pt>
                <c:pt idx="108">
                  <c:v>-0.00037088613763695</c:v>
                </c:pt>
                <c:pt idx="109">
                  <c:v>0.0180295218624445</c:v>
                </c:pt>
                <c:pt idx="110">
                  <c:v>0.0411836940923532</c:v>
                </c:pt>
                <c:pt idx="111">
                  <c:v>0.043116065068608</c:v>
                </c:pt>
                <c:pt idx="112">
                  <c:v>0.0513349179419932</c:v>
                </c:pt>
                <c:pt idx="113">
                  <c:v>0.0150189147016916</c:v>
                </c:pt>
                <c:pt idx="114">
                  <c:v>0.0346948503813661</c:v>
                </c:pt>
                <c:pt idx="115">
                  <c:v>0.023571762129767</c:v>
                </c:pt>
                <c:pt idx="116">
                  <c:v>-0.00182223541939874</c:v>
                </c:pt>
                <c:pt idx="117">
                  <c:v>-0.0361866525801036</c:v>
                </c:pt>
                <c:pt idx="118">
                  <c:v>0.052764091653543</c:v>
                </c:pt>
                <c:pt idx="119">
                  <c:v>0.0548162343669182</c:v>
                </c:pt>
                <c:pt idx="120">
                  <c:v>0.0225527947038368</c:v>
                </c:pt>
                <c:pt idx="121">
                  <c:v>0.0772222489260306</c:v>
                </c:pt>
                <c:pt idx="122">
                  <c:v>0.0441947831962582</c:v>
                </c:pt>
                <c:pt idx="123">
                  <c:v>0.0207577208396455</c:v>
                </c:pt>
                <c:pt idx="124">
                  <c:v>-0.0257323763324059</c:v>
                </c:pt>
                <c:pt idx="125">
                  <c:v>0.0190029505968151</c:v>
                </c:pt>
                <c:pt idx="126">
                  <c:v>0.0252786076161151</c:v>
                </c:pt>
                <c:pt idx="127">
                  <c:v>0.0511736676959442</c:v>
                </c:pt>
                <c:pt idx="128">
                  <c:v>0.0307614406203289</c:v>
                </c:pt>
                <c:pt idx="129">
                  <c:v>0.0115134184369062</c:v>
                </c:pt>
                <c:pt idx="130">
                  <c:v>-0.0202640289158127</c:v>
                </c:pt>
                <c:pt idx="131">
                  <c:v>-0.0182991584918745</c:v>
                </c:pt>
                <c:pt idx="132">
                  <c:v>0.0556591129524509</c:v>
                </c:pt>
                <c:pt idx="133">
                  <c:v>0.00501245570102885</c:v>
                </c:pt>
                <c:pt idx="134">
                  <c:v>0.0516061919083053</c:v>
                </c:pt>
                <c:pt idx="135">
                  <c:v>0.0829190818395204</c:v>
                </c:pt>
                <c:pt idx="136">
                  <c:v>0.0492134240981993</c:v>
                </c:pt>
                <c:pt idx="137">
                  <c:v>0.047792060533599</c:v>
                </c:pt>
                <c:pt idx="138">
                  <c:v>0.01830342015552</c:v>
                </c:pt>
                <c:pt idx="139">
                  <c:v>-0.0220116795232741</c:v>
                </c:pt>
                <c:pt idx="140">
                  <c:v>0.0301485724937602</c:v>
                </c:pt>
                <c:pt idx="141">
                  <c:v>0.011674183036143</c:v>
                </c:pt>
                <c:pt idx="142">
                  <c:v>-0.00200375685674524</c:v>
                </c:pt>
                <c:pt idx="143">
                  <c:v>-0.0272893879762479</c:v>
                </c:pt>
                <c:pt idx="144">
                  <c:v>0.0357121340670639</c:v>
                </c:pt>
                <c:pt idx="145">
                  <c:v>0.0457913792701496</c:v>
                </c:pt>
                <c:pt idx="146">
                  <c:v>0.0778321636270902</c:v>
                </c:pt>
                <c:pt idx="147">
                  <c:v>0.0499105872746346</c:v>
                </c:pt>
                <c:pt idx="148">
                  <c:v>0.0895760789567835</c:v>
                </c:pt>
                <c:pt idx="149">
                  <c:v>0.0363040087155722</c:v>
                </c:pt>
                <c:pt idx="150">
                  <c:v>0.00672904164858552</c:v>
                </c:pt>
                <c:pt idx="151">
                  <c:v>0.0504375028580005</c:v>
                </c:pt>
                <c:pt idx="152">
                  <c:v>0.0197900983336408</c:v>
                </c:pt>
                <c:pt idx="153">
                  <c:v>0.0875552240143433</c:v>
                </c:pt>
                <c:pt idx="154">
                  <c:v>0.131277192164842</c:v>
                </c:pt>
                <c:pt idx="155">
                  <c:v>-0.0125480303284013</c:v>
                </c:pt>
                <c:pt idx="156">
                  <c:v>-0.0153436739358233</c:v>
                </c:pt>
                <c:pt idx="157">
                  <c:v>-0.00743654810240909</c:v>
                </c:pt>
                <c:pt idx="158">
                  <c:v>0.00283156954220047</c:v>
                </c:pt>
                <c:pt idx="159">
                  <c:v>0.0665127231961018</c:v>
                </c:pt>
                <c:pt idx="160">
                  <c:v>0.0792975295135454</c:v>
                </c:pt>
                <c:pt idx="161">
                  <c:v>-0.134156818299889</c:v>
                </c:pt>
                <c:pt idx="162">
                  <c:v>0.020455629395664</c:v>
                </c:pt>
                <c:pt idx="163">
                  <c:v>-0.0709269111102944</c:v>
                </c:pt>
                <c:pt idx="164">
                  <c:v>-0.000761311581218126</c:v>
                </c:pt>
                <c:pt idx="165">
                  <c:v>0.0434273207621191</c:v>
                </c:pt>
                <c:pt idx="166">
                  <c:v>0.0378189342690966</c:v>
                </c:pt>
                <c:pt idx="167">
                  <c:v>0.0585228280858334</c:v>
                </c:pt>
                <c:pt idx="168">
                  <c:v>0.0195762198595481</c:v>
                </c:pt>
                <c:pt idx="169">
                  <c:v>-0.0244957495977479</c:v>
                </c:pt>
                <c:pt idx="170">
                  <c:v>0.0299113364661194</c:v>
                </c:pt>
                <c:pt idx="171">
                  <c:v>0.0361394352645856</c:v>
                </c:pt>
                <c:pt idx="172">
                  <c:v>0.0126386909600461</c:v>
                </c:pt>
                <c:pt idx="173">
                  <c:v>-0.0886428136940939</c:v>
                </c:pt>
                <c:pt idx="174">
                  <c:v>0.0161895171057131</c:v>
                </c:pt>
                <c:pt idx="175">
                  <c:v>0.0242798456838714</c:v>
                </c:pt>
                <c:pt idx="176">
                  <c:v>0.0141218761418309</c:v>
                </c:pt>
                <c:pt idx="177">
                  <c:v>-0.0141210279908459</c:v>
                </c:pt>
                <c:pt idx="178">
                  <c:v>0.0531181408699813</c:v>
                </c:pt>
                <c:pt idx="179">
                  <c:v>-0.045073698562285</c:v>
                </c:pt>
                <c:pt idx="180">
                  <c:v>-0.013205810641368</c:v>
                </c:pt>
                <c:pt idx="181">
                  <c:v>0.0164093272436723</c:v>
                </c:pt>
                <c:pt idx="182">
                  <c:v>0.0856334156916883</c:v>
                </c:pt>
                <c:pt idx="183">
                  <c:v>0.0408152436116767</c:v>
                </c:pt>
                <c:pt idx="184">
                  <c:v>0.0325487537903194</c:v>
                </c:pt>
                <c:pt idx="185">
                  <c:v>-0.0210587670262585</c:v>
                </c:pt>
                <c:pt idx="186">
                  <c:v>-0.0101986534067727</c:v>
                </c:pt>
                <c:pt idx="187">
                  <c:v>0.0150585332309428</c:v>
                </c:pt>
                <c:pt idx="188">
                  <c:v>0.0314094087072832</c:v>
                </c:pt>
                <c:pt idx="189">
                  <c:v>0.0489454889475154</c:v>
                </c:pt>
                <c:pt idx="190">
                  <c:v>-0.0140125032428979</c:v>
                </c:pt>
                <c:pt idx="191">
                  <c:v>0.0367938487881485</c:v>
                </c:pt>
                <c:pt idx="192">
                  <c:v>-0.00804412373384086</c:v>
                </c:pt>
                <c:pt idx="193">
                  <c:v>-0.105762454957617</c:v>
                </c:pt>
                <c:pt idx="194">
                  <c:v>0.0583996370357281</c:v>
                </c:pt>
                <c:pt idx="195">
                  <c:v>-0.0360693151591317</c:v>
                </c:pt>
                <c:pt idx="196">
                  <c:v>-0.00343829392719593</c:v>
                </c:pt>
                <c:pt idx="197">
                  <c:v>-0.00589106290455045</c:v>
                </c:pt>
                <c:pt idx="198">
                  <c:v>0.013233653592695</c:v>
                </c:pt>
                <c:pt idx="199">
                  <c:v>0.0197067397611727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22374624"/>
        <c:axId val="-2099556288"/>
      </c:scatterChart>
      <c:valAx>
        <c:axId val="18223746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SMB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9556288"/>
        <c:crosses val="autoZero"/>
        <c:crossBetween val="midCat"/>
      </c:valAx>
      <c:valAx>
        <c:axId val="-20995562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Excess Return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22374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SMB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Excess Return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Peugeot!$D$2:$D$239</c:f>
              <c:numCache>
                <c:formatCode>General</c:formatCode>
                <c:ptCount val="238"/>
                <c:pt idx="0">
                  <c:v>1.45</c:v>
                </c:pt>
                <c:pt idx="1">
                  <c:v>-0.99</c:v>
                </c:pt>
                <c:pt idx="2">
                  <c:v>3.78</c:v>
                </c:pt>
                <c:pt idx="3">
                  <c:v>0.47</c:v>
                </c:pt>
                <c:pt idx="4">
                  <c:v>-3.0</c:v>
                </c:pt>
                <c:pt idx="5">
                  <c:v>1.13</c:v>
                </c:pt>
                <c:pt idx="6">
                  <c:v>3.82</c:v>
                </c:pt>
                <c:pt idx="7">
                  <c:v>-0.77</c:v>
                </c:pt>
                <c:pt idx="8">
                  <c:v>2.06</c:v>
                </c:pt>
                <c:pt idx="9">
                  <c:v>1.74</c:v>
                </c:pt>
                <c:pt idx="10">
                  <c:v>2.19</c:v>
                </c:pt>
                <c:pt idx="11">
                  <c:v>-0.45</c:v>
                </c:pt>
                <c:pt idx="12">
                  <c:v>1.04</c:v>
                </c:pt>
                <c:pt idx="13">
                  <c:v>-1.59</c:v>
                </c:pt>
                <c:pt idx="14">
                  <c:v>2.56</c:v>
                </c:pt>
                <c:pt idx="15">
                  <c:v>-1.26</c:v>
                </c:pt>
                <c:pt idx="16">
                  <c:v>-1.17</c:v>
                </c:pt>
                <c:pt idx="17">
                  <c:v>-2.28</c:v>
                </c:pt>
                <c:pt idx="18">
                  <c:v>-0.88</c:v>
                </c:pt>
                <c:pt idx="19">
                  <c:v>-0.57</c:v>
                </c:pt>
                <c:pt idx="20">
                  <c:v>0.1</c:v>
                </c:pt>
                <c:pt idx="21">
                  <c:v>-0.65</c:v>
                </c:pt>
                <c:pt idx="22">
                  <c:v>-2.13</c:v>
                </c:pt>
                <c:pt idx="23">
                  <c:v>0.32</c:v>
                </c:pt>
                <c:pt idx="24">
                  <c:v>0.49</c:v>
                </c:pt>
                <c:pt idx="25">
                  <c:v>3.57</c:v>
                </c:pt>
                <c:pt idx="26">
                  <c:v>0.43</c:v>
                </c:pt>
                <c:pt idx="27">
                  <c:v>0.81</c:v>
                </c:pt>
                <c:pt idx="28">
                  <c:v>-0.13</c:v>
                </c:pt>
                <c:pt idx="29">
                  <c:v>0.08</c:v>
                </c:pt>
                <c:pt idx="30">
                  <c:v>2.95</c:v>
                </c:pt>
                <c:pt idx="31">
                  <c:v>-1.61</c:v>
                </c:pt>
                <c:pt idx="32">
                  <c:v>2.22</c:v>
                </c:pt>
                <c:pt idx="33">
                  <c:v>1.11</c:v>
                </c:pt>
                <c:pt idx="34">
                  <c:v>-1.48</c:v>
                </c:pt>
                <c:pt idx="35">
                  <c:v>-0.78</c:v>
                </c:pt>
                <c:pt idx="36">
                  <c:v>1.94</c:v>
                </c:pt>
                <c:pt idx="37">
                  <c:v>0.56</c:v>
                </c:pt>
                <c:pt idx="38">
                  <c:v>2.31</c:v>
                </c:pt>
                <c:pt idx="39">
                  <c:v>-2.34</c:v>
                </c:pt>
                <c:pt idx="40">
                  <c:v>-0.61</c:v>
                </c:pt>
                <c:pt idx="41">
                  <c:v>1.46</c:v>
                </c:pt>
                <c:pt idx="42">
                  <c:v>-0.14</c:v>
                </c:pt>
                <c:pt idx="43">
                  <c:v>-1.25</c:v>
                </c:pt>
                <c:pt idx="44">
                  <c:v>-4.49</c:v>
                </c:pt>
                <c:pt idx="45">
                  <c:v>0.2</c:v>
                </c:pt>
                <c:pt idx="46">
                  <c:v>1.38</c:v>
                </c:pt>
                <c:pt idx="47">
                  <c:v>0.47</c:v>
                </c:pt>
                <c:pt idx="48">
                  <c:v>1.44</c:v>
                </c:pt>
                <c:pt idx="49">
                  <c:v>2.84</c:v>
                </c:pt>
                <c:pt idx="50">
                  <c:v>-0.98</c:v>
                </c:pt>
                <c:pt idx="51">
                  <c:v>-2.72</c:v>
                </c:pt>
                <c:pt idx="52">
                  <c:v>-3.2</c:v>
                </c:pt>
                <c:pt idx="53">
                  <c:v>-1.35</c:v>
                </c:pt>
                <c:pt idx="54">
                  <c:v>0.87</c:v>
                </c:pt>
                <c:pt idx="55">
                  <c:v>0.38</c:v>
                </c:pt>
                <c:pt idx="56">
                  <c:v>-1.42</c:v>
                </c:pt>
                <c:pt idx="57">
                  <c:v>0.09</c:v>
                </c:pt>
                <c:pt idx="58">
                  <c:v>-0.97</c:v>
                </c:pt>
                <c:pt idx="59">
                  <c:v>2.31</c:v>
                </c:pt>
                <c:pt idx="60">
                  <c:v>-1.13</c:v>
                </c:pt>
                <c:pt idx="61">
                  <c:v>-0.79</c:v>
                </c:pt>
                <c:pt idx="62">
                  <c:v>2.49</c:v>
                </c:pt>
                <c:pt idx="63">
                  <c:v>1.25</c:v>
                </c:pt>
                <c:pt idx="64">
                  <c:v>0.29</c:v>
                </c:pt>
                <c:pt idx="65">
                  <c:v>1.09</c:v>
                </c:pt>
                <c:pt idx="66">
                  <c:v>-0.08</c:v>
                </c:pt>
                <c:pt idx="67">
                  <c:v>-1.71</c:v>
                </c:pt>
                <c:pt idx="68">
                  <c:v>-0.08</c:v>
                </c:pt>
                <c:pt idx="69">
                  <c:v>-0.29</c:v>
                </c:pt>
                <c:pt idx="70">
                  <c:v>3.4</c:v>
                </c:pt>
                <c:pt idx="71">
                  <c:v>-0.97</c:v>
                </c:pt>
                <c:pt idx="72">
                  <c:v>-0.6</c:v>
                </c:pt>
                <c:pt idx="73">
                  <c:v>4.74</c:v>
                </c:pt>
                <c:pt idx="74">
                  <c:v>-1.88</c:v>
                </c:pt>
                <c:pt idx="75">
                  <c:v>-2.07</c:v>
                </c:pt>
                <c:pt idx="76">
                  <c:v>1.46</c:v>
                </c:pt>
                <c:pt idx="77">
                  <c:v>1.89</c:v>
                </c:pt>
                <c:pt idx="78">
                  <c:v>1.82</c:v>
                </c:pt>
                <c:pt idx="79">
                  <c:v>-3.86</c:v>
                </c:pt>
                <c:pt idx="80">
                  <c:v>1.34</c:v>
                </c:pt>
                <c:pt idx="81">
                  <c:v>1.22</c:v>
                </c:pt>
                <c:pt idx="82">
                  <c:v>2.19</c:v>
                </c:pt>
                <c:pt idx="83">
                  <c:v>-2.51</c:v>
                </c:pt>
                <c:pt idx="84">
                  <c:v>4.24</c:v>
                </c:pt>
                <c:pt idx="85">
                  <c:v>4.85</c:v>
                </c:pt>
                <c:pt idx="86">
                  <c:v>-1.34</c:v>
                </c:pt>
                <c:pt idx="87">
                  <c:v>-1.17</c:v>
                </c:pt>
                <c:pt idx="88">
                  <c:v>-4.51</c:v>
                </c:pt>
                <c:pt idx="89">
                  <c:v>-3.19</c:v>
                </c:pt>
                <c:pt idx="90">
                  <c:v>0.02</c:v>
                </c:pt>
                <c:pt idx="91">
                  <c:v>-2.23</c:v>
                </c:pt>
                <c:pt idx="92">
                  <c:v>1.58</c:v>
                </c:pt>
                <c:pt idx="93">
                  <c:v>0.58</c:v>
                </c:pt>
                <c:pt idx="94">
                  <c:v>-2.48</c:v>
                </c:pt>
                <c:pt idx="95">
                  <c:v>-0.54</c:v>
                </c:pt>
                <c:pt idx="96">
                  <c:v>2.7</c:v>
                </c:pt>
                <c:pt idx="97">
                  <c:v>0.13</c:v>
                </c:pt>
                <c:pt idx="98">
                  <c:v>-0.88</c:v>
                </c:pt>
                <c:pt idx="99">
                  <c:v>-4.65</c:v>
                </c:pt>
                <c:pt idx="100">
                  <c:v>0.26</c:v>
                </c:pt>
                <c:pt idx="101">
                  <c:v>-3.67</c:v>
                </c:pt>
                <c:pt idx="102">
                  <c:v>-3.14</c:v>
                </c:pt>
                <c:pt idx="103">
                  <c:v>1.73</c:v>
                </c:pt>
                <c:pt idx="104">
                  <c:v>-0.61</c:v>
                </c:pt>
                <c:pt idx="105">
                  <c:v>-0.75</c:v>
                </c:pt>
                <c:pt idx="106">
                  <c:v>-0.2</c:v>
                </c:pt>
                <c:pt idx="107">
                  <c:v>0.69</c:v>
                </c:pt>
                <c:pt idx="108">
                  <c:v>1.3</c:v>
                </c:pt>
                <c:pt idx="109">
                  <c:v>1.91</c:v>
                </c:pt>
                <c:pt idx="110">
                  <c:v>0.91</c:v>
                </c:pt>
                <c:pt idx="111">
                  <c:v>2.59</c:v>
                </c:pt>
                <c:pt idx="112">
                  <c:v>0.09</c:v>
                </c:pt>
                <c:pt idx="113">
                  <c:v>0.05</c:v>
                </c:pt>
                <c:pt idx="114">
                  <c:v>-0.34</c:v>
                </c:pt>
                <c:pt idx="115">
                  <c:v>-1.8</c:v>
                </c:pt>
                <c:pt idx="116">
                  <c:v>-1.5</c:v>
                </c:pt>
                <c:pt idx="117">
                  <c:v>-0.79</c:v>
                </c:pt>
                <c:pt idx="118">
                  <c:v>1.71</c:v>
                </c:pt>
                <c:pt idx="119">
                  <c:v>0.67</c:v>
                </c:pt>
                <c:pt idx="120">
                  <c:v>2.25</c:v>
                </c:pt>
                <c:pt idx="121">
                  <c:v>2.22</c:v>
                </c:pt>
                <c:pt idx="122">
                  <c:v>0.47</c:v>
                </c:pt>
                <c:pt idx="123">
                  <c:v>-0.46</c:v>
                </c:pt>
                <c:pt idx="124">
                  <c:v>-1.2</c:v>
                </c:pt>
                <c:pt idx="125">
                  <c:v>-0.4</c:v>
                </c:pt>
                <c:pt idx="126">
                  <c:v>2.25</c:v>
                </c:pt>
                <c:pt idx="127">
                  <c:v>0.33</c:v>
                </c:pt>
                <c:pt idx="128">
                  <c:v>0.95</c:v>
                </c:pt>
                <c:pt idx="129">
                  <c:v>-1.67</c:v>
                </c:pt>
                <c:pt idx="130">
                  <c:v>0.57</c:v>
                </c:pt>
                <c:pt idx="131">
                  <c:v>-0.16</c:v>
                </c:pt>
                <c:pt idx="132">
                  <c:v>0.84</c:v>
                </c:pt>
                <c:pt idx="133">
                  <c:v>3.52</c:v>
                </c:pt>
                <c:pt idx="134">
                  <c:v>0.35</c:v>
                </c:pt>
                <c:pt idx="135">
                  <c:v>2.16</c:v>
                </c:pt>
                <c:pt idx="136">
                  <c:v>0.11</c:v>
                </c:pt>
                <c:pt idx="137">
                  <c:v>0.19</c:v>
                </c:pt>
                <c:pt idx="138">
                  <c:v>-0.42</c:v>
                </c:pt>
                <c:pt idx="139">
                  <c:v>0.2</c:v>
                </c:pt>
                <c:pt idx="140">
                  <c:v>1.08</c:v>
                </c:pt>
                <c:pt idx="141">
                  <c:v>-1.02</c:v>
                </c:pt>
                <c:pt idx="142">
                  <c:v>-0.93</c:v>
                </c:pt>
                <c:pt idx="143">
                  <c:v>0.89</c:v>
                </c:pt>
                <c:pt idx="144">
                  <c:v>1.12</c:v>
                </c:pt>
                <c:pt idx="145">
                  <c:v>3.62</c:v>
                </c:pt>
                <c:pt idx="146">
                  <c:v>-1.96</c:v>
                </c:pt>
                <c:pt idx="147">
                  <c:v>-0.02</c:v>
                </c:pt>
                <c:pt idx="148">
                  <c:v>-1.3</c:v>
                </c:pt>
                <c:pt idx="149">
                  <c:v>2.35</c:v>
                </c:pt>
                <c:pt idx="150">
                  <c:v>3.13</c:v>
                </c:pt>
                <c:pt idx="151">
                  <c:v>0.88</c:v>
                </c:pt>
                <c:pt idx="152">
                  <c:v>1.98</c:v>
                </c:pt>
                <c:pt idx="153">
                  <c:v>2.62</c:v>
                </c:pt>
                <c:pt idx="154">
                  <c:v>-2.15</c:v>
                </c:pt>
                <c:pt idx="155">
                  <c:v>0.78</c:v>
                </c:pt>
                <c:pt idx="156">
                  <c:v>0.35</c:v>
                </c:pt>
                <c:pt idx="157">
                  <c:v>2.0</c:v>
                </c:pt>
                <c:pt idx="158">
                  <c:v>3.62</c:v>
                </c:pt>
                <c:pt idx="159">
                  <c:v>-0.85</c:v>
                </c:pt>
                <c:pt idx="160">
                  <c:v>-6.94</c:v>
                </c:pt>
                <c:pt idx="161">
                  <c:v>3.26</c:v>
                </c:pt>
                <c:pt idx="162">
                  <c:v>-2.14</c:v>
                </c:pt>
                <c:pt idx="163">
                  <c:v>1.64</c:v>
                </c:pt>
                <c:pt idx="164">
                  <c:v>1.2</c:v>
                </c:pt>
                <c:pt idx="165">
                  <c:v>1.81</c:v>
                </c:pt>
                <c:pt idx="166">
                  <c:v>2.9</c:v>
                </c:pt>
                <c:pt idx="167">
                  <c:v>-0.41</c:v>
                </c:pt>
                <c:pt idx="168">
                  <c:v>-0.28</c:v>
                </c:pt>
                <c:pt idx="169">
                  <c:v>3.0</c:v>
                </c:pt>
                <c:pt idx="170">
                  <c:v>-1.72</c:v>
                </c:pt>
                <c:pt idx="171">
                  <c:v>1.87</c:v>
                </c:pt>
                <c:pt idx="172">
                  <c:v>1.84</c:v>
                </c:pt>
                <c:pt idx="173">
                  <c:v>-5.27</c:v>
                </c:pt>
                <c:pt idx="174">
                  <c:v>2.18</c:v>
                </c:pt>
                <c:pt idx="175">
                  <c:v>-2.13</c:v>
                </c:pt>
                <c:pt idx="176">
                  <c:v>-1.23</c:v>
                </c:pt>
                <c:pt idx="177">
                  <c:v>2.6</c:v>
                </c:pt>
                <c:pt idx="178">
                  <c:v>-3.6</c:v>
                </c:pt>
                <c:pt idx="179">
                  <c:v>-1.06</c:v>
                </c:pt>
                <c:pt idx="180">
                  <c:v>4.56</c:v>
                </c:pt>
                <c:pt idx="181">
                  <c:v>1.76</c:v>
                </c:pt>
                <c:pt idx="182">
                  <c:v>0.29</c:v>
                </c:pt>
                <c:pt idx="183">
                  <c:v>-1.24</c:v>
                </c:pt>
                <c:pt idx="184">
                  <c:v>-6.85</c:v>
                </c:pt>
                <c:pt idx="185">
                  <c:v>1.96</c:v>
                </c:pt>
                <c:pt idx="186">
                  <c:v>0.61</c:v>
                </c:pt>
                <c:pt idx="187">
                  <c:v>-1.17</c:v>
                </c:pt>
                <c:pt idx="188">
                  <c:v>0.18</c:v>
                </c:pt>
                <c:pt idx="189">
                  <c:v>-0.2</c:v>
                </c:pt>
                <c:pt idx="190">
                  <c:v>-5.09</c:v>
                </c:pt>
                <c:pt idx="191">
                  <c:v>-5.45</c:v>
                </c:pt>
                <c:pt idx="192">
                  <c:v>1.35</c:v>
                </c:pt>
                <c:pt idx="193">
                  <c:v>9.31</c:v>
                </c:pt>
                <c:pt idx="194">
                  <c:v>-5.01</c:v>
                </c:pt>
                <c:pt idx="195">
                  <c:v>1.24</c:v>
                </c:pt>
                <c:pt idx="196">
                  <c:v>-1.46</c:v>
                </c:pt>
                <c:pt idx="197">
                  <c:v>1.97</c:v>
                </c:pt>
                <c:pt idx="198">
                  <c:v>3.86</c:v>
                </c:pt>
                <c:pt idx="199">
                  <c:v>3.51</c:v>
                </c:pt>
                <c:pt idx="200">
                  <c:v>-0.1</c:v>
                </c:pt>
                <c:pt idx="201">
                  <c:v>4.4</c:v>
                </c:pt>
                <c:pt idx="202">
                  <c:v>0.83</c:v>
                </c:pt>
                <c:pt idx="203">
                  <c:v>-0.19</c:v>
                </c:pt>
                <c:pt idx="204">
                  <c:v>2.73</c:v>
                </c:pt>
                <c:pt idx="205">
                  <c:v>-0.3</c:v>
                </c:pt>
                <c:pt idx="206">
                  <c:v>-2.57</c:v>
                </c:pt>
                <c:pt idx="207">
                  <c:v>-3.05</c:v>
                </c:pt>
                <c:pt idx="208">
                  <c:v>-5.88</c:v>
                </c:pt>
                <c:pt idx="209">
                  <c:v>1.02</c:v>
                </c:pt>
                <c:pt idx="210">
                  <c:v>1.62</c:v>
                </c:pt>
                <c:pt idx="211">
                  <c:v>-3.8</c:v>
                </c:pt>
                <c:pt idx="212">
                  <c:v>-3.22</c:v>
                </c:pt>
                <c:pt idx="213">
                  <c:v>2.27</c:v>
                </c:pt>
                <c:pt idx="214">
                  <c:v>1.49</c:v>
                </c:pt>
                <c:pt idx="215">
                  <c:v>1.07</c:v>
                </c:pt>
                <c:pt idx="216">
                  <c:v>-1.65</c:v>
                </c:pt>
                <c:pt idx="217">
                  <c:v>-1.43</c:v>
                </c:pt>
                <c:pt idx="218">
                  <c:v>-3.86</c:v>
                </c:pt>
                <c:pt idx="219">
                  <c:v>-2.88</c:v>
                </c:pt>
                <c:pt idx="220">
                  <c:v>4.02</c:v>
                </c:pt>
                <c:pt idx="221">
                  <c:v>-3.97</c:v>
                </c:pt>
                <c:pt idx="222">
                  <c:v>5.96</c:v>
                </c:pt>
                <c:pt idx="223">
                  <c:v>-5.82</c:v>
                </c:pt>
                <c:pt idx="224">
                  <c:v>-3.64</c:v>
                </c:pt>
                <c:pt idx="225">
                  <c:v>-1.13</c:v>
                </c:pt>
                <c:pt idx="226">
                  <c:v>-1.42</c:v>
                </c:pt>
                <c:pt idx="227">
                  <c:v>-1.06</c:v>
                </c:pt>
                <c:pt idx="228">
                  <c:v>0.32</c:v>
                </c:pt>
                <c:pt idx="229">
                  <c:v>1.09</c:v>
                </c:pt>
                <c:pt idx="230">
                  <c:v>-0.11</c:v>
                </c:pt>
                <c:pt idx="231">
                  <c:v>-2.62</c:v>
                </c:pt>
                <c:pt idx="232">
                  <c:v>1.04</c:v>
                </c:pt>
                <c:pt idx="233">
                  <c:v>-2.61</c:v>
                </c:pt>
                <c:pt idx="234">
                  <c:v>-0.55</c:v>
                </c:pt>
                <c:pt idx="235">
                  <c:v>-0.41</c:v>
                </c:pt>
                <c:pt idx="236">
                  <c:v>-0.64</c:v>
                </c:pt>
                <c:pt idx="237">
                  <c:v>1.74</c:v>
                </c:pt>
              </c:numCache>
            </c:numRef>
          </c:xVal>
          <c:yVal>
            <c:numRef>
              <c:f>Peugeot!$G$2:$G$239</c:f>
              <c:numCache>
                <c:formatCode>0.00%</c:formatCode>
                <c:ptCount val="238"/>
                <c:pt idx="0">
                  <c:v>0.0159054172767203</c:v>
                </c:pt>
                <c:pt idx="1">
                  <c:v>-0.157150293119408</c:v>
                </c:pt>
                <c:pt idx="2">
                  <c:v>-0.0417913069189829</c:v>
                </c:pt>
                <c:pt idx="3">
                  <c:v>0.0552262090483619</c:v>
                </c:pt>
                <c:pt idx="4">
                  <c:v>0.191007060572278</c:v>
                </c:pt>
                <c:pt idx="5">
                  <c:v>-0.126298701298701</c:v>
                </c:pt>
                <c:pt idx="6">
                  <c:v>-0.155933132365032</c:v>
                </c:pt>
                <c:pt idx="7">
                  <c:v>-0.0108430468961778</c:v>
                </c:pt>
                <c:pt idx="8">
                  <c:v>-0.0292105263157895</c:v>
                </c:pt>
                <c:pt idx="9">
                  <c:v>0.124260355029586</c:v>
                </c:pt>
                <c:pt idx="10">
                  <c:v>0.0840282232200127</c:v>
                </c:pt>
                <c:pt idx="11">
                  <c:v>0.0417641162712996</c:v>
                </c:pt>
                <c:pt idx="12">
                  <c:v>0.164138467522365</c:v>
                </c:pt>
                <c:pt idx="13">
                  <c:v>0.257827788649706</c:v>
                </c:pt>
                <c:pt idx="14">
                  <c:v>-0.00776699029126215</c:v>
                </c:pt>
                <c:pt idx="15">
                  <c:v>0.0890251638824275</c:v>
                </c:pt>
                <c:pt idx="16">
                  <c:v>-0.0686361398325947</c:v>
                </c:pt>
                <c:pt idx="17">
                  <c:v>-0.0500467726847521</c:v>
                </c:pt>
                <c:pt idx="18">
                  <c:v>-0.0463871543264943</c:v>
                </c:pt>
                <c:pt idx="19">
                  <c:v>0.0384437239462716</c:v>
                </c:pt>
                <c:pt idx="20">
                  <c:v>0.0399807321772638</c:v>
                </c:pt>
                <c:pt idx="21">
                  <c:v>-0.0161137440758293</c:v>
                </c:pt>
                <c:pt idx="22">
                  <c:v>0.0555277638819411</c:v>
                </c:pt>
                <c:pt idx="23">
                  <c:v>0.0656786437786545</c:v>
                </c:pt>
                <c:pt idx="24">
                  <c:v>0.127690272934952</c:v>
                </c:pt>
                <c:pt idx="25">
                  <c:v>0.20746225319396</c:v>
                </c:pt>
                <c:pt idx="26">
                  <c:v>-0.192686357243319</c:v>
                </c:pt>
                <c:pt idx="27">
                  <c:v>0.204404291360813</c:v>
                </c:pt>
                <c:pt idx="28">
                  <c:v>-0.201172755976545</c:v>
                </c:pt>
                <c:pt idx="29">
                  <c:v>0.13025745602855</c:v>
                </c:pt>
                <c:pt idx="30">
                  <c:v>0.119737405451691</c:v>
                </c:pt>
                <c:pt idx="31">
                  <c:v>0.517980935875217</c:v>
                </c:pt>
                <c:pt idx="32">
                  <c:v>-0.0736504113987557</c:v>
                </c:pt>
                <c:pt idx="33">
                  <c:v>0.123056118999324</c:v>
                </c:pt>
                <c:pt idx="34">
                  <c:v>0.0758971871968963</c:v>
                </c:pt>
                <c:pt idx="35">
                  <c:v>-0.0255198487712667</c:v>
                </c:pt>
                <c:pt idx="36">
                  <c:v>0.00954198473282441</c:v>
                </c:pt>
                <c:pt idx="37">
                  <c:v>0.0498372151264714</c:v>
                </c:pt>
                <c:pt idx="38">
                  <c:v>0.159644408945687</c:v>
                </c:pt>
                <c:pt idx="39">
                  <c:v>-0.0445074382459062</c:v>
                </c:pt>
                <c:pt idx="40">
                  <c:v>-0.197471352194252</c:v>
                </c:pt>
                <c:pt idx="41">
                  <c:v>0.0224512528473804</c:v>
                </c:pt>
                <c:pt idx="42">
                  <c:v>-0.0502947209000433</c:v>
                </c:pt>
                <c:pt idx="43">
                  <c:v>-0.183247923661424</c:v>
                </c:pt>
                <c:pt idx="44">
                  <c:v>-0.0278302697131076</c:v>
                </c:pt>
                <c:pt idx="45">
                  <c:v>-0.120794864048338</c:v>
                </c:pt>
                <c:pt idx="46">
                  <c:v>-0.248836945421536</c:v>
                </c:pt>
                <c:pt idx="47">
                  <c:v>-0.0803506208911614</c:v>
                </c:pt>
                <c:pt idx="48">
                  <c:v>0.0673869458676766</c:v>
                </c:pt>
                <c:pt idx="49">
                  <c:v>0.164008816284195</c:v>
                </c:pt>
                <c:pt idx="50">
                  <c:v>-0.125014180374362</c:v>
                </c:pt>
                <c:pt idx="51">
                  <c:v>-0.128177232716843</c:v>
                </c:pt>
                <c:pt idx="52">
                  <c:v>-0.0179681429681429</c:v>
                </c:pt>
                <c:pt idx="53">
                  <c:v>-0.242161048137789</c:v>
                </c:pt>
                <c:pt idx="54">
                  <c:v>-0.196384902981543</c:v>
                </c:pt>
                <c:pt idx="55">
                  <c:v>-0.140270572678263</c:v>
                </c:pt>
                <c:pt idx="56">
                  <c:v>0.049647661755285</c:v>
                </c:pt>
                <c:pt idx="57">
                  <c:v>-0.0407619827939368</c:v>
                </c:pt>
                <c:pt idx="58">
                  <c:v>0.09967338664264</c:v>
                </c:pt>
                <c:pt idx="59">
                  <c:v>-0.0392212596720958</c:v>
                </c:pt>
                <c:pt idx="60">
                  <c:v>-0.0523564102564101</c:v>
                </c:pt>
                <c:pt idx="61">
                  <c:v>0.0775457584968224</c:v>
                </c:pt>
                <c:pt idx="62">
                  <c:v>-0.0109238123872519</c:v>
                </c:pt>
                <c:pt idx="63">
                  <c:v>0.00412705314009652</c:v>
                </c:pt>
                <c:pt idx="64">
                  <c:v>0.159416231699554</c:v>
                </c:pt>
                <c:pt idx="65">
                  <c:v>0.189690972432596</c:v>
                </c:pt>
                <c:pt idx="66">
                  <c:v>-0.089667675653313</c:v>
                </c:pt>
                <c:pt idx="67">
                  <c:v>0.0808420883953193</c:v>
                </c:pt>
                <c:pt idx="68">
                  <c:v>0.0779170335850876</c:v>
                </c:pt>
                <c:pt idx="69">
                  <c:v>-0.129689481781943</c:v>
                </c:pt>
                <c:pt idx="70">
                  <c:v>0.0297163485776017</c:v>
                </c:pt>
                <c:pt idx="71">
                  <c:v>0.124464671580141</c:v>
                </c:pt>
                <c:pt idx="72">
                  <c:v>-0.179819317125017</c:v>
                </c:pt>
                <c:pt idx="73">
                  <c:v>-0.00126053207722421</c:v>
                </c:pt>
                <c:pt idx="74">
                  <c:v>0.00456573351996269</c:v>
                </c:pt>
                <c:pt idx="75">
                  <c:v>0.0584126984126985</c:v>
                </c:pt>
                <c:pt idx="76">
                  <c:v>0.0681184537713812</c:v>
                </c:pt>
                <c:pt idx="77">
                  <c:v>0.0316188836196844</c:v>
                </c:pt>
                <c:pt idx="78">
                  <c:v>-0.0510812601446068</c:v>
                </c:pt>
                <c:pt idx="79">
                  <c:v>0.136694430931813</c:v>
                </c:pt>
                <c:pt idx="80">
                  <c:v>-0.12231158801443</c:v>
                </c:pt>
                <c:pt idx="81">
                  <c:v>0.208236968510941</c:v>
                </c:pt>
                <c:pt idx="82">
                  <c:v>0.239370782800441</c:v>
                </c:pt>
                <c:pt idx="83">
                  <c:v>0.0426883523053929</c:v>
                </c:pt>
                <c:pt idx="84">
                  <c:v>0.0262157894736841</c:v>
                </c:pt>
                <c:pt idx="85">
                  <c:v>0.0949735107895077</c:v>
                </c:pt>
                <c:pt idx="86">
                  <c:v>-0.145522800044165</c:v>
                </c:pt>
                <c:pt idx="87">
                  <c:v>-0.316494790486976</c:v>
                </c:pt>
                <c:pt idx="88">
                  <c:v>-0.212219385567992</c:v>
                </c:pt>
                <c:pt idx="89">
                  <c:v>-0.190608289480037</c:v>
                </c:pt>
                <c:pt idx="90">
                  <c:v>0.0297617751008015</c:v>
                </c:pt>
                <c:pt idx="91">
                  <c:v>-0.0870335032774946</c:v>
                </c:pt>
                <c:pt idx="92">
                  <c:v>-0.139432072065</c:v>
                </c:pt>
                <c:pt idx="93">
                  <c:v>-0.112519396837586</c:v>
                </c:pt>
                <c:pt idx="94">
                  <c:v>-0.0859112531969309</c:v>
                </c:pt>
                <c:pt idx="95">
                  <c:v>-0.0303920879393864</c:v>
                </c:pt>
                <c:pt idx="96">
                  <c:v>0.0261374680959672</c:v>
                </c:pt>
                <c:pt idx="97">
                  <c:v>-0.053000832702498</c:v>
                </c:pt>
                <c:pt idx="98">
                  <c:v>-0.0262356731025103</c:v>
                </c:pt>
                <c:pt idx="99">
                  <c:v>-0.173457176511006</c:v>
                </c:pt>
                <c:pt idx="100">
                  <c:v>0.102181652471112</c:v>
                </c:pt>
                <c:pt idx="101">
                  <c:v>-0.077128006229747</c:v>
                </c:pt>
                <c:pt idx="102">
                  <c:v>-0.00163118341854098</c:v>
                </c:pt>
                <c:pt idx="103">
                  <c:v>0.0388353818678433</c:v>
                </c:pt>
                <c:pt idx="104">
                  <c:v>0.011116372070703</c:v>
                </c:pt>
                <c:pt idx="105">
                  <c:v>-0.0191464786513313</c:v>
                </c:pt>
                <c:pt idx="106">
                  <c:v>0.128824222585925</c:v>
                </c:pt>
                <c:pt idx="107">
                  <c:v>0.0304322720694645</c:v>
                </c:pt>
                <c:pt idx="108">
                  <c:v>0.00690550524383007</c:v>
                </c:pt>
                <c:pt idx="109">
                  <c:v>0.000572790392193671</c:v>
                </c:pt>
                <c:pt idx="110">
                  <c:v>0.0622620468869843</c:v>
                </c:pt>
                <c:pt idx="111">
                  <c:v>0.0417730021974955</c:v>
                </c:pt>
                <c:pt idx="112">
                  <c:v>0.00804474845542801</c:v>
                </c:pt>
                <c:pt idx="113">
                  <c:v>0.00498443177769858</c:v>
                </c:pt>
                <c:pt idx="114">
                  <c:v>0.068320250649549</c:v>
                </c:pt>
                <c:pt idx="115">
                  <c:v>-0.159387743247168</c:v>
                </c:pt>
                <c:pt idx="116">
                  <c:v>-0.0231504178272981</c:v>
                </c:pt>
                <c:pt idx="117">
                  <c:v>-0.0522749276759884</c:v>
                </c:pt>
                <c:pt idx="118">
                  <c:v>-0.00169788351800988</c:v>
                </c:pt>
                <c:pt idx="119">
                  <c:v>0.0590627145836678</c:v>
                </c:pt>
                <c:pt idx="120">
                  <c:v>-0.0021791949111704</c:v>
                </c:pt>
                <c:pt idx="121">
                  <c:v>-1.82630000966043E-5</c:v>
                </c:pt>
                <c:pt idx="122">
                  <c:v>-0.0520178835362301</c:v>
                </c:pt>
                <c:pt idx="123">
                  <c:v>0.00674733533583126</c:v>
                </c:pt>
                <c:pt idx="124">
                  <c:v>-0.105348178508906</c:v>
                </c:pt>
                <c:pt idx="125">
                  <c:v>0.120359878893814</c:v>
                </c:pt>
                <c:pt idx="126">
                  <c:v>-0.0557187250524822</c:v>
                </c:pt>
                <c:pt idx="127">
                  <c:v>0.0817106516652241</c:v>
                </c:pt>
                <c:pt idx="128">
                  <c:v>0.00386009804553963</c:v>
                </c:pt>
                <c:pt idx="129">
                  <c:v>0.0623299199890114</c:v>
                </c:pt>
                <c:pt idx="130">
                  <c:v>-0.0694221663517279</c:v>
                </c:pt>
                <c:pt idx="131">
                  <c:v>-0.0113968650844015</c:v>
                </c:pt>
                <c:pt idx="132">
                  <c:v>0.0350764251175948</c:v>
                </c:pt>
                <c:pt idx="133">
                  <c:v>0.0204541267439906</c:v>
                </c:pt>
                <c:pt idx="134">
                  <c:v>0.0138303075820161</c:v>
                </c:pt>
                <c:pt idx="135">
                  <c:v>-0.0467397249111829</c:v>
                </c:pt>
                <c:pt idx="136">
                  <c:v>-0.0299364142820967</c:v>
                </c:pt>
                <c:pt idx="137">
                  <c:v>0.00517488453575409</c:v>
                </c:pt>
                <c:pt idx="138">
                  <c:v>0.0268624111849643</c:v>
                </c:pt>
                <c:pt idx="139">
                  <c:v>0.0466108805268756</c:v>
                </c:pt>
                <c:pt idx="140">
                  <c:v>-0.0217557712328308</c:v>
                </c:pt>
                <c:pt idx="141">
                  <c:v>0.0424503012470227</c:v>
                </c:pt>
                <c:pt idx="142">
                  <c:v>0.0802769871624948</c:v>
                </c:pt>
                <c:pt idx="143">
                  <c:v>0.0343032615939473</c:v>
                </c:pt>
                <c:pt idx="144">
                  <c:v>0.0614342229068655</c:v>
                </c:pt>
                <c:pt idx="145">
                  <c:v>-0.0672708067775532</c:v>
                </c:pt>
                <c:pt idx="146">
                  <c:v>0.0287682791181531</c:v>
                </c:pt>
                <c:pt idx="147">
                  <c:v>0.0626961621920604</c:v>
                </c:pt>
                <c:pt idx="148">
                  <c:v>0.0105296704242321</c:v>
                </c:pt>
                <c:pt idx="149">
                  <c:v>-0.122981516032783</c:v>
                </c:pt>
                <c:pt idx="150">
                  <c:v>0.0575757104600504</c:v>
                </c:pt>
                <c:pt idx="151">
                  <c:v>-0.0720755474723481</c:v>
                </c:pt>
                <c:pt idx="152">
                  <c:v>0.0877856132552029</c:v>
                </c:pt>
                <c:pt idx="153">
                  <c:v>-0.0745719949088459</c:v>
                </c:pt>
                <c:pt idx="154">
                  <c:v>0.169185736814438</c:v>
                </c:pt>
                <c:pt idx="155">
                  <c:v>-0.126832886574251</c:v>
                </c:pt>
                <c:pt idx="156">
                  <c:v>0.0525086325131102</c:v>
                </c:pt>
                <c:pt idx="157">
                  <c:v>0.000575693911356923</c:v>
                </c:pt>
                <c:pt idx="158">
                  <c:v>-0.144219266055046</c:v>
                </c:pt>
                <c:pt idx="159">
                  <c:v>0.0574014806127684</c:v>
                </c:pt>
                <c:pt idx="160">
                  <c:v>0.143723384253819</c:v>
                </c:pt>
                <c:pt idx="161">
                  <c:v>-0.181356636954951</c:v>
                </c:pt>
                <c:pt idx="162">
                  <c:v>-0.0771657686313178</c:v>
                </c:pt>
                <c:pt idx="163">
                  <c:v>-0.0622092707119595</c:v>
                </c:pt>
                <c:pt idx="164">
                  <c:v>-0.0712141356600996</c:v>
                </c:pt>
                <c:pt idx="165">
                  <c:v>0.0221501578543191</c:v>
                </c:pt>
                <c:pt idx="166">
                  <c:v>-0.0262427255832017</c:v>
                </c:pt>
                <c:pt idx="167">
                  <c:v>0.123957506710781</c:v>
                </c:pt>
                <c:pt idx="168">
                  <c:v>0.0962300606351272</c:v>
                </c:pt>
                <c:pt idx="169">
                  <c:v>-0.0416117445913067</c:v>
                </c:pt>
                <c:pt idx="170">
                  <c:v>0.00846214385335725</c:v>
                </c:pt>
                <c:pt idx="171">
                  <c:v>0.0454520968078449</c:v>
                </c:pt>
                <c:pt idx="172">
                  <c:v>0.101711558097578</c:v>
                </c:pt>
                <c:pt idx="173">
                  <c:v>-0.222993372646451</c:v>
                </c:pt>
                <c:pt idx="174">
                  <c:v>-0.0318251053932259</c:v>
                </c:pt>
                <c:pt idx="175">
                  <c:v>0.0</c:v>
                </c:pt>
                <c:pt idx="176">
                  <c:v>-0.0218179806362378</c:v>
                </c:pt>
                <c:pt idx="177">
                  <c:v>0.0124277436347672</c:v>
                </c:pt>
                <c:pt idx="178">
                  <c:v>0.117604529342261</c:v>
                </c:pt>
                <c:pt idx="179">
                  <c:v>-0.0302836210203299</c:v>
                </c:pt>
                <c:pt idx="180">
                  <c:v>0.0716950495049507</c:v>
                </c:pt>
                <c:pt idx="181">
                  <c:v>0.125460741777467</c:v>
                </c:pt>
                <c:pt idx="182">
                  <c:v>0.0162005717008097</c:v>
                </c:pt>
                <c:pt idx="183">
                  <c:v>0.0884139359208128</c:v>
                </c:pt>
                <c:pt idx="184">
                  <c:v>0.0721653003930376</c:v>
                </c:pt>
                <c:pt idx="185">
                  <c:v>-0.0366388798259925</c:v>
                </c:pt>
                <c:pt idx="186">
                  <c:v>-0.0575502318392581</c:v>
                </c:pt>
                <c:pt idx="187">
                  <c:v>0.0390289862866363</c:v>
                </c:pt>
                <c:pt idx="188">
                  <c:v>-0.0484501541623844</c:v>
                </c:pt>
                <c:pt idx="189">
                  <c:v>-0.0385237149242613</c:v>
                </c:pt>
                <c:pt idx="190">
                  <c:v>0.00240175043760942</c:v>
                </c:pt>
                <c:pt idx="191">
                  <c:v>0.0510022175290391</c:v>
                </c:pt>
                <c:pt idx="192">
                  <c:v>-0.0126769633507853</c:v>
                </c:pt>
                <c:pt idx="193">
                  <c:v>-0.0462263791374122</c:v>
                </c:pt>
                <c:pt idx="194">
                  <c:v>0.154565417029933</c:v>
                </c:pt>
                <c:pt idx="195">
                  <c:v>0.0620550015484669</c:v>
                </c:pt>
                <c:pt idx="196">
                  <c:v>-0.0342303303303303</c:v>
                </c:pt>
                <c:pt idx="197">
                  <c:v>0.0776199740175381</c:v>
                </c:pt>
                <c:pt idx="198">
                  <c:v>0.0768300807300808</c:v>
                </c:pt>
                <c:pt idx="199">
                  <c:v>0.0486565940155155</c:v>
                </c:pt>
                <c:pt idx="200">
                  <c:v>0.0600723270440251</c:v>
                </c:pt>
                <c:pt idx="201">
                  <c:v>-0.0876332613390928</c:v>
                </c:pt>
                <c:pt idx="202">
                  <c:v>0.174916885871871</c:v>
                </c:pt>
                <c:pt idx="203">
                  <c:v>0.091979069767442</c:v>
                </c:pt>
                <c:pt idx="204">
                  <c:v>-0.191259727993955</c:v>
                </c:pt>
                <c:pt idx="205">
                  <c:v>0.131090655807972</c:v>
                </c:pt>
                <c:pt idx="206">
                  <c:v>-0.0429268533772652</c:v>
                </c:pt>
                <c:pt idx="207">
                  <c:v>-0.0319</c:v>
                </c:pt>
                <c:pt idx="208">
                  <c:v>-0.0338320279177976</c:v>
                </c:pt>
                <c:pt idx="209">
                  <c:v>-0.0339564170116672</c:v>
                </c:pt>
                <c:pt idx="210">
                  <c:v>-0.167976424299654</c:v>
                </c:pt>
                <c:pt idx="211">
                  <c:v>-0.0978391329150028</c:v>
                </c:pt>
                <c:pt idx="212">
                  <c:v>0.107856866476372</c:v>
                </c:pt>
                <c:pt idx="213">
                  <c:v>0.115673295454546</c:v>
                </c:pt>
                <c:pt idx="214">
                  <c:v>-0.0268616105518916</c:v>
                </c:pt>
                <c:pt idx="215">
                  <c:v>0.228349786142002</c:v>
                </c:pt>
                <c:pt idx="216">
                  <c:v>0.0740160903642231</c:v>
                </c:pt>
                <c:pt idx="217">
                  <c:v>0.0552994137762579</c:v>
                </c:pt>
                <c:pt idx="218">
                  <c:v>0.133054363535298</c:v>
                </c:pt>
                <c:pt idx="219">
                  <c:v>0.0176786484951732</c:v>
                </c:pt>
                <c:pt idx="220">
                  <c:v>-0.169207112375533</c:v>
                </c:pt>
                <c:pt idx="221">
                  <c:v>0.143667501360915</c:v>
                </c:pt>
                <c:pt idx="222">
                  <c:v>-0.0527794407042983</c:v>
                </c:pt>
                <c:pt idx="223">
                  <c:v>0.256143864229765</c:v>
                </c:pt>
                <c:pt idx="224">
                  <c:v>-0.00889480519480519</c:v>
                </c:pt>
                <c:pt idx="225">
                  <c:v>-0.022130376515635</c:v>
                </c:pt>
                <c:pt idx="226">
                  <c:v>-0.0979957779063043</c:v>
                </c:pt>
                <c:pt idx="227">
                  <c:v>0.0133574455562095</c:v>
                </c:pt>
                <c:pt idx="228">
                  <c:v>0.058639086929331</c:v>
                </c:pt>
                <c:pt idx="229">
                  <c:v>0.0107380952380953</c:v>
                </c:pt>
                <c:pt idx="230">
                  <c:v>-0.0952466512702078</c:v>
                </c:pt>
                <c:pt idx="231">
                  <c:v>0.200350625869263</c:v>
                </c:pt>
                <c:pt idx="232">
                  <c:v>-0.0673921824104234</c:v>
                </c:pt>
                <c:pt idx="233">
                  <c:v>-0.0229421994884911</c:v>
                </c:pt>
                <c:pt idx="234">
                  <c:v>-0.0440017802332719</c:v>
                </c:pt>
                <c:pt idx="235">
                  <c:v>-0.127750807319699</c:v>
                </c:pt>
                <c:pt idx="236">
                  <c:v>-0.0472543769309989</c:v>
                </c:pt>
                <c:pt idx="237">
                  <c:v>-0.00676805341551114</c:v>
                </c:pt>
              </c:numCache>
            </c:numRef>
          </c:yVal>
          <c:smooth val="0"/>
        </c:ser>
        <c:ser>
          <c:idx val="1"/>
          <c:order val="1"/>
          <c:tx>
            <c:v>Forecast Excess Return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Peugeot!$D$2:$D$239</c:f>
              <c:numCache>
                <c:formatCode>General</c:formatCode>
                <c:ptCount val="238"/>
                <c:pt idx="0">
                  <c:v>1.45</c:v>
                </c:pt>
                <c:pt idx="1">
                  <c:v>-0.99</c:v>
                </c:pt>
                <c:pt idx="2">
                  <c:v>3.78</c:v>
                </c:pt>
                <c:pt idx="3">
                  <c:v>0.47</c:v>
                </c:pt>
                <c:pt idx="4">
                  <c:v>-3.0</c:v>
                </c:pt>
                <c:pt idx="5">
                  <c:v>1.13</c:v>
                </c:pt>
                <c:pt idx="6">
                  <c:v>3.82</c:v>
                </c:pt>
                <c:pt idx="7">
                  <c:v>-0.77</c:v>
                </c:pt>
                <c:pt idx="8">
                  <c:v>2.06</c:v>
                </c:pt>
                <c:pt idx="9">
                  <c:v>1.74</c:v>
                </c:pt>
                <c:pt idx="10">
                  <c:v>2.19</c:v>
                </c:pt>
                <c:pt idx="11">
                  <c:v>-0.45</c:v>
                </c:pt>
                <c:pt idx="12">
                  <c:v>1.04</c:v>
                </c:pt>
                <c:pt idx="13">
                  <c:v>-1.59</c:v>
                </c:pt>
                <c:pt idx="14">
                  <c:v>2.56</c:v>
                </c:pt>
                <c:pt idx="15">
                  <c:v>-1.26</c:v>
                </c:pt>
                <c:pt idx="16">
                  <c:v>-1.17</c:v>
                </c:pt>
                <c:pt idx="17">
                  <c:v>-2.28</c:v>
                </c:pt>
                <c:pt idx="18">
                  <c:v>-0.88</c:v>
                </c:pt>
                <c:pt idx="19">
                  <c:v>-0.57</c:v>
                </c:pt>
                <c:pt idx="20">
                  <c:v>0.1</c:v>
                </c:pt>
                <c:pt idx="21">
                  <c:v>-0.65</c:v>
                </c:pt>
                <c:pt idx="22">
                  <c:v>-2.13</c:v>
                </c:pt>
                <c:pt idx="23">
                  <c:v>0.32</c:v>
                </c:pt>
                <c:pt idx="24">
                  <c:v>0.49</c:v>
                </c:pt>
                <c:pt idx="25">
                  <c:v>3.57</c:v>
                </c:pt>
                <c:pt idx="26">
                  <c:v>0.43</c:v>
                </c:pt>
                <c:pt idx="27">
                  <c:v>0.81</c:v>
                </c:pt>
                <c:pt idx="28">
                  <c:v>-0.13</c:v>
                </c:pt>
                <c:pt idx="29">
                  <c:v>0.08</c:v>
                </c:pt>
                <c:pt idx="30">
                  <c:v>2.95</c:v>
                </c:pt>
                <c:pt idx="31">
                  <c:v>-1.61</c:v>
                </c:pt>
                <c:pt idx="32">
                  <c:v>2.22</c:v>
                </c:pt>
                <c:pt idx="33">
                  <c:v>1.11</c:v>
                </c:pt>
                <c:pt idx="34">
                  <c:v>-1.48</c:v>
                </c:pt>
                <c:pt idx="35">
                  <c:v>-0.78</c:v>
                </c:pt>
                <c:pt idx="36">
                  <c:v>1.94</c:v>
                </c:pt>
                <c:pt idx="37">
                  <c:v>0.56</c:v>
                </c:pt>
                <c:pt idx="38">
                  <c:v>2.31</c:v>
                </c:pt>
                <c:pt idx="39">
                  <c:v>-2.34</c:v>
                </c:pt>
                <c:pt idx="40">
                  <c:v>-0.61</c:v>
                </c:pt>
                <c:pt idx="41">
                  <c:v>1.46</c:v>
                </c:pt>
                <c:pt idx="42">
                  <c:v>-0.14</c:v>
                </c:pt>
                <c:pt idx="43">
                  <c:v>-1.25</c:v>
                </c:pt>
                <c:pt idx="44">
                  <c:v>-4.49</c:v>
                </c:pt>
                <c:pt idx="45">
                  <c:v>0.2</c:v>
                </c:pt>
                <c:pt idx="46">
                  <c:v>1.38</c:v>
                </c:pt>
                <c:pt idx="47">
                  <c:v>0.47</c:v>
                </c:pt>
                <c:pt idx="48">
                  <c:v>1.44</c:v>
                </c:pt>
                <c:pt idx="49">
                  <c:v>2.84</c:v>
                </c:pt>
                <c:pt idx="50">
                  <c:v>-0.98</c:v>
                </c:pt>
                <c:pt idx="51">
                  <c:v>-2.72</c:v>
                </c:pt>
                <c:pt idx="52">
                  <c:v>-3.2</c:v>
                </c:pt>
                <c:pt idx="53">
                  <c:v>-1.35</c:v>
                </c:pt>
                <c:pt idx="54">
                  <c:v>0.87</c:v>
                </c:pt>
                <c:pt idx="55">
                  <c:v>0.38</c:v>
                </c:pt>
                <c:pt idx="56">
                  <c:v>-1.42</c:v>
                </c:pt>
                <c:pt idx="57">
                  <c:v>0.09</c:v>
                </c:pt>
                <c:pt idx="58">
                  <c:v>-0.97</c:v>
                </c:pt>
                <c:pt idx="59">
                  <c:v>2.31</c:v>
                </c:pt>
                <c:pt idx="60">
                  <c:v>-1.13</c:v>
                </c:pt>
                <c:pt idx="61">
                  <c:v>-0.79</c:v>
                </c:pt>
                <c:pt idx="62">
                  <c:v>2.49</c:v>
                </c:pt>
                <c:pt idx="63">
                  <c:v>1.25</c:v>
                </c:pt>
                <c:pt idx="64">
                  <c:v>0.29</c:v>
                </c:pt>
                <c:pt idx="65">
                  <c:v>1.09</c:v>
                </c:pt>
                <c:pt idx="66">
                  <c:v>-0.08</c:v>
                </c:pt>
                <c:pt idx="67">
                  <c:v>-1.71</c:v>
                </c:pt>
                <c:pt idx="68">
                  <c:v>-0.08</c:v>
                </c:pt>
                <c:pt idx="69">
                  <c:v>-0.29</c:v>
                </c:pt>
                <c:pt idx="70">
                  <c:v>3.4</c:v>
                </c:pt>
                <c:pt idx="71">
                  <c:v>-0.97</c:v>
                </c:pt>
                <c:pt idx="72">
                  <c:v>-0.6</c:v>
                </c:pt>
                <c:pt idx="73">
                  <c:v>4.74</c:v>
                </c:pt>
                <c:pt idx="74">
                  <c:v>-1.88</c:v>
                </c:pt>
                <c:pt idx="75">
                  <c:v>-2.07</c:v>
                </c:pt>
                <c:pt idx="76">
                  <c:v>1.46</c:v>
                </c:pt>
                <c:pt idx="77">
                  <c:v>1.89</c:v>
                </c:pt>
                <c:pt idx="78">
                  <c:v>1.82</c:v>
                </c:pt>
                <c:pt idx="79">
                  <c:v>-3.86</c:v>
                </c:pt>
                <c:pt idx="80">
                  <c:v>1.34</c:v>
                </c:pt>
                <c:pt idx="81">
                  <c:v>1.22</c:v>
                </c:pt>
                <c:pt idx="82">
                  <c:v>2.19</c:v>
                </c:pt>
                <c:pt idx="83">
                  <c:v>-2.51</c:v>
                </c:pt>
                <c:pt idx="84">
                  <c:v>4.24</c:v>
                </c:pt>
                <c:pt idx="85">
                  <c:v>4.85</c:v>
                </c:pt>
                <c:pt idx="86">
                  <c:v>-1.34</c:v>
                </c:pt>
                <c:pt idx="87">
                  <c:v>-1.17</c:v>
                </c:pt>
                <c:pt idx="88">
                  <c:v>-4.51</c:v>
                </c:pt>
                <c:pt idx="89">
                  <c:v>-3.19</c:v>
                </c:pt>
                <c:pt idx="90">
                  <c:v>0.02</c:v>
                </c:pt>
                <c:pt idx="91">
                  <c:v>-2.23</c:v>
                </c:pt>
                <c:pt idx="92">
                  <c:v>1.58</c:v>
                </c:pt>
                <c:pt idx="93">
                  <c:v>0.58</c:v>
                </c:pt>
                <c:pt idx="94">
                  <c:v>-2.48</c:v>
                </c:pt>
                <c:pt idx="95">
                  <c:v>-0.54</c:v>
                </c:pt>
                <c:pt idx="96">
                  <c:v>2.7</c:v>
                </c:pt>
                <c:pt idx="97">
                  <c:v>0.13</c:v>
                </c:pt>
                <c:pt idx="98">
                  <c:v>-0.88</c:v>
                </c:pt>
                <c:pt idx="99">
                  <c:v>-4.65</c:v>
                </c:pt>
                <c:pt idx="100">
                  <c:v>0.26</c:v>
                </c:pt>
                <c:pt idx="101">
                  <c:v>-3.67</c:v>
                </c:pt>
                <c:pt idx="102">
                  <c:v>-3.14</c:v>
                </c:pt>
                <c:pt idx="103">
                  <c:v>1.73</c:v>
                </c:pt>
                <c:pt idx="104">
                  <c:v>-0.61</c:v>
                </c:pt>
                <c:pt idx="105">
                  <c:v>-0.75</c:v>
                </c:pt>
                <c:pt idx="106">
                  <c:v>-0.2</c:v>
                </c:pt>
                <c:pt idx="107">
                  <c:v>0.69</c:v>
                </c:pt>
                <c:pt idx="108">
                  <c:v>1.3</c:v>
                </c:pt>
                <c:pt idx="109">
                  <c:v>1.91</c:v>
                </c:pt>
                <c:pt idx="110">
                  <c:v>0.91</c:v>
                </c:pt>
                <c:pt idx="111">
                  <c:v>2.59</c:v>
                </c:pt>
                <c:pt idx="112">
                  <c:v>0.09</c:v>
                </c:pt>
                <c:pt idx="113">
                  <c:v>0.05</c:v>
                </c:pt>
                <c:pt idx="114">
                  <c:v>-0.34</c:v>
                </c:pt>
                <c:pt idx="115">
                  <c:v>-1.8</c:v>
                </c:pt>
                <c:pt idx="116">
                  <c:v>-1.5</c:v>
                </c:pt>
                <c:pt idx="117">
                  <c:v>-0.79</c:v>
                </c:pt>
                <c:pt idx="118">
                  <c:v>1.71</c:v>
                </c:pt>
                <c:pt idx="119">
                  <c:v>0.67</c:v>
                </c:pt>
                <c:pt idx="120">
                  <c:v>2.25</c:v>
                </c:pt>
                <c:pt idx="121">
                  <c:v>2.22</c:v>
                </c:pt>
                <c:pt idx="122">
                  <c:v>0.47</c:v>
                </c:pt>
                <c:pt idx="123">
                  <c:v>-0.46</c:v>
                </c:pt>
                <c:pt idx="124">
                  <c:v>-1.2</c:v>
                </c:pt>
                <c:pt idx="125">
                  <c:v>-0.4</c:v>
                </c:pt>
                <c:pt idx="126">
                  <c:v>2.25</c:v>
                </c:pt>
                <c:pt idx="127">
                  <c:v>0.33</c:v>
                </c:pt>
                <c:pt idx="128">
                  <c:v>0.95</c:v>
                </c:pt>
                <c:pt idx="129">
                  <c:v>-1.67</c:v>
                </c:pt>
                <c:pt idx="130">
                  <c:v>0.57</c:v>
                </c:pt>
                <c:pt idx="131">
                  <c:v>-0.16</c:v>
                </c:pt>
                <c:pt idx="132">
                  <c:v>0.84</c:v>
                </c:pt>
                <c:pt idx="133">
                  <c:v>3.52</c:v>
                </c:pt>
                <c:pt idx="134">
                  <c:v>0.35</c:v>
                </c:pt>
                <c:pt idx="135">
                  <c:v>2.16</c:v>
                </c:pt>
                <c:pt idx="136">
                  <c:v>0.11</c:v>
                </c:pt>
                <c:pt idx="137">
                  <c:v>0.19</c:v>
                </c:pt>
                <c:pt idx="138">
                  <c:v>-0.42</c:v>
                </c:pt>
                <c:pt idx="139">
                  <c:v>0.2</c:v>
                </c:pt>
                <c:pt idx="140">
                  <c:v>1.08</c:v>
                </c:pt>
                <c:pt idx="141">
                  <c:v>-1.02</c:v>
                </c:pt>
                <c:pt idx="142">
                  <c:v>-0.93</c:v>
                </c:pt>
                <c:pt idx="143">
                  <c:v>0.89</c:v>
                </c:pt>
                <c:pt idx="144">
                  <c:v>1.12</c:v>
                </c:pt>
                <c:pt idx="145">
                  <c:v>3.62</c:v>
                </c:pt>
                <c:pt idx="146">
                  <c:v>-1.96</c:v>
                </c:pt>
                <c:pt idx="147">
                  <c:v>-0.02</c:v>
                </c:pt>
                <c:pt idx="148">
                  <c:v>-1.3</c:v>
                </c:pt>
                <c:pt idx="149">
                  <c:v>2.35</c:v>
                </c:pt>
                <c:pt idx="150">
                  <c:v>3.13</c:v>
                </c:pt>
                <c:pt idx="151">
                  <c:v>0.88</c:v>
                </c:pt>
                <c:pt idx="152">
                  <c:v>1.98</c:v>
                </c:pt>
                <c:pt idx="153">
                  <c:v>2.62</c:v>
                </c:pt>
                <c:pt idx="154">
                  <c:v>-2.15</c:v>
                </c:pt>
                <c:pt idx="155">
                  <c:v>0.78</c:v>
                </c:pt>
                <c:pt idx="156">
                  <c:v>0.35</c:v>
                </c:pt>
                <c:pt idx="157">
                  <c:v>2.0</c:v>
                </c:pt>
                <c:pt idx="158">
                  <c:v>3.62</c:v>
                </c:pt>
                <c:pt idx="159">
                  <c:v>-0.85</c:v>
                </c:pt>
                <c:pt idx="160">
                  <c:v>-6.94</c:v>
                </c:pt>
                <c:pt idx="161">
                  <c:v>3.26</c:v>
                </c:pt>
                <c:pt idx="162">
                  <c:v>-2.14</c:v>
                </c:pt>
                <c:pt idx="163">
                  <c:v>1.64</c:v>
                </c:pt>
                <c:pt idx="164">
                  <c:v>1.2</c:v>
                </c:pt>
                <c:pt idx="165">
                  <c:v>1.81</c:v>
                </c:pt>
                <c:pt idx="166">
                  <c:v>2.9</c:v>
                </c:pt>
                <c:pt idx="167">
                  <c:v>-0.41</c:v>
                </c:pt>
                <c:pt idx="168">
                  <c:v>-0.28</c:v>
                </c:pt>
                <c:pt idx="169">
                  <c:v>3.0</c:v>
                </c:pt>
                <c:pt idx="170">
                  <c:v>-1.72</c:v>
                </c:pt>
                <c:pt idx="171">
                  <c:v>1.87</c:v>
                </c:pt>
                <c:pt idx="172">
                  <c:v>1.84</c:v>
                </c:pt>
                <c:pt idx="173">
                  <c:v>-5.27</c:v>
                </c:pt>
                <c:pt idx="174">
                  <c:v>2.18</c:v>
                </c:pt>
                <c:pt idx="175">
                  <c:v>-2.13</c:v>
                </c:pt>
                <c:pt idx="176">
                  <c:v>-1.23</c:v>
                </c:pt>
                <c:pt idx="177">
                  <c:v>2.6</c:v>
                </c:pt>
                <c:pt idx="178">
                  <c:v>-3.6</c:v>
                </c:pt>
                <c:pt idx="179">
                  <c:v>-1.06</c:v>
                </c:pt>
                <c:pt idx="180">
                  <c:v>4.56</c:v>
                </c:pt>
                <c:pt idx="181">
                  <c:v>1.76</c:v>
                </c:pt>
                <c:pt idx="182">
                  <c:v>0.29</c:v>
                </c:pt>
                <c:pt idx="183">
                  <c:v>-1.24</c:v>
                </c:pt>
                <c:pt idx="184">
                  <c:v>-6.85</c:v>
                </c:pt>
                <c:pt idx="185">
                  <c:v>1.96</c:v>
                </c:pt>
                <c:pt idx="186">
                  <c:v>0.61</c:v>
                </c:pt>
                <c:pt idx="187">
                  <c:v>-1.17</c:v>
                </c:pt>
                <c:pt idx="188">
                  <c:v>0.18</c:v>
                </c:pt>
                <c:pt idx="189">
                  <c:v>-0.2</c:v>
                </c:pt>
                <c:pt idx="190">
                  <c:v>-5.09</c:v>
                </c:pt>
                <c:pt idx="191">
                  <c:v>-5.45</c:v>
                </c:pt>
                <c:pt idx="192">
                  <c:v>1.35</c:v>
                </c:pt>
                <c:pt idx="193">
                  <c:v>9.31</c:v>
                </c:pt>
                <c:pt idx="194">
                  <c:v>-5.01</c:v>
                </c:pt>
                <c:pt idx="195">
                  <c:v>1.24</c:v>
                </c:pt>
                <c:pt idx="196">
                  <c:v>-1.46</c:v>
                </c:pt>
                <c:pt idx="197">
                  <c:v>1.97</c:v>
                </c:pt>
                <c:pt idx="198">
                  <c:v>3.86</c:v>
                </c:pt>
                <c:pt idx="199">
                  <c:v>3.51</c:v>
                </c:pt>
                <c:pt idx="200">
                  <c:v>-0.1</c:v>
                </c:pt>
                <c:pt idx="201">
                  <c:v>4.4</c:v>
                </c:pt>
                <c:pt idx="202">
                  <c:v>0.83</c:v>
                </c:pt>
                <c:pt idx="203">
                  <c:v>-0.19</c:v>
                </c:pt>
                <c:pt idx="204">
                  <c:v>2.73</c:v>
                </c:pt>
                <c:pt idx="205">
                  <c:v>-0.3</c:v>
                </c:pt>
                <c:pt idx="206">
                  <c:v>-2.57</c:v>
                </c:pt>
                <c:pt idx="207">
                  <c:v>-3.05</c:v>
                </c:pt>
                <c:pt idx="208">
                  <c:v>-5.88</c:v>
                </c:pt>
                <c:pt idx="209">
                  <c:v>1.02</c:v>
                </c:pt>
                <c:pt idx="210">
                  <c:v>1.62</c:v>
                </c:pt>
                <c:pt idx="211">
                  <c:v>-3.8</c:v>
                </c:pt>
                <c:pt idx="212">
                  <c:v>-3.22</c:v>
                </c:pt>
                <c:pt idx="213">
                  <c:v>2.27</c:v>
                </c:pt>
                <c:pt idx="214">
                  <c:v>1.49</c:v>
                </c:pt>
                <c:pt idx="215">
                  <c:v>1.07</c:v>
                </c:pt>
                <c:pt idx="216">
                  <c:v>-1.65</c:v>
                </c:pt>
                <c:pt idx="217">
                  <c:v>-1.43</c:v>
                </c:pt>
                <c:pt idx="218">
                  <c:v>-3.86</c:v>
                </c:pt>
                <c:pt idx="219">
                  <c:v>-2.88</c:v>
                </c:pt>
                <c:pt idx="220">
                  <c:v>4.02</c:v>
                </c:pt>
                <c:pt idx="221">
                  <c:v>-3.97</c:v>
                </c:pt>
                <c:pt idx="222">
                  <c:v>5.96</c:v>
                </c:pt>
                <c:pt idx="223">
                  <c:v>-5.82</c:v>
                </c:pt>
                <c:pt idx="224">
                  <c:v>-3.64</c:v>
                </c:pt>
                <c:pt idx="225">
                  <c:v>-1.13</c:v>
                </c:pt>
                <c:pt idx="226">
                  <c:v>-1.42</c:v>
                </c:pt>
                <c:pt idx="227">
                  <c:v>-1.06</c:v>
                </c:pt>
                <c:pt idx="228">
                  <c:v>0.32</c:v>
                </c:pt>
                <c:pt idx="229">
                  <c:v>1.09</c:v>
                </c:pt>
                <c:pt idx="230">
                  <c:v>-0.11</c:v>
                </c:pt>
                <c:pt idx="231">
                  <c:v>-2.62</c:v>
                </c:pt>
                <c:pt idx="232">
                  <c:v>1.04</c:v>
                </c:pt>
                <c:pt idx="233">
                  <c:v>-2.61</c:v>
                </c:pt>
                <c:pt idx="234">
                  <c:v>-0.55</c:v>
                </c:pt>
                <c:pt idx="235">
                  <c:v>-0.41</c:v>
                </c:pt>
                <c:pt idx="236">
                  <c:v>-0.64</c:v>
                </c:pt>
                <c:pt idx="237">
                  <c:v>1.74</c:v>
                </c:pt>
              </c:numCache>
            </c:numRef>
          </c:xVal>
          <c:yVal>
            <c:numRef>
              <c:f>Peugeot!$M$58:$M$295</c:f>
              <c:numCache>
                <c:formatCode>General</c:formatCode>
                <c:ptCount val="238"/>
                <c:pt idx="0">
                  <c:v>-0.0148821041680152</c:v>
                </c:pt>
                <c:pt idx="1">
                  <c:v>-0.0761933661048121</c:v>
                </c:pt>
                <c:pt idx="2">
                  <c:v>-0.0157698433833764</c:v>
                </c:pt>
                <c:pt idx="3">
                  <c:v>-0.0270339833044661</c:v>
                </c:pt>
                <c:pt idx="4">
                  <c:v>0.0507928986106223</c:v>
                </c:pt>
                <c:pt idx="5">
                  <c:v>-0.057565270317535</c:v>
                </c:pt>
                <c:pt idx="6">
                  <c:v>-0.0576428483655854</c:v>
                </c:pt>
                <c:pt idx="7">
                  <c:v>0.00972297908185489</c:v>
                </c:pt>
                <c:pt idx="8">
                  <c:v>-0.0245469379946194</c:v>
                </c:pt>
                <c:pt idx="9">
                  <c:v>-0.00995848920149543</c:v>
                </c:pt>
                <c:pt idx="10">
                  <c:v>0.0541525304789408</c:v>
                </c:pt>
                <c:pt idx="11">
                  <c:v>-0.0280259898642177</c:v>
                </c:pt>
                <c:pt idx="12">
                  <c:v>0.0726325043687027</c:v>
                </c:pt>
                <c:pt idx="13">
                  <c:v>-0.0231651069283056</c:v>
                </c:pt>
                <c:pt idx="14">
                  <c:v>-0.0460414878079402</c:v>
                </c:pt>
                <c:pt idx="15">
                  <c:v>0.010864658231987</c:v>
                </c:pt>
                <c:pt idx="16">
                  <c:v>-0.0467506843819766</c:v>
                </c:pt>
                <c:pt idx="17">
                  <c:v>-0.0490801014256772</c:v>
                </c:pt>
                <c:pt idx="18">
                  <c:v>-0.00907056830837947</c:v>
                </c:pt>
                <c:pt idx="19">
                  <c:v>-0.0446506466890062</c:v>
                </c:pt>
                <c:pt idx="20">
                  <c:v>-0.00987100292608508</c:v>
                </c:pt>
                <c:pt idx="21">
                  <c:v>0.00171448399802137</c:v>
                </c:pt>
                <c:pt idx="22">
                  <c:v>0.0115169789813998</c:v>
                </c:pt>
                <c:pt idx="23">
                  <c:v>0.000730572654959785</c:v>
                </c:pt>
                <c:pt idx="24">
                  <c:v>0.0759674857826424</c:v>
                </c:pt>
                <c:pt idx="25">
                  <c:v>-0.0135882927171298</c:v>
                </c:pt>
                <c:pt idx="26">
                  <c:v>0.0246333971162177</c:v>
                </c:pt>
                <c:pt idx="27">
                  <c:v>0.0119803589628602</c:v>
                </c:pt>
                <c:pt idx="28">
                  <c:v>0.0608200142665909</c:v>
                </c:pt>
                <c:pt idx="29">
                  <c:v>0.0757045401416485</c:v>
                </c:pt>
                <c:pt idx="30">
                  <c:v>-0.000575274775065485</c:v>
                </c:pt>
                <c:pt idx="31">
                  <c:v>0.0805712102526887</c:v>
                </c:pt>
                <c:pt idx="32">
                  <c:v>-0.0539045023823862</c:v>
                </c:pt>
                <c:pt idx="33">
                  <c:v>0.0228712628954319</c:v>
                </c:pt>
                <c:pt idx="34">
                  <c:v>0.0516760789543887</c:v>
                </c:pt>
                <c:pt idx="35">
                  <c:v>-0.0262695339689525</c:v>
                </c:pt>
                <c:pt idx="36">
                  <c:v>-0.0348069073538472</c:v>
                </c:pt>
                <c:pt idx="37">
                  <c:v>0.0811530212370182</c:v>
                </c:pt>
                <c:pt idx="38">
                  <c:v>0.0511246196597863</c:v>
                </c:pt>
                <c:pt idx="39">
                  <c:v>0.0128570897543513</c:v>
                </c:pt>
                <c:pt idx="40">
                  <c:v>0.0206549350934177</c:v>
                </c:pt>
                <c:pt idx="41">
                  <c:v>0.0468487735557348</c:v>
                </c:pt>
                <c:pt idx="42">
                  <c:v>0.0576011559472256</c:v>
                </c:pt>
                <c:pt idx="43">
                  <c:v>-0.00939756409302614</c:v>
                </c:pt>
                <c:pt idx="44">
                  <c:v>0.0715945513502141</c:v>
                </c:pt>
                <c:pt idx="45">
                  <c:v>-0.139531326208724</c:v>
                </c:pt>
                <c:pt idx="46">
                  <c:v>-0.0395491187923134</c:v>
                </c:pt>
                <c:pt idx="47">
                  <c:v>-0.00704412016750195</c:v>
                </c:pt>
                <c:pt idx="48">
                  <c:v>0.0665629455602304</c:v>
                </c:pt>
                <c:pt idx="49">
                  <c:v>0.0678519279257614</c:v>
                </c:pt>
                <c:pt idx="50">
                  <c:v>-0.0319482807936919</c:v>
                </c:pt>
                <c:pt idx="51">
                  <c:v>-0.0720238409648637</c:v>
                </c:pt>
                <c:pt idx="52">
                  <c:v>0.0969350104140841</c:v>
                </c:pt>
                <c:pt idx="53">
                  <c:v>-0.133832387808068</c:v>
                </c:pt>
                <c:pt idx="54">
                  <c:v>-0.119824331554123</c:v>
                </c:pt>
                <c:pt idx="55">
                  <c:v>-0.0518273286765632</c:v>
                </c:pt>
                <c:pt idx="56">
                  <c:v>-0.0262300644215701</c:v>
                </c:pt>
                <c:pt idx="57">
                  <c:v>-0.0423659670275116</c:v>
                </c:pt>
                <c:pt idx="58">
                  <c:v>0.0762915165279372</c:v>
                </c:pt>
                <c:pt idx="59">
                  <c:v>-0.00530508095041882</c:v>
                </c:pt>
                <c:pt idx="60">
                  <c:v>0.0295710243201386</c:v>
                </c:pt>
                <c:pt idx="61">
                  <c:v>0.0534704613523931</c:v>
                </c:pt>
                <c:pt idx="62">
                  <c:v>0.102614312764268</c:v>
                </c:pt>
                <c:pt idx="63">
                  <c:v>-0.0952020330683223</c:v>
                </c:pt>
                <c:pt idx="64">
                  <c:v>0.0519381053102014</c:v>
                </c:pt>
                <c:pt idx="65">
                  <c:v>0.120962947926254</c:v>
                </c:pt>
                <c:pt idx="66">
                  <c:v>-0.0576203487785199</c:v>
                </c:pt>
                <c:pt idx="67">
                  <c:v>0.135509743874806</c:v>
                </c:pt>
                <c:pt idx="68">
                  <c:v>-0.0207204637332912</c:v>
                </c:pt>
                <c:pt idx="69">
                  <c:v>-0.141543289991136</c:v>
                </c:pt>
                <c:pt idx="70">
                  <c:v>-0.0152761271186738</c:v>
                </c:pt>
                <c:pt idx="71">
                  <c:v>0.0795884395768486</c:v>
                </c:pt>
                <c:pt idx="72">
                  <c:v>-0.0329883696772354</c:v>
                </c:pt>
                <c:pt idx="73">
                  <c:v>-0.0520964443953713</c:v>
                </c:pt>
                <c:pt idx="74">
                  <c:v>-0.00240089712487527</c:v>
                </c:pt>
                <c:pt idx="75">
                  <c:v>0.0185214745324522</c:v>
                </c:pt>
                <c:pt idx="76">
                  <c:v>-0.0315052264960756</c:v>
                </c:pt>
                <c:pt idx="77">
                  <c:v>0.0625847080343887</c:v>
                </c:pt>
                <c:pt idx="78">
                  <c:v>0.0911869452066416</c:v>
                </c:pt>
                <c:pt idx="79">
                  <c:v>0.107992962492547</c:v>
                </c:pt>
                <c:pt idx="80">
                  <c:v>-0.0227375444481419</c:v>
                </c:pt>
                <c:pt idx="81">
                  <c:v>0.129389788501556</c:v>
                </c:pt>
                <c:pt idx="82">
                  <c:v>0.16871243954945</c:v>
                </c:pt>
                <c:pt idx="83">
                  <c:v>0.0713264449738323</c:v>
                </c:pt>
                <c:pt idx="84">
                  <c:v>-0.112607490065637</c:v>
                </c:pt>
                <c:pt idx="85">
                  <c:v>-0.118243157083152</c:v>
                </c:pt>
                <c:pt idx="86">
                  <c:v>0.0710089831646286</c:v>
                </c:pt>
                <c:pt idx="87">
                  <c:v>-0.0923334285675778</c:v>
                </c:pt>
                <c:pt idx="88">
                  <c:v>-0.253711289311261</c:v>
                </c:pt>
                <c:pt idx="89">
                  <c:v>-0.164691533990543</c:v>
                </c:pt>
                <c:pt idx="90">
                  <c:v>-0.0482374459058409</c:v>
                </c:pt>
                <c:pt idx="91">
                  <c:v>-0.0438243429362892</c:v>
                </c:pt>
                <c:pt idx="92">
                  <c:v>-0.0904673680159906</c:v>
                </c:pt>
                <c:pt idx="93">
                  <c:v>0.00331117917837628</c:v>
                </c:pt>
                <c:pt idx="94">
                  <c:v>0.0364300135543775</c:v>
                </c:pt>
                <c:pt idx="95">
                  <c:v>0.0080277862017673</c:v>
                </c:pt>
                <c:pt idx="96">
                  <c:v>0.0235971917907815</c:v>
                </c:pt>
                <c:pt idx="97">
                  <c:v>-0.102935882631307</c:v>
                </c:pt>
                <c:pt idx="98">
                  <c:v>-0.023002024151224</c:v>
                </c:pt>
                <c:pt idx="99">
                  <c:v>-0.063660506399643</c:v>
                </c:pt>
                <c:pt idx="100">
                  <c:v>0.0384125461100834</c:v>
                </c:pt>
                <c:pt idx="101">
                  <c:v>0.0344359053140825</c:v>
                </c:pt>
                <c:pt idx="102">
                  <c:v>-0.0333215454827709</c:v>
                </c:pt>
                <c:pt idx="103">
                  <c:v>-0.0220544453033665</c:v>
                </c:pt>
                <c:pt idx="104">
                  <c:v>-0.00502641869364138</c:v>
                </c:pt>
                <c:pt idx="105">
                  <c:v>0.0135764639422551</c:v>
                </c:pt>
                <c:pt idx="106">
                  <c:v>0.0599188835424252</c:v>
                </c:pt>
                <c:pt idx="107">
                  <c:v>0.0380505006882436</c:v>
                </c:pt>
                <c:pt idx="108">
                  <c:v>-0.00447871993253292</c:v>
                </c:pt>
                <c:pt idx="109">
                  <c:v>0.0133119421327559</c:v>
                </c:pt>
                <c:pt idx="110">
                  <c:v>0.0373451559972515</c:v>
                </c:pt>
                <c:pt idx="111">
                  <c:v>0.0446865025270729</c:v>
                </c:pt>
                <c:pt idx="112">
                  <c:v>0.0429601482040575</c:v>
                </c:pt>
                <c:pt idx="113">
                  <c:v>0.0071433684690583</c:v>
                </c:pt>
                <c:pt idx="114">
                  <c:v>0.0273066061955232</c:v>
                </c:pt>
                <c:pt idx="115">
                  <c:v>0.00876288901887515</c:v>
                </c:pt>
                <c:pt idx="116">
                  <c:v>-0.0110501500533788</c:v>
                </c:pt>
                <c:pt idx="117">
                  <c:v>-0.0451033977141905</c:v>
                </c:pt>
                <c:pt idx="118">
                  <c:v>0.0551801643983719</c:v>
                </c:pt>
                <c:pt idx="119">
                  <c:v>0.0475163299505791</c:v>
                </c:pt>
                <c:pt idx="120">
                  <c:v>0.016168990858287</c:v>
                </c:pt>
                <c:pt idx="121">
                  <c:v>0.075766044448242</c:v>
                </c:pt>
                <c:pt idx="122">
                  <c:v>0.0400721434200203</c:v>
                </c:pt>
                <c:pt idx="123">
                  <c:v>0.0123147636934758</c:v>
                </c:pt>
                <c:pt idx="124">
                  <c:v>-0.0390419875902859</c:v>
                </c:pt>
                <c:pt idx="125">
                  <c:v>0.0120518535248361</c:v>
                </c:pt>
                <c:pt idx="126">
                  <c:v>0.0252611623103603</c:v>
                </c:pt>
                <c:pt idx="127">
                  <c:v>0.0435791709631143</c:v>
                </c:pt>
                <c:pt idx="128">
                  <c:v>0.0222758153744172</c:v>
                </c:pt>
                <c:pt idx="129">
                  <c:v>-0.00268633503649868</c:v>
                </c:pt>
                <c:pt idx="130">
                  <c:v>-0.027544778699267</c:v>
                </c:pt>
                <c:pt idx="131">
                  <c:v>-0.0280515252180235</c:v>
                </c:pt>
                <c:pt idx="132">
                  <c:v>0.051092411953279</c:v>
                </c:pt>
                <c:pt idx="133">
                  <c:v>0.000576289143492848</c:v>
                </c:pt>
                <c:pt idx="134">
                  <c:v>0.0463970889208257</c:v>
                </c:pt>
                <c:pt idx="135">
                  <c:v>0.0811424712546729</c:v>
                </c:pt>
                <c:pt idx="136">
                  <c:v>0.0430504426343317</c:v>
                </c:pt>
                <c:pt idx="137">
                  <c:v>0.0424664227090666</c:v>
                </c:pt>
                <c:pt idx="138">
                  <c:v>0.00595146028731143</c:v>
                </c:pt>
                <c:pt idx="139">
                  <c:v>-0.0325318540735327</c:v>
                </c:pt>
                <c:pt idx="140">
                  <c:v>0.0246419335149218</c:v>
                </c:pt>
                <c:pt idx="141">
                  <c:v>0.00607479008876442</c:v>
                </c:pt>
                <c:pt idx="142">
                  <c:v>-0.0143602433319085</c:v>
                </c:pt>
                <c:pt idx="143">
                  <c:v>-0.034363657614884</c:v>
                </c:pt>
                <c:pt idx="144">
                  <c:v>0.0333323407075478</c:v>
                </c:pt>
                <c:pt idx="145">
                  <c:v>0.0422499001811778</c:v>
                </c:pt>
                <c:pt idx="146">
                  <c:v>0.0700294343521216</c:v>
                </c:pt>
                <c:pt idx="147">
                  <c:v>0.0455342078015175</c:v>
                </c:pt>
                <c:pt idx="148">
                  <c:v>0.0729382209130356</c:v>
                </c:pt>
                <c:pt idx="149">
                  <c:v>0.0357095044103957</c:v>
                </c:pt>
                <c:pt idx="150">
                  <c:v>0.00731455847625035</c:v>
                </c:pt>
                <c:pt idx="151">
                  <c:v>0.0342488455010561</c:v>
                </c:pt>
                <c:pt idx="152">
                  <c:v>0.0166877456957315</c:v>
                </c:pt>
                <c:pt idx="153">
                  <c:v>0.088663165676129</c:v>
                </c:pt>
                <c:pt idx="154">
                  <c:v>0.128999355303044</c:v>
                </c:pt>
                <c:pt idx="155">
                  <c:v>-0.0169300981525819</c:v>
                </c:pt>
                <c:pt idx="156">
                  <c:v>-0.0295249967662547</c:v>
                </c:pt>
                <c:pt idx="157">
                  <c:v>-0.0209257705998623</c:v>
                </c:pt>
                <c:pt idx="158">
                  <c:v>-0.00811310935866687</c:v>
                </c:pt>
                <c:pt idx="159">
                  <c:v>0.0543896100694281</c:v>
                </c:pt>
                <c:pt idx="160">
                  <c:v>0.0650681781641345</c:v>
                </c:pt>
                <c:pt idx="161">
                  <c:v>-0.137246001646913</c:v>
                </c:pt>
                <c:pt idx="162">
                  <c:v>0.00213391955601882</c:v>
                </c:pt>
                <c:pt idx="163">
                  <c:v>-0.0930636790577175</c:v>
                </c:pt>
                <c:pt idx="164">
                  <c:v>-0.0148069879006835</c:v>
                </c:pt>
                <c:pt idx="165">
                  <c:v>0.0258467002696819</c:v>
                </c:pt>
                <c:pt idx="166">
                  <c:v>0.0220629774673702</c:v>
                </c:pt>
                <c:pt idx="167">
                  <c:v>0.0522955714860177</c:v>
                </c:pt>
                <c:pt idx="168">
                  <c:v>0.00731317083688277</c:v>
                </c:pt>
                <c:pt idx="169">
                  <c:v>-0.0345589382886654</c:v>
                </c:pt>
                <c:pt idx="170">
                  <c:v>0.0163153277069567</c:v>
                </c:pt>
                <c:pt idx="171">
                  <c:v>0.0407748400888217</c:v>
                </c:pt>
                <c:pt idx="172">
                  <c:v>0.0231969080951316</c:v>
                </c:pt>
                <c:pt idx="173">
                  <c:v>-0.125401214409783</c:v>
                </c:pt>
                <c:pt idx="174">
                  <c:v>-0.000826075556899012</c:v>
                </c:pt>
                <c:pt idx="175">
                  <c:v>-0.000224858452052955</c:v>
                </c:pt>
                <c:pt idx="176">
                  <c:v>-0.0179779682665196</c:v>
                </c:pt>
                <c:pt idx="177">
                  <c:v>-0.0312465125258942</c:v>
                </c:pt>
                <c:pt idx="178">
                  <c:v>0.0523085037564583</c:v>
                </c:pt>
                <c:pt idx="179">
                  <c:v>-0.0792699744593054</c:v>
                </c:pt>
                <c:pt idx="180">
                  <c:v>-0.0438826919170344</c:v>
                </c:pt>
                <c:pt idx="181">
                  <c:v>0.00986199552056069</c:v>
                </c:pt>
                <c:pt idx="182">
                  <c:v>0.0725543625790781</c:v>
                </c:pt>
                <c:pt idx="183">
                  <c:v>-0.00808854192324341</c:v>
                </c:pt>
                <c:pt idx="184">
                  <c:v>-0.0178536806230263</c:v>
                </c:pt>
                <c:pt idx="185">
                  <c:v>-0.0365016609353598</c:v>
                </c:pt>
                <c:pt idx="186">
                  <c:v>-0.0168187158550901</c:v>
                </c:pt>
                <c:pt idx="187">
                  <c:v>-0.00765091690865587</c:v>
                </c:pt>
                <c:pt idx="188">
                  <c:v>0.0166416448154647</c:v>
                </c:pt>
                <c:pt idx="189">
                  <c:v>0.0215398957586321</c:v>
                </c:pt>
                <c:pt idx="190">
                  <c:v>-0.0538247900209339</c:v>
                </c:pt>
                <c:pt idx="191">
                  <c:v>0.00522705952558657</c:v>
                </c:pt>
                <c:pt idx="192">
                  <c:v>0.0238622512026431</c:v>
                </c:pt>
                <c:pt idx="193">
                  <c:v>-0.0760979388705611</c:v>
                </c:pt>
                <c:pt idx="194">
                  <c:v>0.061472501885594</c:v>
                </c:pt>
                <c:pt idx="195">
                  <c:v>-0.00789850424180414</c:v>
                </c:pt>
                <c:pt idx="196">
                  <c:v>-0.00173097777179237</c:v>
                </c:pt>
                <c:pt idx="197">
                  <c:v>-0.00462452810775586</c:v>
                </c:pt>
                <c:pt idx="198">
                  <c:v>0.0191811640352691</c:v>
                </c:pt>
                <c:pt idx="199">
                  <c:v>0.020764793489216</c:v>
                </c:pt>
                <c:pt idx="200">
                  <c:v>0.0169729345344498</c:v>
                </c:pt>
                <c:pt idx="201">
                  <c:v>-0.0281330658517515</c:v>
                </c:pt>
                <c:pt idx="202">
                  <c:v>0.0369966969764573</c:v>
                </c:pt>
                <c:pt idx="203">
                  <c:v>0.00103108209514323</c:v>
                </c:pt>
                <c:pt idx="204">
                  <c:v>-0.0229038493058765</c:v>
                </c:pt>
                <c:pt idx="205">
                  <c:v>-0.0121824580106061</c:v>
                </c:pt>
                <c:pt idx="206">
                  <c:v>0.0137335742864826</c:v>
                </c:pt>
                <c:pt idx="207">
                  <c:v>0.0351306787790204</c:v>
                </c:pt>
                <c:pt idx="208">
                  <c:v>0.0523005469636796</c:v>
                </c:pt>
                <c:pt idx="209">
                  <c:v>-0.0585501217548467</c:v>
                </c:pt>
                <c:pt idx="210">
                  <c:v>-0.131825545956452</c:v>
                </c:pt>
                <c:pt idx="211">
                  <c:v>0.0107718539557002</c:v>
                </c:pt>
                <c:pt idx="212">
                  <c:v>-0.0230757755021092</c:v>
                </c:pt>
                <c:pt idx="213">
                  <c:v>0.0302307379338492</c:v>
                </c:pt>
                <c:pt idx="214">
                  <c:v>0.0231898677203493</c:v>
                </c:pt>
                <c:pt idx="215">
                  <c:v>0.090891777413175</c:v>
                </c:pt>
                <c:pt idx="216">
                  <c:v>0.0723176167393832</c:v>
                </c:pt>
                <c:pt idx="217">
                  <c:v>0.0291748870190932</c:v>
                </c:pt>
                <c:pt idx="218">
                  <c:v>0.0195277358220865</c:v>
                </c:pt>
                <c:pt idx="219">
                  <c:v>-0.00469049292851715</c:v>
                </c:pt>
                <c:pt idx="220">
                  <c:v>-0.0352842987758696</c:v>
                </c:pt>
                <c:pt idx="221">
                  <c:v>0.087509841067352</c:v>
                </c:pt>
                <c:pt idx="222">
                  <c:v>-0.0429791460822842</c:v>
                </c:pt>
                <c:pt idx="223">
                  <c:v>0.0204072392960873</c:v>
                </c:pt>
                <c:pt idx="224">
                  <c:v>0.030053641089567</c:v>
                </c:pt>
                <c:pt idx="225">
                  <c:v>0.0407304249090408</c:v>
                </c:pt>
                <c:pt idx="226">
                  <c:v>-0.0134779579451097</c:v>
                </c:pt>
                <c:pt idx="227">
                  <c:v>0.0195048733141514</c:v>
                </c:pt>
                <c:pt idx="228">
                  <c:v>0.00422195761148352</c:v>
                </c:pt>
                <c:pt idx="229">
                  <c:v>0.00610306221808581</c:v>
                </c:pt>
                <c:pt idx="230">
                  <c:v>0.0214411419897323</c:v>
                </c:pt>
                <c:pt idx="231">
                  <c:v>0.0363592752777248</c:v>
                </c:pt>
                <c:pt idx="232">
                  <c:v>0.0116419074569591</c:v>
                </c:pt>
                <c:pt idx="233">
                  <c:v>0.00457054036249055</c:v>
                </c:pt>
                <c:pt idx="234">
                  <c:v>0.013396982842386</c:v>
                </c:pt>
                <c:pt idx="235">
                  <c:v>-0.0180720838581079</c:v>
                </c:pt>
                <c:pt idx="236">
                  <c:v>0.000507553988714016</c:v>
                </c:pt>
                <c:pt idx="237">
                  <c:v>0.0172796457883367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05295728"/>
        <c:axId val="-2105290096"/>
      </c:scatterChart>
      <c:valAx>
        <c:axId val="-21052957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SMB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05290096"/>
        <c:crosses val="autoZero"/>
        <c:crossBetween val="midCat"/>
      </c:valAx>
      <c:valAx>
        <c:axId val="-210529009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Excess Return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052957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8569553805774"/>
          <c:y val="0.868376701256714"/>
          <c:w val="0.603992720249591"/>
          <c:h val="0.1250007821869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HML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Excess Return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Peugeot!$E$2:$E$239</c:f>
              <c:numCache>
                <c:formatCode>General</c:formatCode>
                <c:ptCount val="238"/>
                <c:pt idx="0">
                  <c:v>0.27</c:v>
                </c:pt>
                <c:pt idx="1">
                  <c:v>-1.25</c:v>
                </c:pt>
                <c:pt idx="2">
                  <c:v>-1.12</c:v>
                </c:pt>
                <c:pt idx="3">
                  <c:v>-2.69</c:v>
                </c:pt>
                <c:pt idx="4">
                  <c:v>-0.75</c:v>
                </c:pt>
                <c:pt idx="5">
                  <c:v>-3.56</c:v>
                </c:pt>
                <c:pt idx="6">
                  <c:v>-0.84</c:v>
                </c:pt>
                <c:pt idx="7">
                  <c:v>-2.71</c:v>
                </c:pt>
                <c:pt idx="8">
                  <c:v>0.23</c:v>
                </c:pt>
                <c:pt idx="9">
                  <c:v>-2.67</c:v>
                </c:pt>
                <c:pt idx="10">
                  <c:v>0.28</c:v>
                </c:pt>
                <c:pt idx="11">
                  <c:v>-0.25</c:v>
                </c:pt>
                <c:pt idx="12">
                  <c:v>1.88</c:v>
                </c:pt>
                <c:pt idx="13">
                  <c:v>-3.37</c:v>
                </c:pt>
                <c:pt idx="14">
                  <c:v>-2.79</c:v>
                </c:pt>
                <c:pt idx="15">
                  <c:v>-1.68</c:v>
                </c:pt>
                <c:pt idx="16">
                  <c:v>-3.35</c:v>
                </c:pt>
                <c:pt idx="17">
                  <c:v>-0.47</c:v>
                </c:pt>
                <c:pt idx="18">
                  <c:v>-0.98</c:v>
                </c:pt>
                <c:pt idx="19">
                  <c:v>0.3</c:v>
                </c:pt>
                <c:pt idx="20">
                  <c:v>-1.69</c:v>
                </c:pt>
                <c:pt idx="21">
                  <c:v>-0.56</c:v>
                </c:pt>
                <c:pt idx="22">
                  <c:v>0.44</c:v>
                </c:pt>
                <c:pt idx="23">
                  <c:v>1.76</c:v>
                </c:pt>
                <c:pt idx="24">
                  <c:v>0.3</c:v>
                </c:pt>
                <c:pt idx="25">
                  <c:v>2.61</c:v>
                </c:pt>
                <c:pt idx="26">
                  <c:v>0.17</c:v>
                </c:pt>
                <c:pt idx="27">
                  <c:v>-0.64</c:v>
                </c:pt>
                <c:pt idx="28">
                  <c:v>4.24</c:v>
                </c:pt>
                <c:pt idx="29">
                  <c:v>1.08</c:v>
                </c:pt>
                <c:pt idx="30">
                  <c:v>0.32</c:v>
                </c:pt>
                <c:pt idx="31">
                  <c:v>2.59</c:v>
                </c:pt>
                <c:pt idx="32">
                  <c:v>-2.69</c:v>
                </c:pt>
                <c:pt idx="33">
                  <c:v>2.57</c:v>
                </c:pt>
                <c:pt idx="34">
                  <c:v>3.7</c:v>
                </c:pt>
                <c:pt idx="35">
                  <c:v>-4.23</c:v>
                </c:pt>
                <c:pt idx="36">
                  <c:v>-3.28</c:v>
                </c:pt>
                <c:pt idx="37">
                  <c:v>4.28</c:v>
                </c:pt>
                <c:pt idx="38">
                  <c:v>2.77</c:v>
                </c:pt>
                <c:pt idx="39">
                  <c:v>-0.45</c:v>
                </c:pt>
                <c:pt idx="40">
                  <c:v>1.74</c:v>
                </c:pt>
                <c:pt idx="41">
                  <c:v>2.28</c:v>
                </c:pt>
                <c:pt idx="42">
                  <c:v>3.16</c:v>
                </c:pt>
                <c:pt idx="43">
                  <c:v>-2.59</c:v>
                </c:pt>
                <c:pt idx="44">
                  <c:v>3.13</c:v>
                </c:pt>
                <c:pt idx="45">
                  <c:v>-2.67</c:v>
                </c:pt>
                <c:pt idx="46">
                  <c:v>-4.47</c:v>
                </c:pt>
                <c:pt idx="47">
                  <c:v>-1.7</c:v>
                </c:pt>
                <c:pt idx="48">
                  <c:v>-0.37</c:v>
                </c:pt>
                <c:pt idx="49">
                  <c:v>0.91</c:v>
                </c:pt>
                <c:pt idx="50">
                  <c:v>-1.23</c:v>
                </c:pt>
                <c:pt idx="51">
                  <c:v>-3.42</c:v>
                </c:pt>
                <c:pt idx="52">
                  <c:v>-1.61</c:v>
                </c:pt>
                <c:pt idx="53">
                  <c:v>-1.95</c:v>
                </c:pt>
                <c:pt idx="54">
                  <c:v>-3.83</c:v>
                </c:pt>
                <c:pt idx="55">
                  <c:v>-3.76</c:v>
                </c:pt>
                <c:pt idx="56">
                  <c:v>0.16</c:v>
                </c:pt>
                <c:pt idx="57">
                  <c:v>-2.26</c:v>
                </c:pt>
                <c:pt idx="58">
                  <c:v>-0.64</c:v>
                </c:pt>
                <c:pt idx="59">
                  <c:v>-1.87</c:v>
                </c:pt>
                <c:pt idx="60">
                  <c:v>0.81</c:v>
                </c:pt>
                <c:pt idx="61">
                  <c:v>4.84</c:v>
                </c:pt>
                <c:pt idx="62">
                  <c:v>1.31</c:v>
                </c:pt>
                <c:pt idx="63">
                  <c:v>-3.18</c:v>
                </c:pt>
                <c:pt idx="64">
                  <c:v>0.14</c:v>
                </c:pt>
                <c:pt idx="65">
                  <c:v>0.21</c:v>
                </c:pt>
                <c:pt idx="66">
                  <c:v>-2.83</c:v>
                </c:pt>
                <c:pt idx="67">
                  <c:v>4.94</c:v>
                </c:pt>
                <c:pt idx="68">
                  <c:v>-2.16</c:v>
                </c:pt>
                <c:pt idx="69">
                  <c:v>-3.51</c:v>
                </c:pt>
                <c:pt idx="70">
                  <c:v>-0.61</c:v>
                </c:pt>
                <c:pt idx="71">
                  <c:v>4.18</c:v>
                </c:pt>
                <c:pt idx="72">
                  <c:v>-1.67</c:v>
                </c:pt>
                <c:pt idx="73">
                  <c:v>-1.86</c:v>
                </c:pt>
                <c:pt idx="74">
                  <c:v>-1.5</c:v>
                </c:pt>
                <c:pt idx="75">
                  <c:v>-1.18</c:v>
                </c:pt>
                <c:pt idx="76">
                  <c:v>-3.42</c:v>
                </c:pt>
                <c:pt idx="77">
                  <c:v>1.04</c:v>
                </c:pt>
                <c:pt idx="78">
                  <c:v>7.45</c:v>
                </c:pt>
                <c:pt idx="79">
                  <c:v>3.66</c:v>
                </c:pt>
                <c:pt idx="80">
                  <c:v>-1.28</c:v>
                </c:pt>
                <c:pt idx="81">
                  <c:v>-1.18</c:v>
                </c:pt>
                <c:pt idx="82">
                  <c:v>5.6</c:v>
                </c:pt>
                <c:pt idx="83">
                  <c:v>1.9</c:v>
                </c:pt>
                <c:pt idx="84">
                  <c:v>-4.6</c:v>
                </c:pt>
                <c:pt idx="85">
                  <c:v>-3.97</c:v>
                </c:pt>
                <c:pt idx="86">
                  <c:v>2.11</c:v>
                </c:pt>
                <c:pt idx="87">
                  <c:v>-3.53</c:v>
                </c:pt>
                <c:pt idx="88">
                  <c:v>-2.61</c:v>
                </c:pt>
                <c:pt idx="89">
                  <c:v>0.6</c:v>
                </c:pt>
                <c:pt idx="90">
                  <c:v>-0.17</c:v>
                </c:pt>
                <c:pt idx="91">
                  <c:v>0.73</c:v>
                </c:pt>
                <c:pt idx="92">
                  <c:v>-0.83</c:v>
                </c:pt>
                <c:pt idx="93">
                  <c:v>-1.28</c:v>
                </c:pt>
                <c:pt idx="94">
                  <c:v>-0.07</c:v>
                </c:pt>
                <c:pt idx="95">
                  <c:v>2.23</c:v>
                </c:pt>
                <c:pt idx="96">
                  <c:v>-0.52</c:v>
                </c:pt>
                <c:pt idx="97">
                  <c:v>0.37</c:v>
                </c:pt>
                <c:pt idx="98">
                  <c:v>0.96</c:v>
                </c:pt>
                <c:pt idx="99">
                  <c:v>-1.7</c:v>
                </c:pt>
                <c:pt idx="100">
                  <c:v>-1.28</c:v>
                </c:pt>
                <c:pt idx="101">
                  <c:v>-0.74</c:v>
                </c:pt>
                <c:pt idx="102">
                  <c:v>-0.21</c:v>
                </c:pt>
                <c:pt idx="103">
                  <c:v>-0.42</c:v>
                </c:pt>
                <c:pt idx="104">
                  <c:v>0.31</c:v>
                </c:pt>
                <c:pt idx="105">
                  <c:v>0.43</c:v>
                </c:pt>
                <c:pt idx="106">
                  <c:v>1.2</c:v>
                </c:pt>
                <c:pt idx="107">
                  <c:v>0.04</c:v>
                </c:pt>
                <c:pt idx="108">
                  <c:v>-0.05</c:v>
                </c:pt>
                <c:pt idx="109">
                  <c:v>0.88</c:v>
                </c:pt>
                <c:pt idx="110">
                  <c:v>0.54</c:v>
                </c:pt>
                <c:pt idx="111">
                  <c:v>0.2</c:v>
                </c:pt>
                <c:pt idx="112">
                  <c:v>1.44</c:v>
                </c:pt>
                <c:pt idx="113">
                  <c:v>0.5</c:v>
                </c:pt>
                <c:pt idx="114">
                  <c:v>0.56</c:v>
                </c:pt>
                <c:pt idx="115">
                  <c:v>1.36</c:v>
                </c:pt>
                <c:pt idx="116">
                  <c:v>-0.46</c:v>
                </c:pt>
                <c:pt idx="117">
                  <c:v>-0.85</c:v>
                </c:pt>
                <c:pt idx="118">
                  <c:v>-0.35</c:v>
                </c:pt>
                <c:pt idx="119">
                  <c:v>1.59</c:v>
                </c:pt>
                <c:pt idx="120">
                  <c:v>1.62</c:v>
                </c:pt>
                <c:pt idx="121">
                  <c:v>1.5</c:v>
                </c:pt>
                <c:pt idx="122">
                  <c:v>0.41</c:v>
                </c:pt>
                <c:pt idx="123">
                  <c:v>0.46</c:v>
                </c:pt>
                <c:pt idx="124">
                  <c:v>0.27</c:v>
                </c:pt>
                <c:pt idx="125">
                  <c:v>0.07</c:v>
                </c:pt>
                <c:pt idx="126">
                  <c:v>0.02</c:v>
                </c:pt>
                <c:pt idx="127">
                  <c:v>1.38</c:v>
                </c:pt>
                <c:pt idx="128">
                  <c:v>1.55</c:v>
                </c:pt>
                <c:pt idx="129">
                  <c:v>1.02</c:v>
                </c:pt>
                <c:pt idx="130">
                  <c:v>-0.1</c:v>
                </c:pt>
                <c:pt idx="131">
                  <c:v>0.14</c:v>
                </c:pt>
                <c:pt idx="132">
                  <c:v>1.0</c:v>
                </c:pt>
                <c:pt idx="133">
                  <c:v>1.51</c:v>
                </c:pt>
                <c:pt idx="134">
                  <c:v>0.78</c:v>
                </c:pt>
                <c:pt idx="135">
                  <c:v>1.67</c:v>
                </c:pt>
                <c:pt idx="136">
                  <c:v>0.83</c:v>
                </c:pt>
                <c:pt idx="137">
                  <c:v>0.63</c:v>
                </c:pt>
                <c:pt idx="138">
                  <c:v>1.45</c:v>
                </c:pt>
                <c:pt idx="139">
                  <c:v>0.48</c:v>
                </c:pt>
                <c:pt idx="140">
                  <c:v>0.84</c:v>
                </c:pt>
                <c:pt idx="141">
                  <c:v>-0.82</c:v>
                </c:pt>
                <c:pt idx="142">
                  <c:v>0.7</c:v>
                </c:pt>
                <c:pt idx="143">
                  <c:v>-0.11</c:v>
                </c:pt>
                <c:pt idx="144">
                  <c:v>0.17</c:v>
                </c:pt>
                <c:pt idx="145">
                  <c:v>2.22</c:v>
                </c:pt>
                <c:pt idx="146">
                  <c:v>0.61</c:v>
                </c:pt>
                <c:pt idx="147">
                  <c:v>0.3</c:v>
                </c:pt>
                <c:pt idx="148">
                  <c:v>3.57</c:v>
                </c:pt>
                <c:pt idx="149">
                  <c:v>0.47</c:v>
                </c:pt>
                <c:pt idx="150">
                  <c:v>0.0</c:v>
                </c:pt>
                <c:pt idx="151">
                  <c:v>3.94</c:v>
                </c:pt>
                <c:pt idx="152">
                  <c:v>0.54</c:v>
                </c:pt>
                <c:pt idx="153">
                  <c:v>1.3</c:v>
                </c:pt>
                <c:pt idx="154">
                  <c:v>0.21</c:v>
                </c:pt>
                <c:pt idx="155">
                  <c:v>-0.56</c:v>
                </c:pt>
                <c:pt idx="156">
                  <c:v>1.67</c:v>
                </c:pt>
                <c:pt idx="157">
                  <c:v>2.67</c:v>
                </c:pt>
                <c:pt idx="158">
                  <c:v>3.22</c:v>
                </c:pt>
                <c:pt idx="159">
                  <c:v>2.17</c:v>
                </c:pt>
                <c:pt idx="160">
                  <c:v>-0.73</c:v>
                </c:pt>
                <c:pt idx="161">
                  <c:v>-2.01</c:v>
                </c:pt>
                <c:pt idx="162">
                  <c:v>2.0</c:v>
                </c:pt>
                <c:pt idx="163">
                  <c:v>3.33</c:v>
                </c:pt>
                <c:pt idx="164">
                  <c:v>2.47</c:v>
                </c:pt>
                <c:pt idx="165">
                  <c:v>4.72</c:v>
                </c:pt>
                <c:pt idx="166">
                  <c:v>4.79</c:v>
                </c:pt>
                <c:pt idx="167">
                  <c:v>0.73</c:v>
                </c:pt>
                <c:pt idx="168">
                  <c:v>1.54</c:v>
                </c:pt>
                <c:pt idx="169">
                  <c:v>2.02</c:v>
                </c:pt>
                <c:pt idx="170">
                  <c:v>1.23</c:v>
                </c:pt>
                <c:pt idx="171">
                  <c:v>-1.19</c:v>
                </c:pt>
                <c:pt idx="172">
                  <c:v>-3.26</c:v>
                </c:pt>
                <c:pt idx="173">
                  <c:v>2.53</c:v>
                </c:pt>
                <c:pt idx="174">
                  <c:v>4.21</c:v>
                </c:pt>
                <c:pt idx="175">
                  <c:v>3.7</c:v>
                </c:pt>
                <c:pt idx="176">
                  <c:v>6.01</c:v>
                </c:pt>
                <c:pt idx="177">
                  <c:v>3.84</c:v>
                </c:pt>
                <c:pt idx="178">
                  <c:v>-2.75</c:v>
                </c:pt>
                <c:pt idx="179">
                  <c:v>5.38</c:v>
                </c:pt>
                <c:pt idx="180">
                  <c:v>8.59</c:v>
                </c:pt>
                <c:pt idx="181">
                  <c:v>1.23</c:v>
                </c:pt>
                <c:pt idx="182">
                  <c:v>3.53</c:v>
                </c:pt>
                <c:pt idx="183">
                  <c:v>10.96</c:v>
                </c:pt>
                <c:pt idx="184">
                  <c:v>7.74</c:v>
                </c:pt>
                <c:pt idx="185">
                  <c:v>2.86</c:v>
                </c:pt>
                <c:pt idx="186">
                  <c:v>-0.03</c:v>
                </c:pt>
                <c:pt idx="187">
                  <c:v>3.62</c:v>
                </c:pt>
                <c:pt idx="188">
                  <c:v>2.73</c:v>
                </c:pt>
                <c:pt idx="189">
                  <c:v>6.17</c:v>
                </c:pt>
                <c:pt idx="190">
                  <c:v>5.05</c:v>
                </c:pt>
                <c:pt idx="191">
                  <c:v>3.78</c:v>
                </c:pt>
                <c:pt idx="192">
                  <c:v>-9.57</c:v>
                </c:pt>
                <c:pt idx="193">
                  <c:v>-6.23</c:v>
                </c:pt>
                <c:pt idx="194">
                  <c:v>-4.51</c:v>
                </c:pt>
                <c:pt idx="195">
                  <c:v>-9.27</c:v>
                </c:pt>
                <c:pt idx="196">
                  <c:v>-3.32</c:v>
                </c:pt>
                <c:pt idx="197">
                  <c:v>-1.16</c:v>
                </c:pt>
                <c:pt idx="198">
                  <c:v>-0.81</c:v>
                </c:pt>
                <c:pt idx="199">
                  <c:v>0.39</c:v>
                </c:pt>
                <c:pt idx="200">
                  <c:v>0.63</c:v>
                </c:pt>
                <c:pt idx="201">
                  <c:v>0.12</c:v>
                </c:pt>
                <c:pt idx="202">
                  <c:v>1.9</c:v>
                </c:pt>
                <c:pt idx="203">
                  <c:v>1.33</c:v>
                </c:pt>
                <c:pt idx="204">
                  <c:v>-1.13</c:v>
                </c:pt>
                <c:pt idx="205">
                  <c:v>-2.15</c:v>
                </c:pt>
                <c:pt idx="206">
                  <c:v>-1.7</c:v>
                </c:pt>
                <c:pt idx="207">
                  <c:v>0.56</c:v>
                </c:pt>
                <c:pt idx="208">
                  <c:v>0.91</c:v>
                </c:pt>
                <c:pt idx="209">
                  <c:v>-2.39</c:v>
                </c:pt>
                <c:pt idx="210">
                  <c:v>-2.33</c:v>
                </c:pt>
                <c:pt idx="211">
                  <c:v>1.8</c:v>
                </c:pt>
                <c:pt idx="212">
                  <c:v>-1.7</c:v>
                </c:pt>
                <c:pt idx="213">
                  <c:v>0.55</c:v>
                </c:pt>
                <c:pt idx="214">
                  <c:v>-0.6</c:v>
                </c:pt>
                <c:pt idx="215">
                  <c:v>4.61</c:v>
                </c:pt>
                <c:pt idx="216">
                  <c:v>0.79</c:v>
                </c:pt>
                <c:pt idx="217">
                  <c:v>0.27</c:v>
                </c:pt>
                <c:pt idx="218">
                  <c:v>2.22</c:v>
                </c:pt>
                <c:pt idx="219">
                  <c:v>-0.49</c:v>
                </c:pt>
                <c:pt idx="220">
                  <c:v>0.76</c:v>
                </c:pt>
                <c:pt idx="221">
                  <c:v>2.57</c:v>
                </c:pt>
                <c:pt idx="222">
                  <c:v>-0.8</c:v>
                </c:pt>
                <c:pt idx="223">
                  <c:v>1.99</c:v>
                </c:pt>
                <c:pt idx="224">
                  <c:v>0.88</c:v>
                </c:pt>
                <c:pt idx="225">
                  <c:v>1.17</c:v>
                </c:pt>
                <c:pt idx="226">
                  <c:v>0.35</c:v>
                </c:pt>
                <c:pt idx="227">
                  <c:v>0.83</c:v>
                </c:pt>
                <c:pt idx="228">
                  <c:v>-0.18</c:v>
                </c:pt>
                <c:pt idx="229">
                  <c:v>2.32</c:v>
                </c:pt>
                <c:pt idx="230">
                  <c:v>0.72</c:v>
                </c:pt>
                <c:pt idx="231">
                  <c:v>0.91</c:v>
                </c:pt>
                <c:pt idx="232">
                  <c:v>-1.19</c:v>
                </c:pt>
                <c:pt idx="233">
                  <c:v>0.58</c:v>
                </c:pt>
                <c:pt idx="234">
                  <c:v>-1.53</c:v>
                </c:pt>
                <c:pt idx="235">
                  <c:v>1.02</c:v>
                </c:pt>
                <c:pt idx="236">
                  <c:v>0.37</c:v>
                </c:pt>
                <c:pt idx="237">
                  <c:v>-0.31</c:v>
                </c:pt>
              </c:numCache>
            </c:numRef>
          </c:xVal>
          <c:yVal>
            <c:numRef>
              <c:f>Peugeot!$G$2:$G$239</c:f>
              <c:numCache>
                <c:formatCode>0.00%</c:formatCode>
                <c:ptCount val="238"/>
                <c:pt idx="0">
                  <c:v>0.0159054172767203</c:v>
                </c:pt>
                <c:pt idx="1">
                  <c:v>-0.157150293119408</c:v>
                </c:pt>
                <c:pt idx="2">
                  <c:v>-0.0417913069189829</c:v>
                </c:pt>
                <c:pt idx="3">
                  <c:v>0.0552262090483619</c:v>
                </c:pt>
                <c:pt idx="4">
                  <c:v>0.191007060572278</c:v>
                </c:pt>
                <c:pt idx="5">
                  <c:v>-0.126298701298701</c:v>
                </c:pt>
                <c:pt idx="6">
                  <c:v>-0.155933132365032</c:v>
                </c:pt>
                <c:pt idx="7">
                  <c:v>-0.0108430468961778</c:v>
                </c:pt>
                <c:pt idx="8">
                  <c:v>-0.0292105263157895</c:v>
                </c:pt>
                <c:pt idx="9">
                  <c:v>0.124260355029586</c:v>
                </c:pt>
                <c:pt idx="10">
                  <c:v>0.0840282232200127</c:v>
                </c:pt>
                <c:pt idx="11">
                  <c:v>0.0417641162712996</c:v>
                </c:pt>
                <c:pt idx="12">
                  <c:v>0.164138467522365</c:v>
                </c:pt>
                <c:pt idx="13">
                  <c:v>0.257827788649706</c:v>
                </c:pt>
                <c:pt idx="14">
                  <c:v>-0.00776699029126215</c:v>
                </c:pt>
                <c:pt idx="15">
                  <c:v>0.0890251638824275</c:v>
                </c:pt>
                <c:pt idx="16">
                  <c:v>-0.0686361398325947</c:v>
                </c:pt>
                <c:pt idx="17">
                  <c:v>-0.0500467726847521</c:v>
                </c:pt>
                <c:pt idx="18">
                  <c:v>-0.0463871543264943</c:v>
                </c:pt>
                <c:pt idx="19">
                  <c:v>0.0384437239462716</c:v>
                </c:pt>
                <c:pt idx="20">
                  <c:v>0.0399807321772638</c:v>
                </c:pt>
                <c:pt idx="21">
                  <c:v>-0.0161137440758293</c:v>
                </c:pt>
                <c:pt idx="22">
                  <c:v>0.0555277638819411</c:v>
                </c:pt>
                <c:pt idx="23">
                  <c:v>0.0656786437786545</c:v>
                </c:pt>
                <c:pt idx="24">
                  <c:v>0.127690272934952</c:v>
                </c:pt>
                <c:pt idx="25">
                  <c:v>0.20746225319396</c:v>
                </c:pt>
                <c:pt idx="26">
                  <c:v>-0.192686357243319</c:v>
                </c:pt>
                <c:pt idx="27">
                  <c:v>0.204404291360813</c:v>
                </c:pt>
                <c:pt idx="28">
                  <c:v>-0.201172755976545</c:v>
                </c:pt>
                <c:pt idx="29">
                  <c:v>0.13025745602855</c:v>
                </c:pt>
                <c:pt idx="30">
                  <c:v>0.119737405451691</c:v>
                </c:pt>
                <c:pt idx="31">
                  <c:v>0.517980935875217</c:v>
                </c:pt>
                <c:pt idx="32">
                  <c:v>-0.0736504113987557</c:v>
                </c:pt>
                <c:pt idx="33">
                  <c:v>0.123056118999324</c:v>
                </c:pt>
                <c:pt idx="34">
                  <c:v>0.0758971871968963</c:v>
                </c:pt>
                <c:pt idx="35">
                  <c:v>-0.0255198487712667</c:v>
                </c:pt>
                <c:pt idx="36">
                  <c:v>0.00954198473282441</c:v>
                </c:pt>
                <c:pt idx="37">
                  <c:v>0.0498372151264714</c:v>
                </c:pt>
                <c:pt idx="38">
                  <c:v>0.159644408945687</c:v>
                </c:pt>
                <c:pt idx="39">
                  <c:v>-0.0445074382459062</c:v>
                </c:pt>
                <c:pt idx="40">
                  <c:v>-0.197471352194252</c:v>
                </c:pt>
                <c:pt idx="41">
                  <c:v>0.0224512528473804</c:v>
                </c:pt>
                <c:pt idx="42">
                  <c:v>-0.0502947209000433</c:v>
                </c:pt>
                <c:pt idx="43">
                  <c:v>-0.183247923661424</c:v>
                </c:pt>
                <c:pt idx="44">
                  <c:v>-0.0278302697131076</c:v>
                </c:pt>
                <c:pt idx="45">
                  <c:v>-0.120794864048338</c:v>
                </c:pt>
                <c:pt idx="46">
                  <c:v>-0.248836945421536</c:v>
                </c:pt>
                <c:pt idx="47">
                  <c:v>-0.0803506208911614</c:v>
                </c:pt>
                <c:pt idx="48">
                  <c:v>0.0673869458676766</c:v>
                </c:pt>
                <c:pt idx="49">
                  <c:v>0.164008816284195</c:v>
                </c:pt>
                <c:pt idx="50">
                  <c:v>-0.125014180374362</c:v>
                </c:pt>
                <c:pt idx="51">
                  <c:v>-0.128177232716843</c:v>
                </c:pt>
                <c:pt idx="52">
                  <c:v>-0.0179681429681429</c:v>
                </c:pt>
                <c:pt idx="53">
                  <c:v>-0.242161048137789</c:v>
                </c:pt>
                <c:pt idx="54">
                  <c:v>-0.196384902981543</c:v>
                </c:pt>
                <c:pt idx="55">
                  <c:v>-0.140270572678263</c:v>
                </c:pt>
                <c:pt idx="56">
                  <c:v>0.049647661755285</c:v>
                </c:pt>
                <c:pt idx="57">
                  <c:v>-0.0407619827939368</c:v>
                </c:pt>
                <c:pt idx="58">
                  <c:v>0.09967338664264</c:v>
                </c:pt>
                <c:pt idx="59">
                  <c:v>-0.0392212596720958</c:v>
                </c:pt>
                <c:pt idx="60">
                  <c:v>-0.0523564102564101</c:v>
                </c:pt>
                <c:pt idx="61">
                  <c:v>0.0775457584968224</c:v>
                </c:pt>
                <c:pt idx="62">
                  <c:v>-0.0109238123872519</c:v>
                </c:pt>
                <c:pt idx="63">
                  <c:v>0.00412705314009652</c:v>
                </c:pt>
                <c:pt idx="64">
                  <c:v>0.159416231699554</c:v>
                </c:pt>
                <c:pt idx="65">
                  <c:v>0.189690972432596</c:v>
                </c:pt>
                <c:pt idx="66">
                  <c:v>-0.089667675653313</c:v>
                </c:pt>
                <c:pt idx="67">
                  <c:v>0.0808420883953193</c:v>
                </c:pt>
                <c:pt idx="68">
                  <c:v>0.0779170335850876</c:v>
                </c:pt>
                <c:pt idx="69">
                  <c:v>-0.129689481781943</c:v>
                </c:pt>
                <c:pt idx="70">
                  <c:v>0.0297163485776017</c:v>
                </c:pt>
                <c:pt idx="71">
                  <c:v>0.124464671580141</c:v>
                </c:pt>
                <c:pt idx="72">
                  <c:v>-0.179819317125017</c:v>
                </c:pt>
                <c:pt idx="73">
                  <c:v>-0.00126053207722421</c:v>
                </c:pt>
                <c:pt idx="74">
                  <c:v>0.00456573351996269</c:v>
                </c:pt>
                <c:pt idx="75">
                  <c:v>0.0584126984126985</c:v>
                </c:pt>
                <c:pt idx="76">
                  <c:v>0.0681184537713812</c:v>
                </c:pt>
                <c:pt idx="77">
                  <c:v>0.0316188836196844</c:v>
                </c:pt>
                <c:pt idx="78">
                  <c:v>-0.0510812601446068</c:v>
                </c:pt>
                <c:pt idx="79">
                  <c:v>0.136694430931813</c:v>
                </c:pt>
                <c:pt idx="80">
                  <c:v>-0.12231158801443</c:v>
                </c:pt>
                <c:pt idx="81">
                  <c:v>0.208236968510941</c:v>
                </c:pt>
                <c:pt idx="82">
                  <c:v>0.239370782800441</c:v>
                </c:pt>
                <c:pt idx="83">
                  <c:v>0.0426883523053929</c:v>
                </c:pt>
                <c:pt idx="84">
                  <c:v>0.0262157894736841</c:v>
                </c:pt>
                <c:pt idx="85">
                  <c:v>0.0949735107895077</c:v>
                </c:pt>
                <c:pt idx="86">
                  <c:v>-0.145522800044165</c:v>
                </c:pt>
                <c:pt idx="87">
                  <c:v>-0.316494790486976</c:v>
                </c:pt>
                <c:pt idx="88">
                  <c:v>-0.212219385567992</c:v>
                </c:pt>
                <c:pt idx="89">
                  <c:v>-0.190608289480037</c:v>
                </c:pt>
                <c:pt idx="90">
                  <c:v>0.0297617751008015</c:v>
                </c:pt>
                <c:pt idx="91">
                  <c:v>-0.0870335032774946</c:v>
                </c:pt>
                <c:pt idx="92">
                  <c:v>-0.139432072065</c:v>
                </c:pt>
                <c:pt idx="93">
                  <c:v>-0.112519396837586</c:v>
                </c:pt>
                <c:pt idx="94">
                  <c:v>-0.0859112531969309</c:v>
                </c:pt>
                <c:pt idx="95">
                  <c:v>-0.0303920879393864</c:v>
                </c:pt>
                <c:pt idx="96">
                  <c:v>0.0261374680959672</c:v>
                </c:pt>
                <c:pt idx="97">
                  <c:v>-0.053000832702498</c:v>
                </c:pt>
                <c:pt idx="98">
                  <c:v>-0.0262356731025103</c:v>
                </c:pt>
                <c:pt idx="99">
                  <c:v>-0.173457176511006</c:v>
                </c:pt>
                <c:pt idx="100">
                  <c:v>0.102181652471112</c:v>
                </c:pt>
                <c:pt idx="101">
                  <c:v>-0.077128006229747</c:v>
                </c:pt>
                <c:pt idx="102">
                  <c:v>-0.00163118341854098</c:v>
                </c:pt>
                <c:pt idx="103">
                  <c:v>0.0388353818678433</c:v>
                </c:pt>
                <c:pt idx="104">
                  <c:v>0.011116372070703</c:v>
                </c:pt>
                <c:pt idx="105">
                  <c:v>-0.0191464786513313</c:v>
                </c:pt>
                <c:pt idx="106">
                  <c:v>0.128824222585925</c:v>
                </c:pt>
                <c:pt idx="107">
                  <c:v>0.0304322720694645</c:v>
                </c:pt>
                <c:pt idx="108">
                  <c:v>0.00690550524383007</c:v>
                </c:pt>
                <c:pt idx="109">
                  <c:v>0.000572790392193671</c:v>
                </c:pt>
                <c:pt idx="110">
                  <c:v>0.0622620468869843</c:v>
                </c:pt>
                <c:pt idx="111">
                  <c:v>0.0417730021974955</c:v>
                </c:pt>
                <c:pt idx="112">
                  <c:v>0.00804474845542801</c:v>
                </c:pt>
                <c:pt idx="113">
                  <c:v>0.00498443177769858</c:v>
                </c:pt>
                <c:pt idx="114">
                  <c:v>0.068320250649549</c:v>
                </c:pt>
                <c:pt idx="115">
                  <c:v>-0.159387743247168</c:v>
                </c:pt>
                <c:pt idx="116">
                  <c:v>-0.0231504178272981</c:v>
                </c:pt>
                <c:pt idx="117">
                  <c:v>-0.0522749276759884</c:v>
                </c:pt>
                <c:pt idx="118">
                  <c:v>-0.00169788351800988</c:v>
                </c:pt>
                <c:pt idx="119">
                  <c:v>0.0590627145836678</c:v>
                </c:pt>
                <c:pt idx="120">
                  <c:v>-0.0021791949111704</c:v>
                </c:pt>
                <c:pt idx="121">
                  <c:v>-1.82630000966043E-5</c:v>
                </c:pt>
                <c:pt idx="122">
                  <c:v>-0.0520178835362301</c:v>
                </c:pt>
                <c:pt idx="123">
                  <c:v>0.00674733533583126</c:v>
                </c:pt>
                <c:pt idx="124">
                  <c:v>-0.105348178508906</c:v>
                </c:pt>
                <c:pt idx="125">
                  <c:v>0.120359878893814</c:v>
                </c:pt>
                <c:pt idx="126">
                  <c:v>-0.0557187250524822</c:v>
                </c:pt>
                <c:pt idx="127">
                  <c:v>0.0817106516652241</c:v>
                </c:pt>
                <c:pt idx="128">
                  <c:v>0.00386009804553963</c:v>
                </c:pt>
                <c:pt idx="129">
                  <c:v>0.0623299199890114</c:v>
                </c:pt>
                <c:pt idx="130">
                  <c:v>-0.0694221663517279</c:v>
                </c:pt>
                <c:pt idx="131">
                  <c:v>-0.0113968650844015</c:v>
                </c:pt>
                <c:pt idx="132">
                  <c:v>0.0350764251175948</c:v>
                </c:pt>
                <c:pt idx="133">
                  <c:v>0.0204541267439906</c:v>
                </c:pt>
                <c:pt idx="134">
                  <c:v>0.0138303075820161</c:v>
                </c:pt>
                <c:pt idx="135">
                  <c:v>-0.0467397249111829</c:v>
                </c:pt>
                <c:pt idx="136">
                  <c:v>-0.0299364142820967</c:v>
                </c:pt>
                <c:pt idx="137">
                  <c:v>0.00517488453575409</c:v>
                </c:pt>
                <c:pt idx="138">
                  <c:v>0.0268624111849643</c:v>
                </c:pt>
                <c:pt idx="139">
                  <c:v>0.0466108805268756</c:v>
                </c:pt>
                <c:pt idx="140">
                  <c:v>-0.0217557712328308</c:v>
                </c:pt>
                <c:pt idx="141">
                  <c:v>0.0424503012470227</c:v>
                </c:pt>
                <c:pt idx="142">
                  <c:v>0.0802769871624948</c:v>
                </c:pt>
                <c:pt idx="143">
                  <c:v>0.0343032615939473</c:v>
                </c:pt>
                <c:pt idx="144">
                  <c:v>0.0614342229068655</c:v>
                </c:pt>
                <c:pt idx="145">
                  <c:v>-0.0672708067775532</c:v>
                </c:pt>
                <c:pt idx="146">
                  <c:v>0.0287682791181531</c:v>
                </c:pt>
                <c:pt idx="147">
                  <c:v>0.0626961621920604</c:v>
                </c:pt>
                <c:pt idx="148">
                  <c:v>0.0105296704242321</c:v>
                </c:pt>
                <c:pt idx="149">
                  <c:v>-0.122981516032783</c:v>
                </c:pt>
                <c:pt idx="150">
                  <c:v>0.0575757104600504</c:v>
                </c:pt>
                <c:pt idx="151">
                  <c:v>-0.0720755474723481</c:v>
                </c:pt>
                <c:pt idx="152">
                  <c:v>0.0877856132552029</c:v>
                </c:pt>
                <c:pt idx="153">
                  <c:v>-0.0745719949088459</c:v>
                </c:pt>
                <c:pt idx="154">
                  <c:v>0.169185736814438</c:v>
                </c:pt>
                <c:pt idx="155">
                  <c:v>-0.126832886574251</c:v>
                </c:pt>
                <c:pt idx="156">
                  <c:v>0.0525086325131102</c:v>
                </c:pt>
                <c:pt idx="157">
                  <c:v>0.000575693911356923</c:v>
                </c:pt>
                <c:pt idx="158">
                  <c:v>-0.144219266055046</c:v>
                </c:pt>
                <c:pt idx="159">
                  <c:v>0.0574014806127684</c:v>
                </c:pt>
                <c:pt idx="160">
                  <c:v>0.143723384253819</c:v>
                </c:pt>
                <c:pt idx="161">
                  <c:v>-0.181356636954951</c:v>
                </c:pt>
                <c:pt idx="162">
                  <c:v>-0.0771657686313178</c:v>
                </c:pt>
                <c:pt idx="163">
                  <c:v>-0.0622092707119595</c:v>
                </c:pt>
                <c:pt idx="164">
                  <c:v>-0.0712141356600996</c:v>
                </c:pt>
                <c:pt idx="165">
                  <c:v>0.0221501578543191</c:v>
                </c:pt>
                <c:pt idx="166">
                  <c:v>-0.0262427255832017</c:v>
                </c:pt>
                <c:pt idx="167">
                  <c:v>0.123957506710781</c:v>
                </c:pt>
                <c:pt idx="168">
                  <c:v>0.0962300606351272</c:v>
                </c:pt>
                <c:pt idx="169">
                  <c:v>-0.0416117445913067</c:v>
                </c:pt>
                <c:pt idx="170">
                  <c:v>0.00846214385335725</c:v>
                </c:pt>
                <c:pt idx="171">
                  <c:v>0.0454520968078449</c:v>
                </c:pt>
                <c:pt idx="172">
                  <c:v>0.101711558097578</c:v>
                </c:pt>
                <c:pt idx="173">
                  <c:v>-0.222993372646451</c:v>
                </c:pt>
                <c:pt idx="174">
                  <c:v>-0.0318251053932259</c:v>
                </c:pt>
                <c:pt idx="175">
                  <c:v>0.0</c:v>
                </c:pt>
                <c:pt idx="176">
                  <c:v>-0.0218179806362378</c:v>
                </c:pt>
                <c:pt idx="177">
                  <c:v>0.0124277436347672</c:v>
                </c:pt>
                <c:pt idx="178">
                  <c:v>0.117604529342261</c:v>
                </c:pt>
                <c:pt idx="179">
                  <c:v>-0.0302836210203299</c:v>
                </c:pt>
                <c:pt idx="180">
                  <c:v>0.0716950495049507</c:v>
                </c:pt>
                <c:pt idx="181">
                  <c:v>0.125460741777467</c:v>
                </c:pt>
                <c:pt idx="182">
                  <c:v>0.0162005717008097</c:v>
                </c:pt>
                <c:pt idx="183">
                  <c:v>0.0884139359208128</c:v>
                </c:pt>
                <c:pt idx="184">
                  <c:v>0.0721653003930376</c:v>
                </c:pt>
                <c:pt idx="185">
                  <c:v>-0.0366388798259925</c:v>
                </c:pt>
                <c:pt idx="186">
                  <c:v>-0.0575502318392581</c:v>
                </c:pt>
                <c:pt idx="187">
                  <c:v>0.0390289862866363</c:v>
                </c:pt>
                <c:pt idx="188">
                  <c:v>-0.0484501541623844</c:v>
                </c:pt>
                <c:pt idx="189">
                  <c:v>-0.0385237149242613</c:v>
                </c:pt>
                <c:pt idx="190">
                  <c:v>0.00240175043760942</c:v>
                </c:pt>
                <c:pt idx="191">
                  <c:v>0.0510022175290391</c:v>
                </c:pt>
                <c:pt idx="192">
                  <c:v>-0.0126769633507853</c:v>
                </c:pt>
                <c:pt idx="193">
                  <c:v>-0.0462263791374122</c:v>
                </c:pt>
                <c:pt idx="194">
                  <c:v>0.154565417029933</c:v>
                </c:pt>
                <c:pt idx="195">
                  <c:v>0.0620550015484669</c:v>
                </c:pt>
                <c:pt idx="196">
                  <c:v>-0.0342303303303303</c:v>
                </c:pt>
                <c:pt idx="197">
                  <c:v>0.0776199740175381</c:v>
                </c:pt>
                <c:pt idx="198">
                  <c:v>0.0768300807300808</c:v>
                </c:pt>
                <c:pt idx="199">
                  <c:v>0.0486565940155155</c:v>
                </c:pt>
                <c:pt idx="200">
                  <c:v>0.0600723270440251</c:v>
                </c:pt>
                <c:pt idx="201">
                  <c:v>-0.0876332613390928</c:v>
                </c:pt>
                <c:pt idx="202">
                  <c:v>0.174916885871871</c:v>
                </c:pt>
                <c:pt idx="203">
                  <c:v>0.091979069767442</c:v>
                </c:pt>
                <c:pt idx="204">
                  <c:v>-0.191259727993955</c:v>
                </c:pt>
                <c:pt idx="205">
                  <c:v>0.131090655807972</c:v>
                </c:pt>
                <c:pt idx="206">
                  <c:v>-0.0429268533772652</c:v>
                </c:pt>
                <c:pt idx="207">
                  <c:v>-0.0319</c:v>
                </c:pt>
                <c:pt idx="208">
                  <c:v>-0.0338320279177976</c:v>
                </c:pt>
                <c:pt idx="209">
                  <c:v>-0.0339564170116672</c:v>
                </c:pt>
                <c:pt idx="210">
                  <c:v>-0.167976424299654</c:v>
                </c:pt>
                <c:pt idx="211">
                  <c:v>-0.0978391329150028</c:v>
                </c:pt>
                <c:pt idx="212">
                  <c:v>0.107856866476372</c:v>
                </c:pt>
                <c:pt idx="213">
                  <c:v>0.115673295454546</c:v>
                </c:pt>
                <c:pt idx="214">
                  <c:v>-0.0268616105518916</c:v>
                </c:pt>
                <c:pt idx="215">
                  <c:v>0.228349786142002</c:v>
                </c:pt>
                <c:pt idx="216">
                  <c:v>0.0740160903642231</c:v>
                </c:pt>
                <c:pt idx="217">
                  <c:v>0.0552994137762579</c:v>
                </c:pt>
                <c:pt idx="218">
                  <c:v>0.133054363535298</c:v>
                </c:pt>
                <c:pt idx="219">
                  <c:v>0.0176786484951732</c:v>
                </c:pt>
                <c:pt idx="220">
                  <c:v>-0.169207112375533</c:v>
                </c:pt>
                <c:pt idx="221">
                  <c:v>0.143667501360915</c:v>
                </c:pt>
                <c:pt idx="222">
                  <c:v>-0.0527794407042983</c:v>
                </c:pt>
                <c:pt idx="223">
                  <c:v>0.256143864229765</c:v>
                </c:pt>
                <c:pt idx="224">
                  <c:v>-0.00889480519480519</c:v>
                </c:pt>
                <c:pt idx="225">
                  <c:v>-0.022130376515635</c:v>
                </c:pt>
                <c:pt idx="226">
                  <c:v>-0.0979957779063043</c:v>
                </c:pt>
                <c:pt idx="227">
                  <c:v>0.0133574455562095</c:v>
                </c:pt>
                <c:pt idx="228">
                  <c:v>0.058639086929331</c:v>
                </c:pt>
                <c:pt idx="229">
                  <c:v>0.0107380952380953</c:v>
                </c:pt>
                <c:pt idx="230">
                  <c:v>-0.0952466512702078</c:v>
                </c:pt>
                <c:pt idx="231">
                  <c:v>0.200350625869263</c:v>
                </c:pt>
                <c:pt idx="232">
                  <c:v>-0.0673921824104234</c:v>
                </c:pt>
                <c:pt idx="233">
                  <c:v>-0.0229421994884911</c:v>
                </c:pt>
                <c:pt idx="234">
                  <c:v>-0.0440017802332719</c:v>
                </c:pt>
                <c:pt idx="235">
                  <c:v>-0.127750807319699</c:v>
                </c:pt>
                <c:pt idx="236">
                  <c:v>-0.0472543769309989</c:v>
                </c:pt>
                <c:pt idx="237">
                  <c:v>-0.00676805341551114</c:v>
                </c:pt>
              </c:numCache>
            </c:numRef>
          </c:yVal>
          <c:smooth val="0"/>
        </c:ser>
        <c:ser>
          <c:idx val="1"/>
          <c:order val="1"/>
          <c:tx>
            <c:v>Forecasted Excess Return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Peugeot!$E$2:$E$239</c:f>
              <c:numCache>
                <c:formatCode>General</c:formatCode>
                <c:ptCount val="238"/>
                <c:pt idx="0">
                  <c:v>0.27</c:v>
                </c:pt>
                <c:pt idx="1">
                  <c:v>-1.25</c:v>
                </c:pt>
                <c:pt idx="2">
                  <c:v>-1.12</c:v>
                </c:pt>
                <c:pt idx="3">
                  <c:v>-2.69</c:v>
                </c:pt>
                <c:pt idx="4">
                  <c:v>-0.75</c:v>
                </c:pt>
                <c:pt idx="5">
                  <c:v>-3.56</c:v>
                </c:pt>
                <c:pt idx="6">
                  <c:v>-0.84</c:v>
                </c:pt>
                <c:pt idx="7">
                  <c:v>-2.71</c:v>
                </c:pt>
                <c:pt idx="8">
                  <c:v>0.23</c:v>
                </c:pt>
                <c:pt idx="9">
                  <c:v>-2.67</c:v>
                </c:pt>
                <c:pt idx="10">
                  <c:v>0.28</c:v>
                </c:pt>
                <c:pt idx="11">
                  <c:v>-0.25</c:v>
                </c:pt>
                <c:pt idx="12">
                  <c:v>1.88</c:v>
                </c:pt>
                <c:pt idx="13">
                  <c:v>-3.37</c:v>
                </c:pt>
                <c:pt idx="14">
                  <c:v>-2.79</c:v>
                </c:pt>
                <c:pt idx="15">
                  <c:v>-1.68</c:v>
                </c:pt>
                <c:pt idx="16">
                  <c:v>-3.35</c:v>
                </c:pt>
                <c:pt idx="17">
                  <c:v>-0.47</c:v>
                </c:pt>
                <c:pt idx="18">
                  <c:v>-0.98</c:v>
                </c:pt>
                <c:pt idx="19">
                  <c:v>0.3</c:v>
                </c:pt>
                <c:pt idx="20">
                  <c:v>-1.69</c:v>
                </c:pt>
                <c:pt idx="21">
                  <c:v>-0.56</c:v>
                </c:pt>
                <c:pt idx="22">
                  <c:v>0.44</c:v>
                </c:pt>
                <c:pt idx="23">
                  <c:v>1.76</c:v>
                </c:pt>
                <c:pt idx="24">
                  <c:v>0.3</c:v>
                </c:pt>
                <c:pt idx="25">
                  <c:v>2.61</c:v>
                </c:pt>
                <c:pt idx="26">
                  <c:v>0.17</c:v>
                </c:pt>
                <c:pt idx="27">
                  <c:v>-0.64</c:v>
                </c:pt>
                <c:pt idx="28">
                  <c:v>4.24</c:v>
                </c:pt>
                <c:pt idx="29">
                  <c:v>1.08</c:v>
                </c:pt>
                <c:pt idx="30">
                  <c:v>0.32</c:v>
                </c:pt>
                <c:pt idx="31">
                  <c:v>2.59</c:v>
                </c:pt>
                <c:pt idx="32">
                  <c:v>-2.69</c:v>
                </c:pt>
                <c:pt idx="33">
                  <c:v>2.57</c:v>
                </c:pt>
                <c:pt idx="34">
                  <c:v>3.7</c:v>
                </c:pt>
                <c:pt idx="35">
                  <c:v>-4.23</c:v>
                </c:pt>
                <c:pt idx="36">
                  <c:v>-3.28</c:v>
                </c:pt>
                <c:pt idx="37">
                  <c:v>4.28</c:v>
                </c:pt>
                <c:pt idx="38">
                  <c:v>2.77</c:v>
                </c:pt>
                <c:pt idx="39">
                  <c:v>-0.45</c:v>
                </c:pt>
                <c:pt idx="40">
                  <c:v>1.74</c:v>
                </c:pt>
                <c:pt idx="41">
                  <c:v>2.28</c:v>
                </c:pt>
                <c:pt idx="42">
                  <c:v>3.16</c:v>
                </c:pt>
                <c:pt idx="43">
                  <c:v>-2.59</c:v>
                </c:pt>
                <c:pt idx="44">
                  <c:v>3.13</c:v>
                </c:pt>
                <c:pt idx="45">
                  <c:v>-2.67</c:v>
                </c:pt>
                <c:pt idx="46">
                  <c:v>-4.47</c:v>
                </c:pt>
                <c:pt idx="47">
                  <c:v>-1.7</c:v>
                </c:pt>
                <c:pt idx="48">
                  <c:v>-0.37</c:v>
                </c:pt>
                <c:pt idx="49">
                  <c:v>0.91</c:v>
                </c:pt>
                <c:pt idx="50">
                  <c:v>-1.23</c:v>
                </c:pt>
                <c:pt idx="51">
                  <c:v>-3.42</c:v>
                </c:pt>
                <c:pt idx="52">
                  <c:v>-1.61</c:v>
                </c:pt>
                <c:pt idx="53">
                  <c:v>-1.95</c:v>
                </c:pt>
                <c:pt idx="54">
                  <c:v>-3.83</c:v>
                </c:pt>
                <c:pt idx="55">
                  <c:v>-3.76</c:v>
                </c:pt>
                <c:pt idx="56">
                  <c:v>0.16</c:v>
                </c:pt>
                <c:pt idx="57">
                  <c:v>-2.26</c:v>
                </c:pt>
                <c:pt idx="58">
                  <c:v>-0.64</c:v>
                </c:pt>
                <c:pt idx="59">
                  <c:v>-1.87</c:v>
                </c:pt>
                <c:pt idx="60">
                  <c:v>0.81</c:v>
                </c:pt>
                <c:pt idx="61">
                  <c:v>4.84</c:v>
                </c:pt>
                <c:pt idx="62">
                  <c:v>1.31</c:v>
                </c:pt>
                <c:pt idx="63">
                  <c:v>-3.18</c:v>
                </c:pt>
                <c:pt idx="64">
                  <c:v>0.14</c:v>
                </c:pt>
                <c:pt idx="65">
                  <c:v>0.21</c:v>
                </c:pt>
                <c:pt idx="66">
                  <c:v>-2.83</c:v>
                </c:pt>
                <c:pt idx="67">
                  <c:v>4.94</c:v>
                </c:pt>
                <c:pt idx="68">
                  <c:v>-2.16</c:v>
                </c:pt>
                <c:pt idx="69">
                  <c:v>-3.51</c:v>
                </c:pt>
                <c:pt idx="70">
                  <c:v>-0.61</c:v>
                </c:pt>
                <c:pt idx="71">
                  <c:v>4.18</c:v>
                </c:pt>
                <c:pt idx="72">
                  <c:v>-1.67</c:v>
                </c:pt>
                <c:pt idx="73">
                  <c:v>-1.86</c:v>
                </c:pt>
                <c:pt idx="74">
                  <c:v>-1.5</c:v>
                </c:pt>
                <c:pt idx="75">
                  <c:v>-1.18</c:v>
                </c:pt>
                <c:pt idx="76">
                  <c:v>-3.42</c:v>
                </c:pt>
                <c:pt idx="77">
                  <c:v>1.04</c:v>
                </c:pt>
                <c:pt idx="78">
                  <c:v>7.45</c:v>
                </c:pt>
                <c:pt idx="79">
                  <c:v>3.66</c:v>
                </c:pt>
                <c:pt idx="80">
                  <c:v>-1.28</c:v>
                </c:pt>
                <c:pt idx="81">
                  <c:v>-1.18</c:v>
                </c:pt>
                <c:pt idx="82">
                  <c:v>5.6</c:v>
                </c:pt>
                <c:pt idx="83">
                  <c:v>1.9</c:v>
                </c:pt>
                <c:pt idx="84">
                  <c:v>-4.6</c:v>
                </c:pt>
                <c:pt idx="85">
                  <c:v>-3.97</c:v>
                </c:pt>
                <c:pt idx="86">
                  <c:v>2.11</c:v>
                </c:pt>
                <c:pt idx="87">
                  <c:v>-3.53</c:v>
                </c:pt>
                <c:pt idx="88">
                  <c:v>-2.61</c:v>
                </c:pt>
                <c:pt idx="89">
                  <c:v>0.6</c:v>
                </c:pt>
                <c:pt idx="90">
                  <c:v>-0.17</c:v>
                </c:pt>
                <c:pt idx="91">
                  <c:v>0.73</c:v>
                </c:pt>
                <c:pt idx="92">
                  <c:v>-0.83</c:v>
                </c:pt>
                <c:pt idx="93">
                  <c:v>-1.28</c:v>
                </c:pt>
                <c:pt idx="94">
                  <c:v>-0.07</c:v>
                </c:pt>
                <c:pt idx="95">
                  <c:v>2.23</c:v>
                </c:pt>
                <c:pt idx="96">
                  <c:v>-0.52</c:v>
                </c:pt>
                <c:pt idx="97">
                  <c:v>0.37</c:v>
                </c:pt>
                <c:pt idx="98">
                  <c:v>0.96</c:v>
                </c:pt>
                <c:pt idx="99">
                  <c:v>-1.7</c:v>
                </c:pt>
                <c:pt idx="100">
                  <c:v>-1.28</c:v>
                </c:pt>
                <c:pt idx="101">
                  <c:v>-0.74</c:v>
                </c:pt>
                <c:pt idx="102">
                  <c:v>-0.21</c:v>
                </c:pt>
                <c:pt idx="103">
                  <c:v>-0.42</c:v>
                </c:pt>
                <c:pt idx="104">
                  <c:v>0.31</c:v>
                </c:pt>
                <c:pt idx="105">
                  <c:v>0.43</c:v>
                </c:pt>
                <c:pt idx="106">
                  <c:v>1.2</c:v>
                </c:pt>
                <c:pt idx="107">
                  <c:v>0.04</c:v>
                </c:pt>
                <c:pt idx="108">
                  <c:v>-0.05</c:v>
                </c:pt>
                <c:pt idx="109">
                  <c:v>0.88</c:v>
                </c:pt>
                <c:pt idx="110">
                  <c:v>0.54</c:v>
                </c:pt>
                <c:pt idx="111">
                  <c:v>0.2</c:v>
                </c:pt>
                <c:pt idx="112">
                  <c:v>1.44</c:v>
                </c:pt>
                <c:pt idx="113">
                  <c:v>0.5</c:v>
                </c:pt>
                <c:pt idx="114">
                  <c:v>0.56</c:v>
                </c:pt>
                <c:pt idx="115">
                  <c:v>1.36</c:v>
                </c:pt>
                <c:pt idx="116">
                  <c:v>-0.46</c:v>
                </c:pt>
                <c:pt idx="117">
                  <c:v>-0.85</c:v>
                </c:pt>
                <c:pt idx="118">
                  <c:v>-0.35</c:v>
                </c:pt>
                <c:pt idx="119">
                  <c:v>1.59</c:v>
                </c:pt>
                <c:pt idx="120">
                  <c:v>1.62</c:v>
                </c:pt>
                <c:pt idx="121">
                  <c:v>1.5</c:v>
                </c:pt>
                <c:pt idx="122">
                  <c:v>0.41</c:v>
                </c:pt>
                <c:pt idx="123">
                  <c:v>0.46</c:v>
                </c:pt>
                <c:pt idx="124">
                  <c:v>0.27</c:v>
                </c:pt>
                <c:pt idx="125">
                  <c:v>0.07</c:v>
                </c:pt>
                <c:pt idx="126">
                  <c:v>0.02</c:v>
                </c:pt>
                <c:pt idx="127">
                  <c:v>1.38</c:v>
                </c:pt>
                <c:pt idx="128">
                  <c:v>1.55</c:v>
                </c:pt>
                <c:pt idx="129">
                  <c:v>1.02</c:v>
                </c:pt>
                <c:pt idx="130">
                  <c:v>-0.1</c:v>
                </c:pt>
                <c:pt idx="131">
                  <c:v>0.14</c:v>
                </c:pt>
                <c:pt idx="132">
                  <c:v>1.0</c:v>
                </c:pt>
                <c:pt idx="133">
                  <c:v>1.51</c:v>
                </c:pt>
                <c:pt idx="134">
                  <c:v>0.78</c:v>
                </c:pt>
                <c:pt idx="135">
                  <c:v>1.67</c:v>
                </c:pt>
                <c:pt idx="136">
                  <c:v>0.83</c:v>
                </c:pt>
                <c:pt idx="137">
                  <c:v>0.63</c:v>
                </c:pt>
                <c:pt idx="138">
                  <c:v>1.45</c:v>
                </c:pt>
                <c:pt idx="139">
                  <c:v>0.48</c:v>
                </c:pt>
                <c:pt idx="140">
                  <c:v>0.84</c:v>
                </c:pt>
                <c:pt idx="141">
                  <c:v>-0.82</c:v>
                </c:pt>
                <c:pt idx="142">
                  <c:v>0.7</c:v>
                </c:pt>
                <c:pt idx="143">
                  <c:v>-0.11</c:v>
                </c:pt>
                <c:pt idx="144">
                  <c:v>0.17</c:v>
                </c:pt>
                <c:pt idx="145">
                  <c:v>2.22</c:v>
                </c:pt>
                <c:pt idx="146">
                  <c:v>0.61</c:v>
                </c:pt>
                <c:pt idx="147">
                  <c:v>0.3</c:v>
                </c:pt>
                <c:pt idx="148">
                  <c:v>3.57</c:v>
                </c:pt>
                <c:pt idx="149">
                  <c:v>0.47</c:v>
                </c:pt>
                <c:pt idx="150">
                  <c:v>0.0</c:v>
                </c:pt>
                <c:pt idx="151">
                  <c:v>3.94</c:v>
                </c:pt>
                <c:pt idx="152">
                  <c:v>0.54</c:v>
                </c:pt>
                <c:pt idx="153">
                  <c:v>1.3</c:v>
                </c:pt>
                <c:pt idx="154">
                  <c:v>0.21</c:v>
                </c:pt>
                <c:pt idx="155">
                  <c:v>-0.56</c:v>
                </c:pt>
                <c:pt idx="156">
                  <c:v>1.67</c:v>
                </c:pt>
                <c:pt idx="157">
                  <c:v>2.67</c:v>
                </c:pt>
                <c:pt idx="158">
                  <c:v>3.22</c:v>
                </c:pt>
                <c:pt idx="159">
                  <c:v>2.17</c:v>
                </c:pt>
                <c:pt idx="160">
                  <c:v>-0.73</c:v>
                </c:pt>
                <c:pt idx="161">
                  <c:v>-2.01</c:v>
                </c:pt>
                <c:pt idx="162">
                  <c:v>2.0</c:v>
                </c:pt>
                <c:pt idx="163">
                  <c:v>3.33</c:v>
                </c:pt>
                <c:pt idx="164">
                  <c:v>2.47</c:v>
                </c:pt>
                <c:pt idx="165">
                  <c:v>4.72</c:v>
                </c:pt>
                <c:pt idx="166">
                  <c:v>4.79</c:v>
                </c:pt>
                <c:pt idx="167">
                  <c:v>0.73</c:v>
                </c:pt>
                <c:pt idx="168">
                  <c:v>1.54</c:v>
                </c:pt>
                <c:pt idx="169">
                  <c:v>2.02</c:v>
                </c:pt>
                <c:pt idx="170">
                  <c:v>1.23</c:v>
                </c:pt>
                <c:pt idx="171">
                  <c:v>-1.19</c:v>
                </c:pt>
                <c:pt idx="172">
                  <c:v>-3.26</c:v>
                </c:pt>
                <c:pt idx="173">
                  <c:v>2.53</c:v>
                </c:pt>
                <c:pt idx="174">
                  <c:v>4.21</c:v>
                </c:pt>
                <c:pt idx="175">
                  <c:v>3.7</c:v>
                </c:pt>
                <c:pt idx="176">
                  <c:v>6.01</c:v>
                </c:pt>
                <c:pt idx="177">
                  <c:v>3.84</c:v>
                </c:pt>
                <c:pt idx="178">
                  <c:v>-2.75</c:v>
                </c:pt>
                <c:pt idx="179">
                  <c:v>5.38</c:v>
                </c:pt>
                <c:pt idx="180">
                  <c:v>8.59</c:v>
                </c:pt>
                <c:pt idx="181">
                  <c:v>1.23</c:v>
                </c:pt>
                <c:pt idx="182">
                  <c:v>3.53</c:v>
                </c:pt>
                <c:pt idx="183">
                  <c:v>10.96</c:v>
                </c:pt>
                <c:pt idx="184">
                  <c:v>7.74</c:v>
                </c:pt>
                <c:pt idx="185">
                  <c:v>2.86</c:v>
                </c:pt>
                <c:pt idx="186">
                  <c:v>-0.03</c:v>
                </c:pt>
                <c:pt idx="187">
                  <c:v>3.62</c:v>
                </c:pt>
                <c:pt idx="188">
                  <c:v>2.73</c:v>
                </c:pt>
                <c:pt idx="189">
                  <c:v>6.17</c:v>
                </c:pt>
                <c:pt idx="190">
                  <c:v>5.05</c:v>
                </c:pt>
                <c:pt idx="191">
                  <c:v>3.78</c:v>
                </c:pt>
                <c:pt idx="192">
                  <c:v>-9.57</c:v>
                </c:pt>
                <c:pt idx="193">
                  <c:v>-6.23</c:v>
                </c:pt>
                <c:pt idx="194">
                  <c:v>-4.51</c:v>
                </c:pt>
                <c:pt idx="195">
                  <c:v>-9.27</c:v>
                </c:pt>
                <c:pt idx="196">
                  <c:v>-3.32</c:v>
                </c:pt>
                <c:pt idx="197">
                  <c:v>-1.16</c:v>
                </c:pt>
                <c:pt idx="198">
                  <c:v>-0.81</c:v>
                </c:pt>
                <c:pt idx="199">
                  <c:v>0.39</c:v>
                </c:pt>
                <c:pt idx="200">
                  <c:v>0.63</c:v>
                </c:pt>
                <c:pt idx="201">
                  <c:v>0.12</c:v>
                </c:pt>
                <c:pt idx="202">
                  <c:v>1.9</c:v>
                </c:pt>
                <c:pt idx="203">
                  <c:v>1.33</c:v>
                </c:pt>
                <c:pt idx="204">
                  <c:v>-1.13</c:v>
                </c:pt>
                <c:pt idx="205">
                  <c:v>-2.15</c:v>
                </c:pt>
                <c:pt idx="206">
                  <c:v>-1.7</c:v>
                </c:pt>
                <c:pt idx="207">
                  <c:v>0.56</c:v>
                </c:pt>
                <c:pt idx="208">
                  <c:v>0.91</c:v>
                </c:pt>
                <c:pt idx="209">
                  <c:v>-2.39</c:v>
                </c:pt>
                <c:pt idx="210">
                  <c:v>-2.33</c:v>
                </c:pt>
                <c:pt idx="211">
                  <c:v>1.8</c:v>
                </c:pt>
                <c:pt idx="212">
                  <c:v>-1.7</c:v>
                </c:pt>
                <c:pt idx="213">
                  <c:v>0.55</c:v>
                </c:pt>
                <c:pt idx="214">
                  <c:v>-0.6</c:v>
                </c:pt>
                <c:pt idx="215">
                  <c:v>4.61</c:v>
                </c:pt>
                <c:pt idx="216">
                  <c:v>0.79</c:v>
                </c:pt>
                <c:pt idx="217">
                  <c:v>0.27</c:v>
                </c:pt>
                <c:pt idx="218">
                  <c:v>2.22</c:v>
                </c:pt>
                <c:pt idx="219">
                  <c:v>-0.49</c:v>
                </c:pt>
                <c:pt idx="220">
                  <c:v>0.76</c:v>
                </c:pt>
                <c:pt idx="221">
                  <c:v>2.57</c:v>
                </c:pt>
                <c:pt idx="222">
                  <c:v>-0.8</c:v>
                </c:pt>
                <c:pt idx="223">
                  <c:v>1.99</c:v>
                </c:pt>
                <c:pt idx="224">
                  <c:v>0.88</c:v>
                </c:pt>
                <c:pt idx="225">
                  <c:v>1.17</c:v>
                </c:pt>
                <c:pt idx="226">
                  <c:v>0.35</c:v>
                </c:pt>
                <c:pt idx="227">
                  <c:v>0.83</c:v>
                </c:pt>
                <c:pt idx="228">
                  <c:v>-0.18</c:v>
                </c:pt>
                <c:pt idx="229">
                  <c:v>2.32</c:v>
                </c:pt>
                <c:pt idx="230">
                  <c:v>0.72</c:v>
                </c:pt>
                <c:pt idx="231">
                  <c:v>0.91</c:v>
                </c:pt>
                <c:pt idx="232">
                  <c:v>-1.19</c:v>
                </c:pt>
                <c:pt idx="233">
                  <c:v>0.58</c:v>
                </c:pt>
                <c:pt idx="234">
                  <c:v>-1.53</c:v>
                </c:pt>
                <c:pt idx="235">
                  <c:v>1.02</c:v>
                </c:pt>
                <c:pt idx="236">
                  <c:v>0.37</c:v>
                </c:pt>
                <c:pt idx="237">
                  <c:v>-0.31</c:v>
                </c:pt>
              </c:numCache>
            </c:numRef>
          </c:xVal>
          <c:yVal>
            <c:numRef>
              <c:f>Peugeot!$M$58:$M$295</c:f>
              <c:numCache>
                <c:formatCode>General</c:formatCode>
                <c:ptCount val="238"/>
                <c:pt idx="0">
                  <c:v>-0.0148821041680152</c:v>
                </c:pt>
                <c:pt idx="1">
                  <c:v>-0.0761933661048121</c:v>
                </c:pt>
                <c:pt idx="2">
                  <c:v>-0.0157698433833764</c:v>
                </c:pt>
                <c:pt idx="3">
                  <c:v>-0.0270339833044661</c:v>
                </c:pt>
                <c:pt idx="4">
                  <c:v>0.0507928986106223</c:v>
                </c:pt>
                <c:pt idx="5">
                  <c:v>-0.057565270317535</c:v>
                </c:pt>
                <c:pt idx="6">
                  <c:v>-0.0576428483655854</c:v>
                </c:pt>
                <c:pt idx="7">
                  <c:v>0.00972297908185489</c:v>
                </c:pt>
                <c:pt idx="8">
                  <c:v>-0.0245469379946194</c:v>
                </c:pt>
                <c:pt idx="9">
                  <c:v>-0.00995848920149543</c:v>
                </c:pt>
                <c:pt idx="10">
                  <c:v>0.0541525304789408</c:v>
                </c:pt>
                <c:pt idx="11">
                  <c:v>-0.0280259898642177</c:v>
                </c:pt>
                <c:pt idx="12">
                  <c:v>0.0726325043687027</c:v>
                </c:pt>
                <c:pt idx="13">
                  <c:v>-0.0231651069283056</c:v>
                </c:pt>
                <c:pt idx="14">
                  <c:v>-0.0460414878079402</c:v>
                </c:pt>
                <c:pt idx="15">
                  <c:v>0.010864658231987</c:v>
                </c:pt>
                <c:pt idx="16">
                  <c:v>-0.0467506843819766</c:v>
                </c:pt>
                <c:pt idx="17">
                  <c:v>-0.0490801014256772</c:v>
                </c:pt>
                <c:pt idx="18">
                  <c:v>-0.00907056830837947</c:v>
                </c:pt>
                <c:pt idx="19">
                  <c:v>-0.0446506466890062</c:v>
                </c:pt>
                <c:pt idx="20">
                  <c:v>-0.00987100292608508</c:v>
                </c:pt>
                <c:pt idx="21">
                  <c:v>0.00171448399802137</c:v>
                </c:pt>
                <c:pt idx="22">
                  <c:v>0.0115169789813998</c:v>
                </c:pt>
                <c:pt idx="23">
                  <c:v>0.000730572654959785</c:v>
                </c:pt>
                <c:pt idx="24">
                  <c:v>0.0759674857826424</c:v>
                </c:pt>
                <c:pt idx="25">
                  <c:v>-0.0135882927171298</c:v>
                </c:pt>
                <c:pt idx="26">
                  <c:v>0.0246333971162177</c:v>
                </c:pt>
                <c:pt idx="27">
                  <c:v>0.0119803589628602</c:v>
                </c:pt>
                <c:pt idx="28">
                  <c:v>0.0608200142665909</c:v>
                </c:pt>
                <c:pt idx="29">
                  <c:v>0.0757045401416485</c:v>
                </c:pt>
                <c:pt idx="30">
                  <c:v>-0.000575274775065485</c:v>
                </c:pt>
                <c:pt idx="31">
                  <c:v>0.0805712102526887</c:v>
                </c:pt>
                <c:pt idx="32">
                  <c:v>-0.0539045023823862</c:v>
                </c:pt>
                <c:pt idx="33">
                  <c:v>0.0228712628954319</c:v>
                </c:pt>
                <c:pt idx="34">
                  <c:v>0.0516760789543887</c:v>
                </c:pt>
                <c:pt idx="35">
                  <c:v>-0.0262695339689525</c:v>
                </c:pt>
                <c:pt idx="36">
                  <c:v>-0.0348069073538472</c:v>
                </c:pt>
                <c:pt idx="37">
                  <c:v>0.0811530212370182</c:v>
                </c:pt>
                <c:pt idx="38">
                  <c:v>0.0511246196597863</c:v>
                </c:pt>
                <c:pt idx="39">
                  <c:v>0.0128570897543513</c:v>
                </c:pt>
                <c:pt idx="40">
                  <c:v>0.0206549350934177</c:v>
                </c:pt>
                <c:pt idx="41">
                  <c:v>0.0468487735557348</c:v>
                </c:pt>
                <c:pt idx="42">
                  <c:v>0.0576011559472256</c:v>
                </c:pt>
                <c:pt idx="43">
                  <c:v>-0.00939756409302614</c:v>
                </c:pt>
                <c:pt idx="44">
                  <c:v>0.0715945513502141</c:v>
                </c:pt>
                <c:pt idx="45">
                  <c:v>-0.139531326208724</c:v>
                </c:pt>
                <c:pt idx="46">
                  <c:v>-0.0395491187923134</c:v>
                </c:pt>
                <c:pt idx="47">
                  <c:v>-0.00704412016750195</c:v>
                </c:pt>
                <c:pt idx="48">
                  <c:v>0.0665629455602304</c:v>
                </c:pt>
                <c:pt idx="49">
                  <c:v>0.0678519279257614</c:v>
                </c:pt>
                <c:pt idx="50">
                  <c:v>-0.0319482807936919</c:v>
                </c:pt>
                <c:pt idx="51">
                  <c:v>-0.0720238409648637</c:v>
                </c:pt>
                <c:pt idx="52">
                  <c:v>0.0969350104140841</c:v>
                </c:pt>
                <c:pt idx="53">
                  <c:v>-0.133832387808068</c:v>
                </c:pt>
                <c:pt idx="54">
                  <c:v>-0.119824331554123</c:v>
                </c:pt>
                <c:pt idx="55">
                  <c:v>-0.0518273286765632</c:v>
                </c:pt>
                <c:pt idx="56">
                  <c:v>-0.0262300644215701</c:v>
                </c:pt>
                <c:pt idx="57">
                  <c:v>-0.0423659670275116</c:v>
                </c:pt>
                <c:pt idx="58">
                  <c:v>0.0762915165279372</c:v>
                </c:pt>
                <c:pt idx="59">
                  <c:v>-0.00530508095041882</c:v>
                </c:pt>
                <c:pt idx="60">
                  <c:v>0.0295710243201386</c:v>
                </c:pt>
                <c:pt idx="61">
                  <c:v>0.0534704613523931</c:v>
                </c:pt>
                <c:pt idx="62">
                  <c:v>0.102614312764268</c:v>
                </c:pt>
                <c:pt idx="63">
                  <c:v>-0.0952020330683223</c:v>
                </c:pt>
                <c:pt idx="64">
                  <c:v>0.0519381053102014</c:v>
                </c:pt>
                <c:pt idx="65">
                  <c:v>0.120962947926254</c:v>
                </c:pt>
                <c:pt idx="66">
                  <c:v>-0.0576203487785199</c:v>
                </c:pt>
                <c:pt idx="67">
                  <c:v>0.135509743874806</c:v>
                </c:pt>
                <c:pt idx="68">
                  <c:v>-0.0207204637332912</c:v>
                </c:pt>
                <c:pt idx="69">
                  <c:v>-0.141543289991136</c:v>
                </c:pt>
                <c:pt idx="70">
                  <c:v>-0.0152761271186738</c:v>
                </c:pt>
                <c:pt idx="71">
                  <c:v>0.0795884395768486</c:v>
                </c:pt>
                <c:pt idx="72">
                  <c:v>-0.0329883696772354</c:v>
                </c:pt>
                <c:pt idx="73">
                  <c:v>-0.0520964443953713</c:v>
                </c:pt>
                <c:pt idx="74">
                  <c:v>-0.00240089712487527</c:v>
                </c:pt>
                <c:pt idx="75">
                  <c:v>0.0185214745324522</c:v>
                </c:pt>
                <c:pt idx="76">
                  <c:v>-0.0315052264960756</c:v>
                </c:pt>
                <c:pt idx="77">
                  <c:v>0.0625847080343887</c:v>
                </c:pt>
                <c:pt idx="78">
                  <c:v>0.0911869452066416</c:v>
                </c:pt>
                <c:pt idx="79">
                  <c:v>0.107992962492547</c:v>
                </c:pt>
                <c:pt idx="80">
                  <c:v>-0.0227375444481419</c:v>
                </c:pt>
                <c:pt idx="81">
                  <c:v>0.129389788501556</c:v>
                </c:pt>
                <c:pt idx="82">
                  <c:v>0.16871243954945</c:v>
                </c:pt>
                <c:pt idx="83">
                  <c:v>0.0713264449738323</c:v>
                </c:pt>
                <c:pt idx="84">
                  <c:v>-0.112607490065637</c:v>
                </c:pt>
                <c:pt idx="85">
                  <c:v>-0.118243157083152</c:v>
                </c:pt>
                <c:pt idx="86">
                  <c:v>0.0710089831646286</c:v>
                </c:pt>
                <c:pt idx="87">
                  <c:v>-0.0923334285675778</c:v>
                </c:pt>
                <c:pt idx="88">
                  <c:v>-0.253711289311261</c:v>
                </c:pt>
                <c:pt idx="89">
                  <c:v>-0.164691533990543</c:v>
                </c:pt>
                <c:pt idx="90">
                  <c:v>-0.0482374459058409</c:v>
                </c:pt>
                <c:pt idx="91">
                  <c:v>-0.0438243429362892</c:v>
                </c:pt>
                <c:pt idx="92">
                  <c:v>-0.0904673680159906</c:v>
                </c:pt>
                <c:pt idx="93">
                  <c:v>0.00331117917837628</c:v>
                </c:pt>
                <c:pt idx="94">
                  <c:v>0.0364300135543775</c:v>
                </c:pt>
                <c:pt idx="95">
                  <c:v>0.0080277862017673</c:v>
                </c:pt>
                <c:pt idx="96">
                  <c:v>0.0235971917907815</c:v>
                </c:pt>
                <c:pt idx="97">
                  <c:v>-0.102935882631307</c:v>
                </c:pt>
                <c:pt idx="98">
                  <c:v>-0.023002024151224</c:v>
                </c:pt>
                <c:pt idx="99">
                  <c:v>-0.063660506399643</c:v>
                </c:pt>
                <c:pt idx="100">
                  <c:v>0.0384125461100834</c:v>
                </c:pt>
                <c:pt idx="101">
                  <c:v>0.0344359053140825</c:v>
                </c:pt>
                <c:pt idx="102">
                  <c:v>-0.0333215454827709</c:v>
                </c:pt>
                <c:pt idx="103">
                  <c:v>-0.0220544453033665</c:v>
                </c:pt>
                <c:pt idx="104">
                  <c:v>-0.00502641869364138</c:v>
                </c:pt>
                <c:pt idx="105">
                  <c:v>0.0135764639422551</c:v>
                </c:pt>
                <c:pt idx="106">
                  <c:v>0.0599188835424252</c:v>
                </c:pt>
                <c:pt idx="107">
                  <c:v>0.0380505006882436</c:v>
                </c:pt>
                <c:pt idx="108">
                  <c:v>-0.00447871993253292</c:v>
                </c:pt>
                <c:pt idx="109">
                  <c:v>0.0133119421327559</c:v>
                </c:pt>
                <c:pt idx="110">
                  <c:v>0.0373451559972515</c:v>
                </c:pt>
                <c:pt idx="111">
                  <c:v>0.0446865025270729</c:v>
                </c:pt>
                <c:pt idx="112">
                  <c:v>0.0429601482040575</c:v>
                </c:pt>
                <c:pt idx="113">
                  <c:v>0.0071433684690583</c:v>
                </c:pt>
                <c:pt idx="114">
                  <c:v>0.0273066061955232</c:v>
                </c:pt>
                <c:pt idx="115">
                  <c:v>0.00876288901887515</c:v>
                </c:pt>
                <c:pt idx="116">
                  <c:v>-0.0110501500533788</c:v>
                </c:pt>
                <c:pt idx="117">
                  <c:v>-0.0451033977141905</c:v>
                </c:pt>
                <c:pt idx="118">
                  <c:v>0.0551801643983719</c:v>
                </c:pt>
                <c:pt idx="119">
                  <c:v>0.0475163299505791</c:v>
                </c:pt>
                <c:pt idx="120">
                  <c:v>0.016168990858287</c:v>
                </c:pt>
                <c:pt idx="121">
                  <c:v>0.075766044448242</c:v>
                </c:pt>
                <c:pt idx="122">
                  <c:v>0.0400721434200203</c:v>
                </c:pt>
                <c:pt idx="123">
                  <c:v>0.0123147636934758</c:v>
                </c:pt>
                <c:pt idx="124">
                  <c:v>-0.0390419875902859</c:v>
                </c:pt>
                <c:pt idx="125">
                  <c:v>0.0120518535248361</c:v>
                </c:pt>
                <c:pt idx="126">
                  <c:v>0.0252611623103603</c:v>
                </c:pt>
                <c:pt idx="127">
                  <c:v>0.0435791709631143</c:v>
                </c:pt>
                <c:pt idx="128">
                  <c:v>0.0222758153744172</c:v>
                </c:pt>
                <c:pt idx="129">
                  <c:v>-0.00268633503649868</c:v>
                </c:pt>
                <c:pt idx="130">
                  <c:v>-0.027544778699267</c:v>
                </c:pt>
                <c:pt idx="131">
                  <c:v>-0.0280515252180235</c:v>
                </c:pt>
                <c:pt idx="132">
                  <c:v>0.051092411953279</c:v>
                </c:pt>
                <c:pt idx="133">
                  <c:v>0.000576289143492848</c:v>
                </c:pt>
                <c:pt idx="134">
                  <c:v>0.0463970889208257</c:v>
                </c:pt>
                <c:pt idx="135">
                  <c:v>0.0811424712546729</c:v>
                </c:pt>
                <c:pt idx="136">
                  <c:v>0.0430504426343317</c:v>
                </c:pt>
                <c:pt idx="137">
                  <c:v>0.0424664227090666</c:v>
                </c:pt>
                <c:pt idx="138">
                  <c:v>0.00595146028731143</c:v>
                </c:pt>
                <c:pt idx="139">
                  <c:v>-0.0325318540735327</c:v>
                </c:pt>
                <c:pt idx="140">
                  <c:v>0.0246419335149218</c:v>
                </c:pt>
                <c:pt idx="141">
                  <c:v>0.00607479008876442</c:v>
                </c:pt>
                <c:pt idx="142">
                  <c:v>-0.0143602433319085</c:v>
                </c:pt>
                <c:pt idx="143">
                  <c:v>-0.034363657614884</c:v>
                </c:pt>
                <c:pt idx="144">
                  <c:v>0.0333323407075478</c:v>
                </c:pt>
                <c:pt idx="145">
                  <c:v>0.0422499001811778</c:v>
                </c:pt>
                <c:pt idx="146">
                  <c:v>0.0700294343521216</c:v>
                </c:pt>
                <c:pt idx="147">
                  <c:v>0.0455342078015175</c:v>
                </c:pt>
                <c:pt idx="148">
                  <c:v>0.0729382209130356</c:v>
                </c:pt>
                <c:pt idx="149">
                  <c:v>0.0357095044103957</c:v>
                </c:pt>
                <c:pt idx="150">
                  <c:v>0.00731455847625035</c:v>
                </c:pt>
                <c:pt idx="151">
                  <c:v>0.0342488455010561</c:v>
                </c:pt>
                <c:pt idx="152">
                  <c:v>0.0166877456957315</c:v>
                </c:pt>
                <c:pt idx="153">
                  <c:v>0.088663165676129</c:v>
                </c:pt>
                <c:pt idx="154">
                  <c:v>0.128999355303044</c:v>
                </c:pt>
                <c:pt idx="155">
                  <c:v>-0.0169300981525819</c:v>
                </c:pt>
                <c:pt idx="156">
                  <c:v>-0.0295249967662547</c:v>
                </c:pt>
                <c:pt idx="157">
                  <c:v>-0.0209257705998623</c:v>
                </c:pt>
                <c:pt idx="158">
                  <c:v>-0.00811310935866687</c:v>
                </c:pt>
                <c:pt idx="159">
                  <c:v>0.0543896100694281</c:v>
                </c:pt>
                <c:pt idx="160">
                  <c:v>0.0650681781641345</c:v>
                </c:pt>
                <c:pt idx="161">
                  <c:v>-0.137246001646913</c:v>
                </c:pt>
                <c:pt idx="162">
                  <c:v>0.00213391955601882</c:v>
                </c:pt>
                <c:pt idx="163">
                  <c:v>-0.0930636790577175</c:v>
                </c:pt>
                <c:pt idx="164">
                  <c:v>-0.0148069879006835</c:v>
                </c:pt>
                <c:pt idx="165">
                  <c:v>0.0258467002696819</c:v>
                </c:pt>
                <c:pt idx="166">
                  <c:v>0.0220629774673702</c:v>
                </c:pt>
                <c:pt idx="167">
                  <c:v>0.0522955714860177</c:v>
                </c:pt>
                <c:pt idx="168">
                  <c:v>0.00731317083688277</c:v>
                </c:pt>
                <c:pt idx="169">
                  <c:v>-0.0345589382886654</c:v>
                </c:pt>
                <c:pt idx="170">
                  <c:v>0.0163153277069567</c:v>
                </c:pt>
                <c:pt idx="171">
                  <c:v>0.0407748400888217</c:v>
                </c:pt>
                <c:pt idx="172">
                  <c:v>0.0231969080951316</c:v>
                </c:pt>
                <c:pt idx="173">
                  <c:v>-0.125401214409783</c:v>
                </c:pt>
                <c:pt idx="174">
                  <c:v>-0.000826075556899012</c:v>
                </c:pt>
                <c:pt idx="175">
                  <c:v>-0.000224858452052955</c:v>
                </c:pt>
                <c:pt idx="176">
                  <c:v>-0.0179779682665196</c:v>
                </c:pt>
                <c:pt idx="177">
                  <c:v>-0.0312465125258942</c:v>
                </c:pt>
                <c:pt idx="178">
                  <c:v>0.0523085037564583</c:v>
                </c:pt>
                <c:pt idx="179">
                  <c:v>-0.0792699744593054</c:v>
                </c:pt>
                <c:pt idx="180">
                  <c:v>-0.0438826919170344</c:v>
                </c:pt>
                <c:pt idx="181">
                  <c:v>0.00986199552056069</c:v>
                </c:pt>
                <c:pt idx="182">
                  <c:v>0.0725543625790781</c:v>
                </c:pt>
                <c:pt idx="183">
                  <c:v>-0.00808854192324341</c:v>
                </c:pt>
                <c:pt idx="184">
                  <c:v>-0.0178536806230263</c:v>
                </c:pt>
                <c:pt idx="185">
                  <c:v>-0.0365016609353598</c:v>
                </c:pt>
                <c:pt idx="186">
                  <c:v>-0.0168187158550901</c:v>
                </c:pt>
                <c:pt idx="187">
                  <c:v>-0.00765091690865587</c:v>
                </c:pt>
                <c:pt idx="188">
                  <c:v>0.0166416448154647</c:v>
                </c:pt>
                <c:pt idx="189">
                  <c:v>0.0215398957586321</c:v>
                </c:pt>
                <c:pt idx="190">
                  <c:v>-0.0538247900209339</c:v>
                </c:pt>
                <c:pt idx="191">
                  <c:v>0.00522705952558657</c:v>
                </c:pt>
                <c:pt idx="192">
                  <c:v>0.0238622512026431</c:v>
                </c:pt>
                <c:pt idx="193">
                  <c:v>-0.0760979388705611</c:v>
                </c:pt>
                <c:pt idx="194">
                  <c:v>0.061472501885594</c:v>
                </c:pt>
                <c:pt idx="195">
                  <c:v>-0.00789850424180414</c:v>
                </c:pt>
                <c:pt idx="196">
                  <c:v>-0.00173097777179237</c:v>
                </c:pt>
                <c:pt idx="197">
                  <c:v>-0.00462452810775586</c:v>
                </c:pt>
                <c:pt idx="198">
                  <c:v>0.0191811640352691</c:v>
                </c:pt>
                <c:pt idx="199">
                  <c:v>0.020764793489216</c:v>
                </c:pt>
                <c:pt idx="200">
                  <c:v>0.0169729345344498</c:v>
                </c:pt>
                <c:pt idx="201">
                  <c:v>-0.0281330658517515</c:v>
                </c:pt>
                <c:pt idx="202">
                  <c:v>0.0369966969764573</c:v>
                </c:pt>
                <c:pt idx="203">
                  <c:v>0.00103108209514323</c:v>
                </c:pt>
                <c:pt idx="204">
                  <c:v>-0.0229038493058765</c:v>
                </c:pt>
                <c:pt idx="205">
                  <c:v>-0.0121824580106061</c:v>
                </c:pt>
                <c:pt idx="206">
                  <c:v>0.0137335742864826</c:v>
                </c:pt>
                <c:pt idx="207">
                  <c:v>0.0351306787790204</c:v>
                </c:pt>
                <c:pt idx="208">
                  <c:v>0.0523005469636796</c:v>
                </c:pt>
                <c:pt idx="209">
                  <c:v>-0.0585501217548467</c:v>
                </c:pt>
                <c:pt idx="210">
                  <c:v>-0.131825545956452</c:v>
                </c:pt>
                <c:pt idx="211">
                  <c:v>0.0107718539557002</c:v>
                </c:pt>
                <c:pt idx="212">
                  <c:v>-0.0230757755021092</c:v>
                </c:pt>
                <c:pt idx="213">
                  <c:v>0.0302307379338492</c:v>
                </c:pt>
                <c:pt idx="214">
                  <c:v>0.0231898677203493</c:v>
                </c:pt>
                <c:pt idx="215">
                  <c:v>0.090891777413175</c:v>
                </c:pt>
                <c:pt idx="216">
                  <c:v>0.0723176167393832</c:v>
                </c:pt>
                <c:pt idx="217">
                  <c:v>0.0291748870190932</c:v>
                </c:pt>
                <c:pt idx="218">
                  <c:v>0.0195277358220865</c:v>
                </c:pt>
                <c:pt idx="219">
                  <c:v>-0.00469049292851715</c:v>
                </c:pt>
                <c:pt idx="220">
                  <c:v>-0.0352842987758696</c:v>
                </c:pt>
                <c:pt idx="221">
                  <c:v>0.087509841067352</c:v>
                </c:pt>
                <c:pt idx="222">
                  <c:v>-0.0429791460822842</c:v>
                </c:pt>
                <c:pt idx="223">
                  <c:v>0.0204072392960873</c:v>
                </c:pt>
                <c:pt idx="224">
                  <c:v>0.030053641089567</c:v>
                </c:pt>
                <c:pt idx="225">
                  <c:v>0.0407304249090408</c:v>
                </c:pt>
                <c:pt idx="226">
                  <c:v>-0.0134779579451097</c:v>
                </c:pt>
                <c:pt idx="227">
                  <c:v>0.0195048733141514</c:v>
                </c:pt>
                <c:pt idx="228">
                  <c:v>0.00422195761148352</c:v>
                </c:pt>
                <c:pt idx="229">
                  <c:v>0.00610306221808581</c:v>
                </c:pt>
                <c:pt idx="230">
                  <c:v>0.0214411419897323</c:v>
                </c:pt>
                <c:pt idx="231">
                  <c:v>0.0363592752777248</c:v>
                </c:pt>
                <c:pt idx="232">
                  <c:v>0.0116419074569591</c:v>
                </c:pt>
                <c:pt idx="233">
                  <c:v>0.00457054036249055</c:v>
                </c:pt>
                <c:pt idx="234">
                  <c:v>0.013396982842386</c:v>
                </c:pt>
                <c:pt idx="235">
                  <c:v>-0.0180720838581079</c:v>
                </c:pt>
                <c:pt idx="236">
                  <c:v>0.000507553988714016</c:v>
                </c:pt>
                <c:pt idx="237">
                  <c:v>0.0172796457883367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68866096"/>
        <c:axId val="1768871728"/>
      </c:scatterChart>
      <c:valAx>
        <c:axId val="17688660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HML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68871728"/>
        <c:crosses val="autoZero"/>
        <c:crossBetween val="midCat"/>
      </c:valAx>
      <c:valAx>
        <c:axId val="176887172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Excess Return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688660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HML Courbe de régression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Excess Return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VW!$F$2:$F$201</c:f>
              <c:numCache>
                <c:formatCode>General</c:formatCode>
                <c:ptCount val="200"/>
                <c:pt idx="0">
                  <c:v>0.27</c:v>
                </c:pt>
                <c:pt idx="1">
                  <c:v>-1.25</c:v>
                </c:pt>
                <c:pt idx="2">
                  <c:v>-1.12</c:v>
                </c:pt>
                <c:pt idx="3">
                  <c:v>-2.69</c:v>
                </c:pt>
                <c:pt idx="4">
                  <c:v>-0.75</c:v>
                </c:pt>
                <c:pt idx="5">
                  <c:v>-3.56</c:v>
                </c:pt>
                <c:pt idx="6">
                  <c:v>-0.84</c:v>
                </c:pt>
                <c:pt idx="7">
                  <c:v>-2.71</c:v>
                </c:pt>
                <c:pt idx="8">
                  <c:v>0.23</c:v>
                </c:pt>
                <c:pt idx="9">
                  <c:v>-2.67</c:v>
                </c:pt>
                <c:pt idx="10">
                  <c:v>0.28</c:v>
                </c:pt>
                <c:pt idx="11">
                  <c:v>-0.25</c:v>
                </c:pt>
                <c:pt idx="12">
                  <c:v>1.88</c:v>
                </c:pt>
                <c:pt idx="13">
                  <c:v>-3.37</c:v>
                </c:pt>
                <c:pt idx="14">
                  <c:v>-2.79</c:v>
                </c:pt>
                <c:pt idx="15">
                  <c:v>-1.68</c:v>
                </c:pt>
                <c:pt idx="16">
                  <c:v>-3.35</c:v>
                </c:pt>
                <c:pt idx="17">
                  <c:v>-0.47</c:v>
                </c:pt>
                <c:pt idx="18">
                  <c:v>-0.98</c:v>
                </c:pt>
                <c:pt idx="19">
                  <c:v>0.3</c:v>
                </c:pt>
                <c:pt idx="20">
                  <c:v>-1.69</c:v>
                </c:pt>
                <c:pt idx="21">
                  <c:v>-0.56</c:v>
                </c:pt>
                <c:pt idx="22">
                  <c:v>0.44</c:v>
                </c:pt>
                <c:pt idx="23">
                  <c:v>1.76</c:v>
                </c:pt>
                <c:pt idx="24">
                  <c:v>0.3</c:v>
                </c:pt>
                <c:pt idx="25">
                  <c:v>2.61</c:v>
                </c:pt>
                <c:pt idx="26">
                  <c:v>0.17</c:v>
                </c:pt>
                <c:pt idx="27">
                  <c:v>-0.64</c:v>
                </c:pt>
                <c:pt idx="28">
                  <c:v>4.24</c:v>
                </c:pt>
                <c:pt idx="29">
                  <c:v>1.08</c:v>
                </c:pt>
                <c:pt idx="30">
                  <c:v>0.32</c:v>
                </c:pt>
                <c:pt idx="31">
                  <c:v>2.59</c:v>
                </c:pt>
                <c:pt idx="32">
                  <c:v>-2.69</c:v>
                </c:pt>
                <c:pt idx="33">
                  <c:v>2.57</c:v>
                </c:pt>
                <c:pt idx="34">
                  <c:v>3.7</c:v>
                </c:pt>
                <c:pt idx="35">
                  <c:v>-4.23</c:v>
                </c:pt>
                <c:pt idx="36">
                  <c:v>-3.28</c:v>
                </c:pt>
                <c:pt idx="37">
                  <c:v>4.28</c:v>
                </c:pt>
                <c:pt idx="38">
                  <c:v>2.77</c:v>
                </c:pt>
                <c:pt idx="39">
                  <c:v>-0.45</c:v>
                </c:pt>
                <c:pt idx="40">
                  <c:v>1.74</c:v>
                </c:pt>
                <c:pt idx="41">
                  <c:v>2.28</c:v>
                </c:pt>
                <c:pt idx="42">
                  <c:v>3.16</c:v>
                </c:pt>
                <c:pt idx="43">
                  <c:v>-2.59</c:v>
                </c:pt>
                <c:pt idx="44">
                  <c:v>3.13</c:v>
                </c:pt>
                <c:pt idx="45">
                  <c:v>-2.67</c:v>
                </c:pt>
                <c:pt idx="46">
                  <c:v>-4.47</c:v>
                </c:pt>
                <c:pt idx="47">
                  <c:v>-1.7</c:v>
                </c:pt>
                <c:pt idx="48">
                  <c:v>-0.37</c:v>
                </c:pt>
                <c:pt idx="49">
                  <c:v>0.91</c:v>
                </c:pt>
                <c:pt idx="50">
                  <c:v>-1.23</c:v>
                </c:pt>
                <c:pt idx="51">
                  <c:v>-3.42</c:v>
                </c:pt>
                <c:pt idx="52">
                  <c:v>-1.61</c:v>
                </c:pt>
                <c:pt idx="53">
                  <c:v>-1.95</c:v>
                </c:pt>
                <c:pt idx="54">
                  <c:v>-3.83</c:v>
                </c:pt>
                <c:pt idx="55">
                  <c:v>-3.76</c:v>
                </c:pt>
                <c:pt idx="56">
                  <c:v>0.16</c:v>
                </c:pt>
                <c:pt idx="57">
                  <c:v>-2.26</c:v>
                </c:pt>
                <c:pt idx="58">
                  <c:v>-0.64</c:v>
                </c:pt>
                <c:pt idx="59">
                  <c:v>-1.87</c:v>
                </c:pt>
                <c:pt idx="60">
                  <c:v>0.81</c:v>
                </c:pt>
                <c:pt idx="61">
                  <c:v>4.84</c:v>
                </c:pt>
                <c:pt idx="62">
                  <c:v>1.31</c:v>
                </c:pt>
                <c:pt idx="63">
                  <c:v>-3.18</c:v>
                </c:pt>
                <c:pt idx="64">
                  <c:v>0.14</c:v>
                </c:pt>
                <c:pt idx="65">
                  <c:v>0.21</c:v>
                </c:pt>
                <c:pt idx="66">
                  <c:v>-2.83</c:v>
                </c:pt>
                <c:pt idx="67">
                  <c:v>4.94</c:v>
                </c:pt>
                <c:pt idx="68">
                  <c:v>-2.16</c:v>
                </c:pt>
                <c:pt idx="69">
                  <c:v>-3.51</c:v>
                </c:pt>
                <c:pt idx="70">
                  <c:v>-0.61</c:v>
                </c:pt>
                <c:pt idx="71">
                  <c:v>4.18</c:v>
                </c:pt>
                <c:pt idx="72">
                  <c:v>-1.67</c:v>
                </c:pt>
                <c:pt idx="73">
                  <c:v>-1.86</c:v>
                </c:pt>
                <c:pt idx="74">
                  <c:v>-1.5</c:v>
                </c:pt>
                <c:pt idx="75">
                  <c:v>-1.18</c:v>
                </c:pt>
                <c:pt idx="76">
                  <c:v>-3.42</c:v>
                </c:pt>
                <c:pt idx="77">
                  <c:v>1.04</c:v>
                </c:pt>
                <c:pt idx="78">
                  <c:v>7.45</c:v>
                </c:pt>
                <c:pt idx="79">
                  <c:v>3.66</c:v>
                </c:pt>
                <c:pt idx="80">
                  <c:v>-1.28</c:v>
                </c:pt>
                <c:pt idx="81">
                  <c:v>-1.18</c:v>
                </c:pt>
                <c:pt idx="82">
                  <c:v>5.6</c:v>
                </c:pt>
                <c:pt idx="83">
                  <c:v>1.9</c:v>
                </c:pt>
                <c:pt idx="84">
                  <c:v>-4.6</c:v>
                </c:pt>
                <c:pt idx="85">
                  <c:v>-3.97</c:v>
                </c:pt>
                <c:pt idx="86">
                  <c:v>2.11</c:v>
                </c:pt>
                <c:pt idx="87">
                  <c:v>-3.53</c:v>
                </c:pt>
                <c:pt idx="88">
                  <c:v>-2.61</c:v>
                </c:pt>
                <c:pt idx="89">
                  <c:v>0.6</c:v>
                </c:pt>
                <c:pt idx="90">
                  <c:v>-0.17</c:v>
                </c:pt>
                <c:pt idx="91">
                  <c:v>0.73</c:v>
                </c:pt>
                <c:pt idx="92">
                  <c:v>-0.83</c:v>
                </c:pt>
                <c:pt idx="93">
                  <c:v>-1.28</c:v>
                </c:pt>
                <c:pt idx="94">
                  <c:v>-0.07</c:v>
                </c:pt>
                <c:pt idx="95">
                  <c:v>2.23</c:v>
                </c:pt>
                <c:pt idx="96">
                  <c:v>-0.52</c:v>
                </c:pt>
                <c:pt idx="97">
                  <c:v>0.37</c:v>
                </c:pt>
                <c:pt idx="98">
                  <c:v>0.96</c:v>
                </c:pt>
                <c:pt idx="99">
                  <c:v>-1.7</c:v>
                </c:pt>
                <c:pt idx="100">
                  <c:v>-1.28</c:v>
                </c:pt>
                <c:pt idx="101">
                  <c:v>-0.74</c:v>
                </c:pt>
                <c:pt idx="102">
                  <c:v>-0.21</c:v>
                </c:pt>
                <c:pt idx="103">
                  <c:v>-0.42</c:v>
                </c:pt>
                <c:pt idx="104">
                  <c:v>0.31</c:v>
                </c:pt>
                <c:pt idx="105">
                  <c:v>0.43</c:v>
                </c:pt>
                <c:pt idx="106">
                  <c:v>1.2</c:v>
                </c:pt>
                <c:pt idx="107">
                  <c:v>0.04</c:v>
                </c:pt>
                <c:pt idx="108">
                  <c:v>-0.05</c:v>
                </c:pt>
                <c:pt idx="109">
                  <c:v>0.88</c:v>
                </c:pt>
                <c:pt idx="110">
                  <c:v>0.54</c:v>
                </c:pt>
                <c:pt idx="111">
                  <c:v>0.2</c:v>
                </c:pt>
                <c:pt idx="112">
                  <c:v>1.44</c:v>
                </c:pt>
                <c:pt idx="113">
                  <c:v>0.5</c:v>
                </c:pt>
                <c:pt idx="114">
                  <c:v>0.56</c:v>
                </c:pt>
                <c:pt idx="115">
                  <c:v>1.36</c:v>
                </c:pt>
                <c:pt idx="116">
                  <c:v>-0.46</c:v>
                </c:pt>
                <c:pt idx="117">
                  <c:v>-0.85</c:v>
                </c:pt>
                <c:pt idx="118">
                  <c:v>-0.35</c:v>
                </c:pt>
                <c:pt idx="119">
                  <c:v>1.59</c:v>
                </c:pt>
                <c:pt idx="120">
                  <c:v>1.62</c:v>
                </c:pt>
                <c:pt idx="121">
                  <c:v>1.5</c:v>
                </c:pt>
                <c:pt idx="122">
                  <c:v>0.41</c:v>
                </c:pt>
                <c:pt idx="123">
                  <c:v>0.46</c:v>
                </c:pt>
                <c:pt idx="124">
                  <c:v>0.27</c:v>
                </c:pt>
                <c:pt idx="125">
                  <c:v>0.07</c:v>
                </c:pt>
                <c:pt idx="126">
                  <c:v>0.02</c:v>
                </c:pt>
                <c:pt idx="127">
                  <c:v>1.38</c:v>
                </c:pt>
                <c:pt idx="128">
                  <c:v>1.55</c:v>
                </c:pt>
                <c:pt idx="129">
                  <c:v>1.02</c:v>
                </c:pt>
                <c:pt idx="130">
                  <c:v>-0.1</c:v>
                </c:pt>
                <c:pt idx="131">
                  <c:v>0.14</c:v>
                </c:pt>
                <c:pt idx="132">
                  <c:v>1.0</c:v>
                </c:pt>
                <c:pt idx="133">
                  <c:v>1.51</c:v>
                </c:pt>
                <c:pt idx="134">
                  <c:v>0.78</c:v>
                </c:pt>
                <c:pt idx="135">
                  <c:v>1.67</c:v>
                </c:pt>
                <c:pt idx="136">
                  <c:v>0.83</c:v>
                </c:pt>
                <c:pt idx="137">
                  <c:v>0.63</c:v>
                </c:pt>
                <c:pt idx="138">
                  <c:v>1.45</c:v>
                </c:pt>
                <c:pt idx="139">
                  <c:v>0.48</c:v>
                </c:pt>
                <c:pt idx="140">
                  <c:v>0.84</c:v>
                </c:pt>
                <c:pt idx="141">
                  <c:v>-0.82</c:v>
                </c:pt>
                <c:pt idx="142">
                  <c:v>0.7</c:v>
                </c:pt>
                <c:pt idx="143">
                  <c:v>-0.11</c:v>
                </c:pt>
                <c:pt idx="144">
                  <c:v>0.17</c:v>
                </c:pt>
                <c:pt idx="145">
                  <c:v>2.22</c:v>
                </c:pt>
                <c:pt idx="146">
                  <c:v>0.61</c:v>
                </c:pt>
                <c:pt idx="147">
                  <c:v>0.3</c:v>
                </c:pt>
                <c:pt idx="148">
                  <c:v>3.57</c:v>
                </c:pt>
                <c:pt idx="149">
                  <c:v>0.47</c:v>
                </c:pt>
                <c:pt idx="150">
                  <c:v>0.0</c:v>
                </c:pt>
                <c:pt idx="151">
                  <c:v>3.94</c:v>
                </c:pt>
                <c:pt idx="152">
                  <c:v>0.54</c:v>
                </c:pt>
                <c:pt idx="153">
                  <c:v>1.3</c:v>
                </c:pt>
                <c:pt idx="154">
                  <c:v>0.21</c:v>
                </c:pt>
                <c:pt idx="155">
                  <c:v>-0.56</c:v>
                </c:pt>
                <c:pt idx="156">
                  <c:v>1.67</c:v>
                </c:pt>
                <c:pt idx="157">
                  <c:v>2.67</c:v>
                </c:pt>
                <c:pt idx="158">
                  <c:v>3.22</c:v>
                </c:pt>
                <c:pt idx="159">
                  <c:v>2.17</c:v>
                </c:pt>
                <c:pt idx="160">
                  <c:v>-0.73</c:v>
                </c:pt>
                <c:pt idx="161">
                  <c:v>-2.01</c:v>
                </c:pt>
                <c:pt idx="162">
                  <c:v>2.0</c:v>
                </c:pt>
                <c:pt idx="163">
                  <c:v>3.33</c:v>
                </c:pt>
                <c:pt idx="164">
                  <c:v>2.47</c:v>
                </c:pt>
                <c:pt idx="165">
                  <c:v>4.72</c:v>
                </c:pt>
                <c:pt idx="166">
                  <c:v>4.79</c:v>
                </c:pt>
                <c:pt idx="167">
                  <c:v>0.73</c:v>
                </c:pt>
                <c:pt idx="168">
                  <c:v>1.54</c:v>
                </c:pt>
                <c:pt idx="169">
                  <c:v>2.02</c:v>
                </c:pt>
                <c:pt idx="170">
                  <c:v>1.23</c:v>
                </c:pt>
                <c:pt idx="171">
                  <c:v>-1.19</c:v>
                </c:pt>
                <c:pt idx="172">
                  <c:v>-3.26</c:v>
                </c:pt>
                <c:pt idx="173">
                  <c:v>2.53</c:v>
                </c:pt>
                <c:pt idx="174">
                  <c:v>4.21</c:v>
                </c:pt>
                <c:pt idx="175">
                  <c:v>3.7</c:v>
                </c:pt>
                <c:pt idx="176">
                  <c:v>6.01</c:v>
                </c:pt>
                <c:pt idx="177">
                  <c:v>3.84</c:v>
                </c:pt>
                <c:pt idx="178">
                  <c:v>-2.75</c:v>
                </c:pt>
                <c:pt idx="179">
                  <c:v>5.38</c:v>
                </c:pt>
                <c:pt idx="180">
                  <c:v>8.59</c:v>
                </c:pt>
                <c:pt idx="181">
                  <c:v>1.23</c:v>
                </c:pt>
                <c:pt idx="182">
                  <c:v>3.53</c:v>
                </c:pt>
                <c:pt idx="183">
                  <c:v>10.96</c:v>
                </c:pt>
                <c:pt idx="184">
                  <c:v>7.74</c:v>
                </c:pt>
                <c:pt idx="185">
                  <c:v>2.86</c:v>
                </c:pt>
                <c:pt idx="186">
                  <c:v>-0.03</c:v>
                </c:pt>
                <c:pt idx="187">
                  <c:v>3.62</c:v>
                </c:pt>
                <c:pt idx="188">
                  <c:v>2.73</c:v>
                </c:pt>
                <c:pt idx="189">
                  <c:v>6.17</c:v>
                </c:pt>
                <c:pt idx="190">
                  <c:v>5.05</c:v>
                </c:pt>
                <c:pt idx="191">
                  <c:v>3.78</c:v>
                </c:pt>
                <c:pt idx="192">
                  <c:v>-9.57</c:v>
                </c:pt>
                <c:pt idx="193">
                  <c:v>-6.23</c:v>
                </c:pt>
                <c:pt idx="194">
                  <c:v>-4.51</c:v>
                </c:pt>
                <c:pt idx="195">
                  <c:v>-9.27</c:v>
                </c:pt>
                <c:pt idx="196">
                  <c:v>-3.32</c:v>
                </c:pt>
                <c:pt idx="197">
                  <c:v>-1.16</c:v>
                </c:pt>
                <c:pt idx="198">
                  <c:v>-0.81</c:v>
                </c:pt>
                <c:pt idx="199">
                  <c:v>0.39</c:v>
                </c:pt>
              </c:numCache>
            </c:numRef>
          </c:xVal>
          <c:yVal>
            <c:numRef>
              <c:f>VW!$H$2:$H$201</c:f>
              <c:numCache>
                <c:formatCode>0.00%</c:formatCode>
                <c:ptCount val="200"/>
                <c:pt idx="0">
                  <c:v>0.00728362956033666</c:v>
                </c:pt>
                <c:pt idx="1">
                  <c:v>-0.200847663551402</c:v>
                </c:pt>
                <c:pt idx="2">
                  <c:v>0.0166236792094261</c:v>
                </c:pt>
                <c:pt idx="3">
                  <c:v>0.203568161024703</c:v>
                </c:pt>
                <c:pt idx="4">
                  <c:v>0.118158567774936</c:v>
                </c:pt>
                <c:pt idx="5">
                  <c:v>-0.42330383480826</c:v>
                </c:pt>
                <c:pt idx="6">
                  <c:v>-0.0706727342507812</c:v>
                </c:pt>
                <c:pt idx="7">
                  <c:v>-0.123125</c:v>
                </c:pt>
                <c:pt idx="8">
                  <c:v>-0.0588235294117647</c:v>
                </c:pt>
                <c:pt idx="9">
                  <c:v>-0.0451501404190969</c:v>
                </c:pt>
                <c:pt idx="10">
                  <c:v>-0.0661690538632238</c:v>
                </c:pt>
                <c:pt idx="11">
                  <c:v>0.0991130820399113</c:v>
                </c:pt>
                <c:pt idx="12">
                  <c:v>0.137165910237015</c:v>
                </c:pt>
                <c:pt idx="13">
                  <c:v>0.0739236393176279</c:v>
                </c:pt>
                <c:pt idx="14">
                  <c:v>-0.00296976241900637</c:v>
                </c:pt>
                <c:pt idx="15">
                  <c:v>0.0890914436930312</c:v>
                </c:pt>
                <c:pt idx="16">
                  <c:v>0.0343673965936739</c:v>
                </c:pt>
                <c:pt idx="17">
                  <c:v>-0.0377524143985952</c:v>
                </c:pt>
                <c:pt idx="18">
                  <c:v>-0.0211973646519623</c:v>
                </c:pt>
                <c:pt idx="19">
                  <c:v>-0.0899374348279458</c:v>
                </c:pt>
                <c:pt idx="20">
                  <c:v>-0.0164102564102564</c:v>
                </c:pt>
                <c:pt idx="21">
                  <c:v>0.00463678516228749</c:v>
                </c:pt>
                <c:pt idx="22">
                  <c:v>0.0318979266347688</c:v>
                </c:pt>
                <c:pt idx="23">
                  <c:v>-0.00476190476190474</c:v>
                </c:pt>
                <c:pt idx="24">
                  <c:v>0.00505184791278901</c:v>
                </c:pt>
                <c:pt idx="25">
                  <c:v>-0.0788635807004653</c:v>
                </c:pt>
                <c:pt idx="26">
                  <c:v>0.0453149001536097</c:v>
                </c:pt>
                <c:pt idx="27">
                  <c:v>0.0432692307692308</c:v>
                </c:pt>
                <c:pt idx="28">
                  <c:v>0.0743185078909612</c:v>
                </c:pt>
                <c:pt idx="29">
                  <c:v>0.0124927367809413</c:v>
                </c:pt>
                <c:pt idx="30">
                  <c:v>-0.0366638678981249</c:v>
                </c:pt>
                <c:pt idx="31">
                  <c:v>0.148505303760849</c:v>
                </c:pt>
                <c:pt idx="32">
                  <c:v>-0.0793134063332346</c:v>
                </c:pt>
                <c:pt idx="33">
                  <c:v>0.0977907732293697</c:v>
                </c:pt>
                <c:pt idx="34">
                  <c:v>-0.00709677419354837</c:v>
                </c:pt>
                <c:pt idx="35">
                  <c:v>-0.0732436472346786</c:v>
                </c:pt>
                <c:pt idx="36">
                  <c:v>-0.0818007136975021</c:v>
                </c:pt>
                <c:pt idx="37">
                  <c:v>0.058150342744278</c:v>
                </c:pt>
                <c:pt idx="38">
                  <c:v>0.0340844397717033</c:v>
                </c:pt>
                <c:pt idx="39">
                  <c:v>0.0428197994987469</c:v>
                </c:pt>
                <c:pt idx="40">
                  <c:v>0.124239556181754</c:v>
                </c:pt>
                <c:pt idx="41">
                  <c:v>0.0110119025571622</c:v>
                </c:pt>
                <c:pt idx="42">
                  <c:v>0.00990000000000001</c:v>
                </c:pt>
                <c:pt idx="43">
                  <c:v>0.115569823434992</c:v>
                </c:pt>
                <c:pt idx="44">
                  <c:v>-0.034856700232378</c:v>
                </c:pt>
                <c:pt idx="45">
                  <c:v>-0.0979336827393431</c:v>
                </c:pt>
                <c:pt idx="46">
                  <c:v>0.0853242320819112</c:v>
                </c:pt>
                <c:pt idx="47">
                  <c:v>-0.0605628785179907</c:v>
                </c:pt>
                <c:pt idx="48">
                  <c:v>0.0369412633912081</c:v>
                </c:pt>
                <c:pt idx="49">
                  <c:v>0.169330453563715</c:v>
                </c:pt>
                <c:pt idx="50">
                  <c:v>-0.0932236584410497</c:v>
                </c:pt>
                <c:pt idx="51">
                  <c:v>0.00670347003154581</c:v>
                </c:pt>
                <c:pt idx="52">
                  <c:v>0.267366316841579</c:v>
                </c:pt>
                <c:pt idx="53">
                  <c:v>-0.137128072445019</c:v>
                </c:pt>
                <c:pt idx="54">
                  <c:v>-0.168619182502689</c:v>
                </c:pt>
                <c:pt idx="55">
                  <c:v>-0.0203723217421848</c:v>
                </c:pt>
                <c:pt idx="56">
                  <c:v>0.153565640194489</c:v>
                </c:pt>
                <c:pt idx="57">
                  <c:v>-0.0721804511278194</c:v>
                </c:pt>
                <c:pt idx="58">
                  <c:v>0.162079510703364</c:v>
                </c:pt>
                <c:pt idx="59">
                  <c:v>-0.0688550854353133</c:v>
                </c:pt>
                <c:pt idx="60">
                  <c:v>0.0414254237288136</c:v>
                </c:pt>
                <c:pt idx="61">
                  <c:v>-0.028106589785832</c:v>
                </c:pt>
                <c:pt idx="62">
                  <c:v>-0.0194861066235863</c:v>
                </c:pt>
                <c:pt idx="63">
                  <c:v>0.146196296296296</c:v>
                </c:pt>
                <c:pt idx="64">
                  <c:v>0.219825449000339</c:v>
                </c:pt>
                <c:pt idx="65">
                  <c:v>0.127239870113333</c:v>
                </c:pt>
                <c:pt idx="66">
                  <c:v>-0.0342901365145739</c:v>
                </c:pt>
                <c:pt idx="67">
                  <c:v>0.123276623376624</c:v>
                </c:pt>
                <c:pt idx="68">
                  <c:v>0.00896175937543563</c:v>
                </c:pt>
                <c:pt idx="69">
                  <c:v>-0.011266253101737</c:v>
                </c:pt>
                <c:pt idx="70">
                  <c:v>0.0682357879234168</c:v>
                </c:pt>
                <c:pt idx="71">
                  <c:v>0.135351505016723</c:v>
                </c:pt>
                <c:pt idx="72">
                  <c:v>0.0204778156996586</c:v>
                </c:pt>
                <c:pt idx="73">
                  <c:v>-0.108609674475205</c:v>
                </c:pt>
                <c:pt idx="74">
                  <c:v>0.163439823008849</c:v>
                </c:pt>
                <c:pt idx="75">
                  <c:v>-0.165065760307374</c:v>
                </c:pt>
                <c:pt idx="76">
                  <c:v>-0.149767558738535</c:v>
                </c:pt>
                <c:pt idx="77">
                  <c:v>0.215571299831984</c:v>
                </c:pt>
                <c:pt idx="78">
                  <c:v>0.190480105473722</c:v>
                </c:pt>
                <c:pt idx="79">
                  <c:v>0.105004501607717</c:v>
                </c:pt>
                <c:pt idx="80">
                  <c:v>-0.0143630744849445</c:v>
                </c:pt>
                <c:pt idx="81">
                  <c:v>0.0516666666666665</c:v>
                </c:pt>
                <c:pt idx="82">
                  <c:v>0.107421919704661</c:v>
                </c:pt>
                <c:pt idx="83">
                  <c:v>0.216532172936553</c:v>
                </c:pt>
                <c:pt idx="84">
                  <c:v>-0.0808741935483871</c:v>
                </c:pt>
                <c:pt idx="85">
                  <c:v>0.0192004208311414</c:v>
                </c:pt>
                <c:pt idx="86">
                  <c:v>0.188125</c:v>
                </c:pt>
                <c:pt idx="87">
                  <c:v>-0.34050618556701</c:v>
                </c:pt>
                <c:pt idx="88">
                  <c:v>-0.449851459729638</c:v>
                </c:pt>
                <c:pt idx="89">
                  <c:v>-0.165507597340931</c:v>
                </c:pt>
                <c:pt idx="90">
                  <c:v>0.0477137477585177</c:v>
                </c:pt>
                <c:pt idx="91">
                  <c:v>0.0892312832771922</c:v>
                </c:pt>
                <c:pt idx="92">
                  <c:v>-0.0574151651959777</c:v>
                </c:pt>
                <c:pt idx="93">
                  <c:v>-0.0822792904991037</c:v>
                </c:pt>
                <c:pt idx="94">
                  <c:v>0.00523087885985743</c:v>
                </c:pt>
                <c:pt idx="95">
                  <c:v>0.143192853257913</c:v>
                </c:pt>
                <c:pt idx="96">
                  <c:v>-0.0117413347685683</c:v>
                </c:pt>
                <c:pt idx="97">
                  <c:v>-0.0730999999999999</c:v>
                </c:pt>
                <c:pt idx="98">
                  <c:v>-0.0382868454045712</c:v>
                </c:pt>
                <c:pt idx="99">
                  <c:v>-0.211873282442748</c:v>
                </c:pt>
                <c:pt idx="100">
                  <c:v>0.354312953367876</c:v>
                </c:pt>
                <c:pt idx="101">
                  <c:v>0.047426020685901</c:v>
                </c:pt>
                <c:pt idx="102">
                  <c:v>0.101760264900662</c:v>
                </c:pt>
                <c:pt idx="103">
                  <c:v>0.0724744005184703</c:v>
                </c:pt>
                <c:pt idx="104">
                  <c:v>0.0502497950259633</c:v>
                </c:pt>
                <c:pt idx="105">
                  <c:v>-0.0223452374563993</c:v>
                </c:pt>
                <c:pt idx="106">
                  <c:v>-0.0367250681552641</c:v>
                </c:pt>
                <c:pt idx="107">
                  <c:v>0.151438934733683</c:v>
                </c:pt>
                <c:pt idx="108">
                  <c:v>0.169615492957747</c:v>
                </c:pt>
                <c:pt idx="109">
                  <c:v>2.08664898319758E-5</c:v>
                </c:pt>
                <c:pt idx="110">
                  <c:v>0.0751984732824427</c:v>
                </c:pt>
                <c:pt idx="111">
                  <c:v>0.00836038647342983</c:v>
                </c:pt>
                <c:pt idx="112">
                  <c:v>0.105224758842444</c:v>
                </c:pt>
                <c:pt idx="113">
                  <c:v>0.0479974289580514</c:v>
                </c:pt>
                <c:pt idx="114">
                  <c:v>0.0530246065808299</c:v>
                </c:pt>
                <c:pt idx="115">
                  <c:v>0.0577721518987342</c:v>
                </c:pt>
                <c:pt idx="116">
                  <c:v>0.00160081466395101</c:v>
                </c:pt>
                <c:pt idx="117">
                  <c:v>-0.111572727272727</c:v>
                </c:pt>
                <c:pt idx="118">
                  <c:v>-0.0320831088540517</c:v>
                </c:pt>
                <c:pt idx="119">
                  <c:v>0.0437098057354302</c:v>
                </c:pt>
                <c:pt idx="120">
                  <c:v>0.216002143260011</c:v>
                </c:pt>
                <c:pt idx="121">
                  <c:v>0.087576923076923</c:v>
                </c:pt>
                <c:pt idx="122">
                  <c:v>-0.00473609831029178</c:v>
                </c:pt>
                <c:pt idx="123">
                  <c:v>-0.0429230088495576</c:v>
                </c:pt>
                <c:pt idx="124">
                  <c:v>-0.110124960505529</c:v>
                </c:pt>
                <c:pt idx="125">
                  <c:v>0.176969524697111</c:v>
                </c:pt>
                <c:pt idx="126">
                  <c:v>-0.0579031121550206</c:v>
                </c:pt>
                <c:pt idx="127">
                  <c:v>0.159264392905866</c:v>
                </c:pt>
                <c:pt idx="128">
                  <c:v>0.118066832250669</c:v>
                </c:pt>
                <c:pt idx="129">
                  <c:v>0.0723433264887063</c:v>
                </c:pt>
                <c:pt idx="130">
                  <c:v>-0.126830409777139</c:v>
                </c:pt>
                <c:pt idx="131">
                  <c:v>0.00332103361040835</c:v>
                </c:pt>
                <c:pt idx="132">
                  <c:v>0.00568066982162367</c:v>
                </c:pt>
                <c:pt idx="133">
                  <c:v>0.123758459647685</c:v>
                </c:pt>
                <c:pt idx="134">
                  <c:v>-0.0109344155844156</c:v>
                </c:pt>
                <c:pt idx="135">
                  <c:v>-0.0229455917394757</c:v>
                </c:pt>
                <c:pt idx="136">
                  <c:v>0.14814691921497</c:v>
                </c:pt>
                <c:pt idx="137">
                  <c:v>0.0039458715596331</c:v>
                </c:pt>
                <c:pt idx="138">
                  <c:v>-0.0586010808473842</c:v>
                </c:pt>
                <c:pt idx="139">
                  <c:v>-0.0275151515151516</c:v>
                </c:pt>
                <c:pt idx="140">
                  <c:v>-0.0149078838174273</c:v>
                </c:pt>
                <c:pt idx="141">
                  <c:v>-0.0369854458216714</c:v>
                </c:pt>
                <c:pt idx="142">
                  <c:v>0.0391168399168399</c:v>
                </c:pt>
                <c:pt idx="143">
                  <c:v>-0.0654663166083236</c:v>
                </c:pt>
                <c:pt idx="144">
                  <c:v>-0.0633050674444038</c:v>
                </c:pt>
                <c:pt idx="145">
                  <c:v>-0.0466130434782609</c:v>
                </c:pt>
                <c:pt idx="146">
                  <c:v>0.0469405247813412</c:v>
                </c:pt>
                <c:pt idx="147">
                  <c:v>-0.0638614885626492</c:v>
                </c:pt>
                <c:pt idx="148">
                  <c:v>0.0987744744744744</c:v>
                </c:pt>
                <c:pt idx="149">
                  <c:v>-0.121592079207921</c:v>
                </c:pt>
                <c:pt idx="150">
                  <c:v>0.1337065892924</c:v>
                </c:pt>
                <c:pt idx="151">
                  <c:v>0.0222797012638837</c:v>
                </c:pt>
                <c:pt idx="152">
                  <c:v>0.199459770114942</c:v>
                </c:pt>
                <c:pt idx="153">
                  <c:v>-0.0490400437636762</c:v>
                </c:pt>
                <c:pt idx="154">
                  <c:v>0.0404767547857795</c:v>
                </c:pt>
                <c:pt idx="155">
                  <c:v>-0.194382352941176</c:v>
                </c:pt>
                <c:pt idx="156">
                  <c:v>-0.0465140350877193</c:v>
                </c:pt>
                <c:pt idx="157">
                  <c:v>0.139</c:v>
                </c:pt>
                <c:pt idx="158">
                  <c:v>-0.159065644998316</c:v>
                </c:pt>
                <c:pt idx="159">
                  <c:v>0.0687099099099098</c:v>
                </c:pt>
                <c:pt idx="160">
                  <c:v>0.0379258426966292</c:v>
                </c:pt>
                <c:pt idx="161">
                  <c:v>-0.189849848024316</c:v>
                </c:pt>
                <c:pt idx="162">
                  <c:v>-0.0228158239143367</c:v>
                </c:pt>
                <c:pt idx="163">
                  <c:v>0.0203844984802431</c:v>
                </c:pt>
                <c:pt idx="164">
                  <c:v>-0.138914678899083</c:v>
                </c:pt>
                <c:pt idx="165">
                  <c:v>0.0645402067616652</c:v>
                </c:pt>
                <c:pt idx="166">
                  <c:v>-0.117796296296296</c:v>
                </c:pt>
                <c:pt idx="167">
                  <c:v>0.1237</c:v>
                </c:pt>
                <c:pt idx="168">
                  <c:v>-0.023570505160239</c:v>
                </c:pt>
                <c:pt idx="169">
                  <c:v>0.0551279770444762</c:v>
                </c:pt>
                <c:pt idx="170">
                  <c:v>0.0552010309278353</c:v>
                </c:pt>
                <c:pt idx="171">
                  <c:v>0.159567605633803</c:v>
                </c:pt>
                <c:pt idx="172">
                  <c:v>0.0747814182783466</c:v>
                </c:pt>
                <c:pt idx="173">
                  <c:v>-0.172248818897638</c:v>
                </c:pt>
                <c:pt idx="174">
                  <c:v>-0.10848179768949</c:v>
                </c:pt>
                <c:pt idx="175">
                  <c:v>-0.0277320692497939</c:v>
                </c:pt>
                <c:pt idx="176">
                  <c:v>-0.0298053475935829</c:v>
                </c:pt>
                <c:pt idx="177">
                  <c:v>0.0843254434428612</c:v>
                </c:pt>
                <c:pt idx="178">
                  <c:v>0.0809580441640378</c:v>
                </c:pt>
                <c:pt idx="179">
                  <c:v>-0.122910036141229</c:v>
                </c:pt>
                <c:pt idx="180">
                  <c:v>0.125556357927786</c:v>
                </c:pt>
                <c:pt idx="181">
                  <c:v>-0.000668138801261859</c:v>
                </c:pt>
                <c:pt idx="182">
                  <c:v>-0.0490289505428226</c:v>
                </c:pt>
                <c:pt idx="183">
                  <c:v>-0.0394622597553875</c:v>
                </c:pt>
                <c:pt idx="184">
                  <c:v>0.0849049221975231</c:v>
                </c:pt>
                <c:pt idx="185">
                  <c:v>0.0803877628403998</c:v>
                </c:pt>
                <c:pt idx="186">
                  <c:v>0.0219026548672566</c:v>
                </c:pt>
                <c:pt idx="187">
                  <c:v>0.137075505254648</c:v>
                </c:pt>
                <c:pt idx="188">
                  <c:v>-0.101080291970803</c:v>
                </c:pt>
                <c:pt idx="189">
                  <c:v>0.0998387096774192</c:v>
                </c:pt>
                <c:pt idx="190">
                  <c:v>-0.0619926263778031</c:v>
                </c:pt>
                <c:pt idx="191">
                  <c:v>0.113922448979592</c:v>
                </c:pt>
                <c:pt idx="192">
                  <c:v>-0.181922377622378</c:v>
                </c:pt>
                <c:pt idx="193">
                  <c:v>-0.0889</c:v>
                </c:pt>
                <c:pt idx="194">
                  <c:v>0.192918007662835</c:v>
                </c:pt>
                <c:pt idx="195">
                  <c:v>-0.223564136282128</c:v>
                </c:pt>
                <c:pt idx="196">
                  <c:v>0.0824636363636364</c:v>
                </c:pt>
                <c:pt idx="197">
                  <c:v>-0.0844970149253731</c:v>
                </c:pt>
                <c:pt idx="198">
                  <c:v>0.0158869101978692</c:v>
                </c:pt>
                <c:pt idx="199">
                  <c:v>-0.0988413223140495</c:v>
                </c:pt>
              </c:numCache>
            </c:numRef>
          </c:yVal>
          <c:smooth val="0"/>
        </c:ser>
        <c:ser>
          <c:idx val="1"/>
          <c:order val="1"/>
          <c:tx>
            <c:v>Prévisions Excess Return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VW!$F$2:$F$201</c:f>
              <c:numCache>
                <c:formatCode>General</c:formatCode>
                <c:ptCount val="200"/>
                <c:pt idx="0">
                  <c:v>0.27</c:v>
                </c:pt>
                <c:pt idx="1">
                  <c:v>-1.25</c:v>
                </c:pt>
                <c:pt idx="2">
                  <c:v>-1.12</c:v>
                </c:pt>
                <c:pt idx="3">
                  <c:v>-2.69</c:v>
                </c:pt>
                <c:pt idx="4">
                  <c:v>-0.75</c:v>
                </c:pt>
                <c:pt idx="5">
                  <c:v>-3.56</c:v>
                </c:pt>
                <c:pt idx="6">
                  <c:v>-0.84</c:v>
                </c:pt>
                <c:pt idx="7">
                  <c:v>-2.71</c:v>
                </c:pt>
                <c:pt idx="8">
                  <c:v>0.23</c:v>
                </c:pt>
                <c:pt idx="9">
                  <c:v>-2.67</c:v>
                </c:pt>
                <c:pt idx="10">
                  <c:v>0.28</c:v>
                </c:pt>
                <c:pt idx="11">
                  <c:v>-0.25</c:v>
                </c:pt>
                <c:pt idx="12">
                  <c:v>1.88</c:v>
                </c:pt>
                <c:pt idx="13">
                  <c:v>-3.37</c:v>
                </c:pt>
                <c:pt idx="14">
                  <c:v>-2.79</c:v>
                </c:pt>
                <c:pt idx="15">
                  <c:v>-1.68</c:v>
                </c:pt>
                <c:pt idx="16">
                  <c:v>-3.35</c:v>
                </c:pt>
                <c:pt idx="17">
                  <c:v>-0.47</c:v>
                </c:pt>
                <c:pt idx="18">
                  <c:v>-0.98</c:v>
                </c:pt>
                <c:pt idx="19">
                  <c:v>0.3</c:v>
                </c:pt>
                <c:pt idx="20">
                  <c:v>-1.69</c:v>
                </c:pt>
                <c:pt idx="21">
                  <c:v>-0.56</c:v>
                </c:pt>
                <c:pt idx="22">
                  <c:v>0.44</c:v>
                </c:pt>
                <c:pt idx="23">
                  <c:v>1.76</c:v>
                </c:pt>
                <c:pt idx="24">
                  <c:v>0.3</c:v>
                </c:pt>
                <c:pt idx="25">
                  <c:v>2.61</c:v>
                </c:pt>
                <c:pt idx="26">
                  <c:v>0.17</c:v>
                </c:pt>
                <c:pt idx="27">
                  <c:v>-0.64</c:v>
                </c:pt>
                <c:pt idx="28">
                  <c:v>4.24</c:v>
                </c:pt>
                <c:pt idx="29">
                  <c:v>1.08</c:v>
                </c:pt>
                <c:pt idx="30">
                  <c:v>0.32</c:v>
                </c:pt>
                <c:pt idx="31">
                  <c:v>2.59</c:v>
                </c:pt>
                <c:pt idx="32">
                  <c:v>-2.69</c:v>
                </c:pt>
                <c:pt idx="33">
                  <c:v>2.57</c:v>
                </c:pt>
                <c:pt idx="34">
                  <c:v>3.7</c:v>
                </c:pt>
                <c:pt idx="35">
                  <c:v>-4.23</c:v>
                </c:pt>
                <c:pt idx="36">
                  <c:v>-3.28</c:v>
                </c:pt>
                <c:pt idx="37">
                  <c:v>4.28</c:v>
                </c:pt>
                <c:pt idx="38">
                  <c:v>2.77</c:v>
                </c:pt>
                <c:pt idx="39">
                  <c:v>-0.45</c:v>
                </c:pt>
                <c:pt idx="40">
                  <c:v>1.74</c:v>
                </c:pt>
                <c:pt idx="41">
                  <c:v>2.28</c:v>
                </c:pt>
                <c:pt idx="42">
                  <c:v>3.16</c:v>
                </c:pt>
                <c:pt idx="43">
                  <c:v>-2.59</c:v>
                </c:pt>
                <c:pt idx="44">
                  <c:v>3.13</c:v>
                </c:pt>
                <c:pt idx="45">
                  <c:v>-2.67</c:v>
                </c:pt>
                <c:pt idx="46">
                  <c:v>-4.47</c:v>
                </c:pt>
                <c:pt idx="47">
                  <c:v>-1.7</c:v>
                </c:pt>
                <c:pt idx="48">
                  <c:v>-0.37</c:v>
                </c:pt>
                <c:pt idx="49">
                  <c:v>0.91</c:v>
                </c:pt>
                <c:pt idx="50">
                  <c:v>-1.23</c:v>
                </c:pt>
                <c:pt idx="51">
                  <c:v>-3.42</c:v>
                </c:pt>
                <c:pt idx="52">
                  <c:v>-1.61</c:v>
                </c:pt>
                <c:pt idx="53">
                  <c:v>-1.95</c:v>
                </c:pt>
                <c:pt idx="54">
                  <c:v>-3.83</c:v>
                </c:pt>
                <c:pt idx="55">
                  <c:v>-3.76</c:v>
                </c:pt>
                <c:pt idx="56">
                  <c:v>0.16</c:v>
                </c:pt>
                <c:pt idx="57">
                  <c:v>-2.26</c:v>
                </c:pt>
                <c:pt idx="58">
                  <c:v>-0.64</c:v>
                </c:pt>
                <c:pt idx="59">
                  <c:v>-1.87</c:v>
                </c:pt>
                <c:pt idx="60">
                  <c:v>0.81</c:v>
                </c:pt>
                <c:pt idx="61">
                  <c:v>4.84</c:v>
                </c:pt>
                <c:pt idx="62">
                  <c:v>1.31</c:v>
                </c:pt>
                <c:pt idx="63">
                  <c:v>-3.18</c:v>
                </c:pt>
                <c:pt idx="64">
                  <c:v>0.14</c:v>
                </c:pt>
                <c:pt idx="65">
                  <c:v>0.21</c:v>
                </c:pt>
                <c:pt idx="66">
                  <c:v>-2.83</c:v>
                </c:pt>
                <c:pt idx="67">
                  <c:v>4.94</c:v>
                </c:pt>
                <c:pt idx="68">
                  <c:v>-2.16</c:v>
                </c:pt>
                <c:pt idx="69">
                  <c:v>-3.51</c:v>
                </c:pt>
                <c:pt idx="70">
                  <c:v>-0.61</c:v>
                </c:pt>
                <c:pt idx="71">
                  <c:v>4.18</c:v>
                </c:pt>
                <c:pt idx="72">
                  <c:v>-1.67</c:v>
                </c:pt>
                <c:pt idx="73">
                  <c:v>-1.86</c:v>
                </c:pt>
                <c:pt idx="74">
                  <c:v>-1.5</c:v>
                </c:pt>
                <c:pt idx="75">
                  <c:v>-1.18</c:v>
                </c:pt>
                <c:pt idx="76">
                  <c:v>-3.42</c:v>
                </c:pt>
                <c:pt idx="77">
                  <c:v>1.04</c:v>
                </c:pt>
                <c:pt idx="78">
                  <c:v>7.45</c:v>
                </c:pt>
                <c:pt idx="79">
                  <c:v>3.66</c:v>
                </c:pt>
                <c:pt idx="80">
                  <c:v>-1.28</c:v>
                </c:pt>
                <c:pt idx="81">
                  <c:v>-1.18</c:v>
                </c:pt>
                <c:pt idx="82">
                  <c:v>5.6</c:v>
                </c:pt>
                <c:pt idx="83">
                  <c:v>1.9</c:v>
                </c:pt>
                <c:pt idx="84">
                  <c:v>-4.6</c:v>
                </c:pt>
                <c:pt idx="85">
                  <c:v>-3.97</c:v>
                </c:pt>
                <c:pt idx="86">
                  <c:v>2.11</c:v>
                </c:pt>
                <c:pt idx="87">
                  <c:v>-3.53</c:v>
                </c:pt>
                <c:pt idx="88">
                  <c:v>-2.61</c:v>
                </c:pt>
                <c:pt idx="89">
                  <c:v>0.6</c:v>
                </c:pt>
                <c:pt idx="90">
                  <c:v>-0.17</c:v>
                </c:pt>
                <c:pt idx="91">
                  <c:v>0.73</c:v>
                </c:pt>
                <c:pt idx="92">
                  <c:v>-0.83</c:v>
                </c:pt>
                <c:pt idx="93">
                  <c:v>-1.28</c:v>
                </c:pt>
                <c:pt idx="94">
                  <c:v>-0.07</c:v>
                </c:pt>
                <c:pt idx="95">
                  <c:v>2.23</c:v>
                </c:pt>
                <c:pt idx="96">
                  <c:v>-0.52</c:v>
                </c:pt>
                <c:pt idx="97">
                  <c:v>0.37</c:v>
                </c:pt>
                <c:pt idx="98">
                  <c:v>0.96</c:v>
                </c:pt>
                <c:pt idx="99">
                  <c:v>-1.7</c:v>
                </c:pt>
                <c:pt idx="100">
                  <c:v>-1.28</c:v>
                </c:pt>
                <c:pt idx="101">
                  <c:v>-0.74</c:v>
                </c:pt>
                <c:pt idx="102">
                  <c:v>-0.21</c:v>
                </c:pt>
                <c:pt idx="103">
                  <c:v>-0.42</c:v>
                </c:pt>
                <c:pt idx="104">
                  <c:v>0.31</c:v>
                </c:pt>
                <c:pt idx="105">
                  <c:v>0.43</c:v>
                </c:pt>
                <c:pt idx="106">
                  <c:v>1.2</c:v>
                </c:pt>
                <c:pt idx="107">
                  <c:v>0.04</c:v>
                </c:pt>
                <c:pt idx="108">
                  <c:v>-0.05</c:v>
                </c:pt>
                <c:pt idx="109">
                  <c:v>0.88</c:v>
                </c:pt>
                <c:pt idx="110">
                  <c:v>0.54</c:v>
                </c:pt>
                <c:pt idx="111">
                  <c:v>0.2</c:v>
                </c:pt>
                <c:pt idx="112">
                  <c:v>1.44</c:v>
                </c:pt>
                <c:pt idx="113">
                  <c:v>0.5</c:v>
                </c:pt>
                <c:pt idx="114">
                  <c:v>0.56</c:v>
                </c:pt>
                <c:pt idx="115">
                  <c:v>1.36</c:v>
                </c:pt>
                <c:pt idx="116">
                  <c:v>-0.46</c:v>
                </c:pt>
                <c:pt idx="117">
                  <c:v>-0.85</c:v>
                </c:pt>
                <c:pt idx="118">
                  <c:v>-0.35</c:v>
                </c:pt>
                <c:pt idx="119">
                  <c:v>1.59</c:v>
                </c:pt>
                <c:pt idx="120">
                  <c:v>1.62</c:v>
                </c:pt>
                <c:pt idx="121">
                  <c:v>1.5</c:v>
                </c:pt>
                <c:pt idx="122">
                  <c:v>0.41</c:v>
                </c:pt>
                <c:pt idx="123">
                  <c:v>0.46</c:v>
                </c:pt>
                <c:pt idx="124">
                  <c:v>0.27</c:v>
                </c:pt>
                <c:pt idx="125">
                  <c:v>0.07</c:v>
                </c:pt>
                <c:pt idx="126">
                  <c:v>0.02</c:v>
                </c:pt>
                <c:pt idx="127">
                  <c:v>1.38</c:v>
                </c:pt>
                <c:pt idx="128">
                  <c:v>1.55</c:v>
                </c:pt>
                <c:pt idx="129">
                  <c:v>1.02</c:v>
                </c:pt>
                <c:pt idx="130">
                  <c:v>-0.1</c:v>
                </c:pt>
                <c:pt idx="131">
                  <c:v>0.14</c:v>
                </c:pt>
                <c:pt idx="132">
                  <c:v>1.0</c:v>
                </c:pt>
                <c:pt idx="133">
                  <c:v>1.51</c:v>
                </c:pt>
                <c:pt idx="134">
                  <c:v>0.78</c:v>
                </c:pt>
                <c:pt idx="135">
                  <c:v>1.67</c:v>
                </c:pt>
                <c:pt idx="136">
                  <c:v>0.83</c:v>
                </c:pt>
                <c:pt idx="137">
                  <c:v>0.63</c:v>
                </c:pt>
                <c:pt idx="138">
                  <c:v>1.45</c:v>
                </c:pt>
                <c:pt idx="139">
                  <c:v>0.48</c:v>
                </c:pt>
                <c:pt idx="140">
                  <c:v>0.84</c:v>
                </c:pt>
                <c:pt idx="141">
                  <c:v>-0.82</c:v>
                </c:pt>
                <c:pt idx="142">
                  <c:v>0.7</c:v>
                </c:pt>
                <c:pt idx="143">
                  <c:v>-0.11</c:v>
                </c:pt>
                <c:pt idx="144">
                  <c:v>0.17</c:v>
                </c:pt>
                <c:pt idx="145">
                  <c:v>2.22</c:v>
                </c:pt>
                <c:pt idx="146">
                  <c:v>0.61</c:v>
                </c:pt>
                <c:pt idx="147">
                  <c:v>0.3</c:v>
                </c:pt>
                <c:pt idx="148">
                  <c:v>3.57</c:v>
                </c:pt>
                <c:pt idx="149">
                  <c:v>0.47</c:v>
                </c:pt>
                <c:pt idx="150">
                  <c:v>0.0</c:v>
                </c:pt>
                <c:pt idx="151">
                  <c:v>3.94</c:v>
                </c:pt>
                <c:pt idx="152">
                  <c:v>0.54</c:v>
                </c:pt>
                <c:pt idx="153">
                  <c:v>1.3</c:v>
                </c:pt>
                <c:pt idx="154">
                  <c:v>0.21</c:v>
                </c:pt>
                <c:pt idx="155">
                  <c:v>-0.56</c:v>
                </c:pt>
                <c:pt idx="156">
                  <c:v>1.67</c:v>
                </c:pt>
                <c:pt idx="157">
                  <c:v>2.67</c:v>
                </c:pt>
                <c:pt idx="158">
                  <c:v>3.22</c:v>
                </c:pt>
                <c:pt idx="159">
                  <c:v>2.17</c:v>
                </c:pt>
                <c:pt idx="160">
                  <c:v>-0.73</c:v>
                </c:pt>
                <c:pt idx="161">
                  <c:v>-2.01</c:v>
                </c:pt>
                <c:pt idx="162">
                  <c:v>2.0</c:v>
                </c:pt>
                <c:pt idx="163">
                  <c:v>3.33</c:v>
                </c:pt>
                <c:pt idx="164">
                  <c:v>2.47</c:v>
                </c:pt>
                <c:pt idx="165">
                  <c:v>4.72</c:v>
                </c:pt>
                <c:pt idx="166">
                  <c:v>4.79</c:v>
                </c:pt>
                <c:pt idx="167">
                  <c:v>0.73</c:v>
                </c:pt>
                <c:pt idx="168">
                  <c:v>1.54</c:v>
                </c:pt>
                <c:pt idx="169">
                  <c:v>2.02</c:v>
                </c:pt>
                <c:pt idx="170">
                  <c:v>1.23</c:v>
                </c:pt>
                <c:pt idx="171">
                  <c:v>-1.19</c:v>
                </c:pt>
                <c:pt idx="172">
                  <c:v>-3.26</c:v>
                </c:pt>
                <c:pt idx="173">
                  <c:v>2.53</c:v>
                </c:pt>
                <c:pt idx="174">
                  <c:v>4.21</c:v>
                </c:pt>
                <c:pt idx="175">
                  <c:v>3.7</c:v>
                </c:pt>
                <c:pt idx="176">
                  <c:v>6.01</c:v>
                </c:pt>
                <c:pt idx="177">
                  <c:v>3.84</c:v>
                </c:pt>
                <c:pt idx="178">
                  <c:v>-2.75</c:v>
                </c:pt>
                <c:pt idx="179">
                  <c:v>5.38</c:v>
                </c:pt>
                <c:pt idx="180">
                  <c:v>8.59</c:v>
                </c:pt>
                <c:pt idx="181">
                  <c:v>1.23</c:v>
                </c:pt>
                <c:pt idx="182">
                  <c:v>3.53</c:v>
                </c:pt>
                <c:pt idx="183">
                  <c:v>10.96</c:v>
                </c:pt>
                <c:pt idx="184">
                  <c:v>7.74</c:v>
                </c:pt>
                <c:pt idx="185">
                  <c:v>2.86</c:v>
                </c:pt>
                <c:pt idx="186">
                  <c:v>-0.03</c:v>
                </c:pt>
                <c:pt idx="187">
                  <c:v>3.62</c:v>
                </c:pt>
                <c:pt idx="188">
                  <c:v>2.73</c:v>
                </c:pt>
                <c:pt idx="189">
                  <c:v>6.17</c:v>
                </c:pt>
                <c:pt idx="190">
                  <c:v>5.05</c:v>
                </c:pt>
                <c:pt idx="191">
                  <c:v>3.78</c:v>
                </c:pt>
                <c:pt idx="192">
                  <c:v>-9.57</c:v>
                </c:pt>
                <c:pt idx="193">
                  <c:v>-6.23</c:v>
                </c:pt>
                <c:pt idx="194">
                  <c:v>-4.51</c:v>
                </c:pt>
                <c:pt idx="195">
                  <c:v>-9.27</c:v>
                </c:pt>
                <c:pt idx="196">
                  <c:v>-3.32</c:v>
                </c:pt>
                <c:pt idx="197">
                  <c:v>-1.16</c:v>
                </c:pt>
                <c:pt idx="198">
                  <c:v>-0.81</c:v>
                </c:pt>
                <c:pt idx="199">
                  <c:v>0.39</c:v>
                </c:pt>
              </c:numCache>
            </c:numRef>
          </c:xVal>
          <c:yVal>
            <c:numRef>
              <c:f>VW!$M$58:$M$257</c:f>
              <c:numCache>
                <c:formatCode>General</c:formatCode>
                <c:ptCount val="200"/>
                <c:pt idx="0">
                  <c:v>-0.009168203568137</c:v>
                </c:pt>
                <c:pt idx="1">
                  <c:v>-0.0658778093471509</c:v>
                </c:pt>
                <c:pt idx="2">
                  <c:v>-0.0199638389036229</c:v>
                </c:pt>
                <c:pt idx="3">
                  <c:v>-0.0287532053981262</c:v>
                </c:pt>
                <c:pt idx="4">
                  <c:v>0.0575050674165742</c:v>
                </c:pt>
                <c:pt idx="5">
                  <c:v>-0.0614580638915476</c:v>
                </c:pt>
                <c:pt idx="6">
                  <c:v>-0.0577223046600131</c:v>
                </c:pt>
                <c:pt idx="7">
                  <c:v>0.0078037243669397</c:v>
                </c:pt>
                <c:pt idx="8">
                  <c:v>-0.0195563168174344</c:v>
                </c:pt>
                <c:pt idx="9">
                  <c:v>-0.0156683293811795</c:v>
                </c:pt>
                <c:pt idx="10">
                  <c:v>0.053007151290459</c:v>
                </c:pt>
                <c:pt idx="11">
                  <c:v>-0.0190289290766635</c:v>
                </c:pt>
                <c:pt idx="12">
                  <c:v>0.0782331443318456</c:v>
                </c:pt>
                <c:pt idx="13">
                  <c:v>-0.0231251353875301</c:v>
                </c:pt>
                <c:pt idx="14">
                  <c:v>-0.0511886403411761</c:v>
                </c:pt>
                <c:pt idx="15">
                  <c:v>0.0135698047620466</c:v>
                </c:pt>
                <c:pt idx="16">
                  <c:v>-0.0457426792933218</c:v>
                </c:pt>
                <c:pt idx="17">
                  <c:v>-0.0352823461885067</c:v>
                </c:pt>
                <c:pt idx="18">
                  <c:v>-0.00318088143666455</c:v>
                </c:pt>
                <c:pt idx="19">
                  <c:v>-0.032170481948319</c:v>
                </c:pt>
                <c:pt idx="20">
                  <c:v>-0.00856008360902391</c:v>
                </c:pt>
                <c:pt idx="21">
                  <c:v>0.00776733289506536</c:v>
                </c:pt>
                <c:pt idx="22">
                  <c:v>0.0235700999190895</c:v>
                </c:pt>
                <c:pt idx="23">
                  <c:v>0.0129771032731079</c:v>
                </c:pt>
                <c:pt idx="24">
                  <c:v>0.0769060374163958</c:v>
                </c:pt>
                <c:pt idx="25">
                  <c:v>-0.00427714186028699</c:v>
                </c:pt>
                <c:pt idx="26">
                  <c:v>0.029175506037577</c:v>
                </c:pt>
                <c:pt idx="27">
                  <c:v>0.0137982757707491</c:v>
                </c:pt>
                <c:pt idx="28">
                  <c:v>0.0782246220349452</c:v>
                </c:pt>
                <c:pt idx="29">
                  <c:v>0.0803158655984331</c:v>
                </c:pt>
                <c:pt idx="30">
                  <c:v>0.000967949250257196</c:v>
                </c:pt>
                <c:pt idx="31">
                  <c:v>0.0938234458828568</c:v>
                </c:pt>
                <c:pt idx="32">
                  <c:v>-0.0573577166040362</c:v>
                </c:pt>
                <c:pt idx="33">
                  <c:v>0.0345787767514255</c:v>
                </c:pt>
                <c:pt idx="34">
                  <c:v>0.0707942483884275</c:v>
                </c:pt>
                <c:pt idx="35">
                  <c:v>-0.0307947844986279</c:v>
                </c:pt>
                <c:pt idx="36">
                  <c:v>-0.0412074457453241</c:v>
                </c:pt>
                <c:pt idx="37">
                  <c:v>0.0956454385102306</c:v>
                </c:pt>
                <c:pt idx="38">
                  <c:v>0.058774420616342</c:v>
                </c:pt>
                <c:pt idx="39">
                  <c:v>0.0221090153928538</c:v>
                </c:pt>
                <c:pt idx="40">
                  <c:v>0.0333194972207446</c:v>
                </c:pt>
                <c:pt idx="41">
                  <c:v>0.0549324279189675</c:v>
                </c:pt>
                <c:pt idx="42">
                  <c:v>0.0714471804009552</c:v>
                </c:pt>
                <c:pt idx="43">
                  <c:v>-0.00838579032151781</c:v>
                </c:pt>
                <c:pt idx="44">
                  <c:v>0.0936909040735307</c:v>
                </c:pt>
                <c:pt idx="45">
                  <c:v>-0.131972832709769</c:v>
                </c:pt>
                <c:pt idx="46">
                  <c:v>-0.0485890949466911</c:v>
                </c:pt>
                <c:pt idx="47">
                  <c:v>-0.00678729484319718</c:v>
                </c:pt>
                <c:pt idx="48">
                  <c:v>0.0637888996053976</c:v>
                </c:pt>
                <c:pt idx="49">
                  <c:v>0.0664800970420928</c:v>
                </c:pt>
                <c:pt idx="50">
                  <c:v>-0.0249743944592644</c:v>
                </c:pt>
                <c:pt idx="51">
                  <c:v>-0.0659672090721248</c:v>
                </c:pt>
                <c:pt idx="52">
                  <c:v>0.0974970671708443</c:v>
                </c:pt>
                <c:pt idx="53">
                  <c:v>-0.120799572452858</c:v>
                </c:pt>
                <c:pt idx="54">
                  <c:v>-0.119338863234336</c:v>
                </c:pt>
                <c:pt idx="55">
                  <c:v>-0.0552428614661403</c:v>
                </c:pt>
                <c:pt idx="56">
                  <c:v>-0.0138152454959399</c:v>
                </c:pt>
                <c:pt idx="57">
                  <c:v>-0.0405627935648027</c:v>
                </c:pt>
                <c:pt idx="58">
                  <c:v>0.0770390702375973</c:v>
                </c:pt>
                <c:pt idx="59">
                  <c:v>-0.00977230667576738</c:v>
                </c:pt>
                <c:pt idx="60">
                  <c:v>0.0393839990785833</c:v>
                </c:pt>
                <c:pt idx="61">
                  <c:v>0.074995023373293</c:v>
                </c:pt>
                <c:pt idx="62">
                  <c:v>0.100754402990489</c:v>
                </c:pt>
                <c:pt idx="63">
                  <c:v>-0.0951240064961766</c:v>
                </c:pt>
                <c:pt idx="64">
                  <c:v>0.054584790430514</c:v>
                </c:pt>
                <c:pt idx="65">
                  <c:v>0.116833655845172</c:v>
                </c:pt>
                <c:pt idx="66">
                  <c:v>-0.0562993923736918</c:v>
                </c:pt>
                <c:pt idx="67">
                  <c:v>0.153095501895045</c:v>
                </c:pt>
                <c:pt idx="68">
                  <c:v>-0.0198533237660118</c:v>
                </c:pt>
                <c:pt idx="69">
                  <c:v>-0.135744993292846</c:v>
                </c:pt>
                <c:pt idx="70">
                  <c:v>-0.016877102739396</c:v>
                </c:pt>
                <c:pt idx="71">
                  <c:v>0.0971628450054133</c:v>
                </c:pt>
                <c:pt idx="72">
                  <c:v>-0.0283175873766812</c:v>
                </c:pt>
                <c:pt idx="73">
                  <c:v>-0.0582094980109185</c:v>
                </c:pt>
                <c:pt idx="74">
                  <c:v>0.00330263433985635</c:v>
                </c:pt>
                <c:pt idx="75">
                  <c:v>0.0241673072589184</c:v>
                </c:pt>
                <c:pt idx="76">
                  <c:v>-0.0376144373617788</c:v>
                </c:pt>
                <c:pt idx="77">
                  <c:v>0.0641364186453038</c:v>
                </c:pt>
                <c:pt idx="78">
                  <c:v>0.113412001935527</c:v>
                </c:pt>
                <c:pt idx="79">
                  <c:v>0.127812256988794</c:v>
                </c:pt>
                <c:pt idx="80">
                  <c:v>-0.0216755583983996</c:v>
                </c:pt>
                <c:pt idx="81">
                  <c:v>0.11940746816347</c:v>
                </c:pt>
                <c:pt idx="82">
                  <c:v>0.177638651473683</c:v>
                </c:pt>
                <c:pt idx="83">
                  <c:v>0.0847930291983073</c:v>
                </c:pt>
                <c:pt idx="84">
                  <c:v>-0.122708391647001</c:v>
                </c:pt>
                <c:pt idx="85">
                  <c:v>-0.127002001765016</c:v>
                </c:pt>
                <c:pt idx="86">
                  <c:v>0.0827079333683551</c:v>
                </c:pt>
                <c:pt idx="87">
                  <c:v>-0.0884698683726729</c:v>
                </c:pt>
                <c:pt idx="88">
                  <c:v>-0.22698024342109</c:v>
                </c:pt>
                <c:pt idx="89">
                  <c:v>-0.13626949802306</c:v>
                </c:pt>
                <c:pt idx="90">
                  <c:v>-0.0384267100247064</c:v>
                </c:pt>
                <c:pt idx="91">
                  <c:v>-0.0262855964467827</c:v>
                </c:pt>
                <c:pt idx="92">
                  <c:v>-0.0831403529098787</c:v>
                </c:pt>
                <c:pt idx="93">
                  <c:v>0.00402421405051034</c:v>
                </c:pt>
                <c:pt idx="94">
                  <c:v>0.0455253350484861</c:v>
                </c:pt>
                <c:pt idx="95">
                  <c:v>0.0232446382579919</c:v>
                </c:pt>
                <c:pt idx="96">
                  <c:v>0.020853267284474</c:v>
                </c:pt>
                <c:pt idx="97">
                  <c:v>-0.0872581194906968</c:v>
                </c:pt>
                <c:pt idx="98">
                  <c:v>-0.00917032512432292</c:v>
                </c:pt>
                <c:pt idx="99">
                  <c:v>-0.0479665898049792</c:v>
                </c:pt>
                <c:pt idx="100">
                  <c:v>0.037129107391014</c:v>
                </c:pt>
                <c:pt idx="101">
                  <c:v>0.0438893715339751</c:v>
                </c:pt>
                <c:pt idx="102">
                  <c:v>-0.0179460594300838</c:v>
                </c:pt>
                <c:pt idx="103">
                  <c:v>-0.018842791246593</c:v>
                </c:pt>
                <c:pt idx="104">
                  <c:v>0.00453915514120642</c:v>
                </c:pt>
                <c:pt idx="105">
                  <c:v>0.0224450266385108</c:v>
                </c:pt>
                <c:pt idx="106">
                  <c:v>0.0667721377261829</c:v>
                </c:pt>
                <c:pt idx="107">
                  <c:v>0.0405401198408938</c:v>
                </c:pt>
                <c:pt idx="108">
                  <c:v>-0.00037088613763695</c:v>
                </c:pt>
                <c:pt idx="109">
                  <c:v>0.0180295218624445</c:v>
                </c:pt>
                <c:pt idx="110">
                  <c:v>0.0411836940923532</c:v>
                </c:pt>
                <c:pt idx="111">
                  <c:v>0.043116065068608</c:v>
                </c:pt>
                <c:pt idx="112">
                  <c:v>0.0513349179419932</c:v>
                </c:pt>
                <c:pt idx="113">
                  <c:v>0.0150189147016916</c:v>
                </c:pt>
                <c:pt idx="114">
                  <c:v>0.0346948503813661</c:v>
                </c:pt>
                <c:pt idx="115">
                  <c:v>0.023571762129767</c:v>
                </c:pt>
                <c:pt idx="116">
                  <c:v>-0.00182223541939874</c:v>
                </c:pt>
                <c:pt idx="117">
                  <c:v>-0.0361866525801036</c:v>
                </c:pt>
                <c:pt idx="118">
                  <c:v>0.052764091653543</c:v>
                </c:pt>
                <c:pt idx="119">
                  <c:v>0.0548162343669182</c:v>
                </c:pt>
                <c:pt idx="120">
                  <c:v>0.0225527947038368</c:v>
                </c:pt>
                <c:pt idx="121">
                  <c:v>0.0772222489260306</c:v>
                </c:pt>
                <c:pt idx="122">
                  <c:v>0.0441947831962582</c:v>
                </c:pt>
                <c:pt idx="123">
                  <c:v>0.0207577208396455</c:v>
                </c:pt>
                <c:pt idx="124">
                  <c:v>-0.0257323763324059</c:v>
                </c:pt>
                <c:pt idx="125">
                  <c:v>0.0190029505968151</c:v>
                </c:pt>
                <c:pt idx="126">
                  <c:v>0.0252786076161151</c:v>
                </c:pt>
                <c:pt idx="127">
                  <c:v>0.0511736676959442</c:v>
                </c:pt>
                <c:pt idx="128">
                  <c:v>0.0307614406203289</c:v>
                </c:pt>
                <c:pt idx="129">
                  <c:v>0.0115134184369062</c:v>
                </c:pt>
                <c:pt idx="130">
                  <c:v>-0.0202640289158127</c:v>
                </c:pt>
                <c:pt idx="131">
                  <c:v>-0.0182991584918745</c:v>
                </c:pt>
                <c:pt idx="132">
                  <c:v>0.0556591129524509</c:v>
                </c:pt>
                <c:pt idx="133">
                  <c:v>0.00501245570102885</c:v>
                </c:pt>
                <c:pt idx="134">
                  <c:v>0.0516061919083053</c:v>
                </c:pt>
                <c:pt idx="135">
                  <c:v>0.0829190818395204</c:v>
                </c:pt>
                <c:pt idx="136">
                  <c:v>0.0492134240981993</c:v>
                </c:pt>
                <c:pt idx="137">
                  <c:v>0.047792060533599</c:v>
                </c:pt>
                <c:pt idx="138">
                  <c:v>0.01830342015552</c:v>
                </c:pt>
                <c:pt idx="139">
                  <c:v>-0.0220116795232741</c:v>
                </c:pt>
                <c:pt idx="140">
                  <c:v>0.0301485724937602</c:v>
                </c:pt>
                <c:pt idx="141">
                  <c:v>0.011674183036143</c:v>
                </c:pt>
                <c:pt idx="142">
                  <c:v>-0.00200375685674524</c:v>
                </c:pt>
                <c:pt idx="143">
                  <c:v>-0.0272893879762479</c:v>
                </c:pt>
                <c:pt idx="144">
                  <c:v>0.0357121340670639</c:v>
                </c:pt>
                <c:pt idx="145">
                  <c:v>0.0457913792701496</c:v>
                </c:pt>
                <c:pt idx="146">
                  <c:v>0.0778321636270902</c:v>
                </c:pt>
                <c:pt idx="147">
                  <c:v>0.0499105872746346</c:v>
                </c:pt>
                <c:pt idx="148">
                  <c:v>0.0895760789567835</c:v>
                </c:pt>
                <c:pt idx="149">
                  <c:v>0.0363040087155722</c:v>
                </c:pt>
                <c:pt idx="150">
                  <c:v>0.00672904164858552</c:v>
                </c:pt>
                <c:pt idx="151">
                  <c:v>0.0504375028580005</c:v>
                </c:pt>
                <c:pt idx="152">
                  <c:v>0.0197900983336408</c:v>
                </c:pt>
                <c:pt idx="153">
                  <c:v>0.0875552240143433</c:v>
                </c:pt>
                <c:pt idx="154">
                  <c:v>0.131277192164842</c:v>
                </c:pt>
                <c:pt idx="155">
                  <c:v>-0.0125480303284013</c:v>
                </c:pt>
                <c:pt idx="156">
                  <c:v>-0.0153436739358233</c:v>
                </c:pt>
                <c:pt idx="157">
                  <c:v>-0.00743654810240909</c:v>
                </c:pt>
                <c:pt idx="158">
                  <c:v>0.00283156954220047</c:v>
                </c:pt>
                <c:pt idx="159">
                  <c:v>0.0665127231961018</c:v>
                </c:pt>
                <c:pt idx="160">
                  <c:v>0.0792975295135454</c:v>
                </c:pt>
                <c:pt idx="161">
                  <c:v>-0.134156818299889</c:v>
                </c:pt>
                <c:pt idx="162">
                  <c:v>0.020455629395664</c:v>
                </c:pt>
                <c:pt idx="163">
                  <c:v>-0.0709269111102944</c:v>
                </c:pt>
                <c:pt idx="164">
                  <c:v>-0.000761311581218126</c:v>
                </c:pt>
                <c:pt idx="165">
                  <c:v>0.0434273207621191</c:v>
                </c:pt>
                <c:pt idx="166">
                  <c:v>0.0378189342690966</c:v>
                </c:pt>
                <c:pt idx="167">
                  <c:v>0.0585228280858334</c:v>
                </c:pt>
                <c:pt idx="168">
                  <c:v>0.0195762198595481</c:v>
                </c:pt>
                <c:pt idx="169">
                  <c:v>-0.0244957495977479</c:v>
                </c:pt>
                <c:pt idx="170">
                  <c:v>0.0299113364661194</c:v>
                </c:pt>
                <c:pt idx="171">
                  <c:v>0.0361394352645856</c:v>
                </c:pt>
                <c:pt idx="172">
                  <c:v>0.0126386909600461</c:v>
                </c:pt>
                <c:pt idx="173">
                  <c:v>-0.0886428136940939</c:v>
                </c:pt>
                <c:pt idx="174">
                  <c:v>0.0161895171057131</c:v>
                </c:pt>
                <c:pt idx="175">
                  <c:v>0.0242798456838714</c:v>
                </c:pt>
                <c:pt idx="176">
                  <c:v>0.0141218761418309</c:v>
                </c:pt>
                <c:pt idx="177">
                  <c:v>-0.0141210279908459</c:v>
                </c:pt>
                <c:pt idx="178">
                  <c:v>0.0531181408699813</c:v>
                </c:pt>
                <c:pt idx="179">
                  <c:v>-0.045073698562285</c:v>
                </c:pt>
                <c:pt idx="180">
                  <c:v>-0.013205810641368</c:v>
                </c:pt>
                <c:pt idx="181">
                  <c:v>0.0164093272436723</c:v>
                </c:pt>
                <c:pt idx="182">
                  <c:v>0.0856334156916883</c:v>
                </c:pt>
                <c:pt idx="183">
                  <c:v>0.0408152436116767</c:v>
                </c:pt>
                <c:pt idx="184">
                  <c:v>0.0325487537903194</c:v>
                </c:pt>
                <c:pt idx="185">
                  <c:v>-0.0210587670262585</c:v>
                </c:pt>
                <c:pt idx="186">
                  <c:v>-0.0101986534067727</c:v>
                </c:pt>
                <c:pt idx="187">
                  <c:v>0.0150585332309428</c:v>
                </c:pt>
                <c:pt idx="188">
                  <c:v>0.0314094087072832</c:v>
                </c:pt>
                <c:pt idx="189">
                  <c:v>0.0489454889475154</c:v>
                </c:pt>
                <c:pt idx="190">
                  <c:v>-0.0140125032428979</c:v>
                </c:pt>
                <c:pt idx="191">
                  <c:v>0.0367938487881485</c:v>
                </c:pt>
                <c:pt idx="192">
                  <c:v>-0.00804412373384086</c:v>
                </c:pt>
                <c:pt idx="193">
                  <c:v>-0.105762454957617</c:v>
                </c:pt>
                <c:pt idx="194">
                  <c:v>0.0583996370357281</c:v>
                </c:pt>
                <c:pt idx="195">
                  <c:v>-0.0360693151591317</c:v>
                </c:pt>
                <c:pt idx="196">
                  <c:v>-0.00343829392719593</c:v>
                </c:pt>
                <c:pt idx="197">
                  <c:v>-0.00589106290455045</c:v>
                </c:pt>
                <c:pt idx="198">
                  <c:v>0.013233653592695</c:v>
                </c:pt>
                <c:pt idx="199">
                  <c:v>0.0197067397611727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04573424"/>
        <c:axId val="-2104567792"/>
      </c:scatterChart>
      <c:valAx>
        <c:axId val="-21045734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04567792"/>
        <c:crosses val="autoZero"/>
        <c:crossBetween val="midCat"/>
      </c:valAx>
      <c:valAx>
        <c:axId val="-210456779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Excess Return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045734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Rm - Rf Courbe de régression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Excess Return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VW!$D$2:$D$201</c:f>
              <c:numCache>
                <c:formatCode>General</c:formatCode>
                <c:ptCount val="200"/>
                <c:pt idx="0">
                  <c:v>-1.72</c:v>
                </c:pt>
                <c:pt idx="1">
                  <c:v>-6.42</c:v>
                </c:pt>
                <c:pt idx="2">
                  <c:v>-1.88</c:v>
                </c:pt>
                <c:pt idx="3">
                  <c:v>-1.49</c:v>
                </c:pt>
                <c:pt idx="4">
                  <c:v>6.2</c:v>
                </c:pt>
                <c:pt idx="5">
                  <c:v>-4.28</c:v>
                </c:pt>
                <c:pt idx="6">
                  <c:v>-6.05</c:v>
                </c:pt>
                <c:pt idx="7">
                  <c:v>2.4</c:v>
                </c:pt>
                <c:pt idx="8">
                  <c:v>-2.8</c:v>
                </c:pt>
                <c:pt idx="9">
                  <c:v>-0.18</c:v>
                </c:pt>
                <c:pt idx="10">
                  <c:v>4.76</c:v>
                </c:pt>
                <c:pt idx="11">
                  <c:v>-2.29</c:v>
                </c:pt>
                <c:pt idx="12">
                  <c:v>6.23</c:v>
                </c:pt>
                <c:pt idx="13">
                  <c:v>-0.31</c:v>
                </c:pt>
                <c:pt idx="14">
                  <c:v>-3.84</c:v>
                </c:pt>
                <c:pt idx="15">
                  <c:v>2.24</c:v>
                </c:pt>
                <c:pt idx="16">
                  <c:v>-2.71</c:v>
                </c:pt>
                <c:pt idx="17">
                  <c:v>-3.76</c:v>
                </c:pt>
                <c:pt idx="18">
                  <c:v>-0.06</c:v>
                </c:pt>
                <c:pt idx="19">
                  <c:v>-4.08</c:v>
                </c:pt>
                <c:pt idx="20">
                  <c:v>-0.12</c:v>
                </c:pt>
                <c:pt idx="21">
                  <c:v>0.76</c:v>
                </c:pt>
                <c:pt idx="22">
                  <c:v>1.71</c:v>
                </c:pt>
                <c:pt idx="23">
                  <c:v>-0.49</c:v>
                </c:pt>
                <c:pt idx="24">
                  <c:v>7.31</c:v>
                </c:pt>
                <c:pt idx="25">
                  <c:v>-3.06</c:v>
                </c:pt>
                <c:pt idx="26">
                  <c:v>2.41</c:v>
                </c:pt>
                <c:pt idx="27">
                  <c:v>1.4</c:v>
                </c:pt>
                <c:pt idx="28">
                  <c:v>4.48</c:v>
                </c:pt>
                <c:pt idx="29">
                  <c:v>7.09</c:v>
                </c:pt>
                <c:pt idx="30">
                  <c:v>-0.75</c:v>
                </c:pt>
                <c:pt idx="31">
                  <c:v>7.42</c:v>
                </c:pt>
                <c:pt idx="32">
                  <c:v>-4.55</c:v>
                </c:pt>
                <c:pt idx="33">
                  <c:v>1.13</c:v>
                </c:pt>
                <c:pt idx="34">
                  <c:v>4.16</c:v>
                </c:pt>
                <c:pt idx="35">
                  <c:v>-0.49</c:v>
                </c:pt>
                <c:pt idx="36">
                  <c:v>-2.4</c:v>
                </c:pt>
                <c:pt idx="37">
                  <c:v>6.25</c:v>
                </c:pt>
                <c:pt idx="38">
                  <c:v>3.47</c:v>
                </c:pt>
                <c:pt idx="39">
                  <c:v>2.24</c:v>
                </c:pt>
                <c:pt idx="40">
                  <c:v>1.69</c:v>
                </c:pt>
                <c:pt idx="41">
                  <c:v>3.47</c:v>
                </c:pt>
                <c:pt idx="42">
                  <c:v>4.59</c:v>
                </c:pt>
                <c:pt idx="43">
                  <c:v>0.63</c:v>
                </c:pt>
                <c:pt idx="44">
                  <c:v>7.1</c:v>
                </c:pt>
                <c:pt idx="45">
                  <c:v>-12.31</c:v>
                </c:pt>
                <c:pt idx="46">
                  <c:v>-2.25</c:v>
                </c:pt>
                <c:pt idx="47">
                  <c:v>0.06</c:v>
                </c:pt>
                <c:pt idx="48">
                  <c:v>6.41</c:v>
                </c:pt>
                <c:pt idx="49">
                  <c:v>5.67</c:v>
                </c:pt>
                <c:pt idx="50">
                  <c:v>-2.15</c:v>
                </c:pt>
                <c:pt idx="51">
                  <c:v>-4.72</c:v>
                </c:pt>
                <c:pt idx="52">
                  <c:v>11.05</c:v>
                </c:pt>
                <c:pt idx="53">
                  <c:v>-11.63</c:v>
                </c:pt>
                <c:pt idx="54">
                  <c:v>-10.13</c:v>
                </c:pt>
                <c:pt idx="55">
                  <c:v>-3.45</c:v>
                </c:pt>
                <c:pt idx="56">
                  <c:v>-2.02</c:v>
                </c:pt>
                <c:pt idx="57">
                  <c:v>-3.04</c:v>
                </c:pt>
                <c:pt idx="58">
                  <c:v>8.09</c:v>
                </c:pt>
                <c:pt idx="59">
                  <c:v>-0.19</c:v>
                </c:pt>
                <c:pt idx="60">
                  <c:v>3.05</c:v>
                </c:pt>
                <c:pt idx="61">
                  <c:v>3.71</c:v>
                </c:pt>
                <c:pt idx="62">
                  <c:v>8.97</c:v>
                </c:pt>
                <c:pt idx="63">
                  <c:v>-8.1</c:v>
                </c:pt>
                <c:pt idx="64">
                  <c:v>5.1</c:v>
                </c:pt>
                <c:pt idx="65">
                  <c:v>11.54</c:v>
                </c:pt>
                <c:pt idx="66">
                  <c:v>-4.25</c:v>
                </c:pt>
                <c:pt idx="67">
                  <c:v>11.85</c:v>
                </c:pt>
                <c:pt idx="68">
                  <c:v>-0.94</c:v>
                </c:pt>
                <c:pt idx="69">
                  <c:v>-12.05</c:v>
                </c:pt>
                <c:pt idx="70">
                  <c:v>-1.93</c:v>
                </c:pt>
                <c:pt idx="71">
                  <c:v>6.54</c:v>
                </c:pt>
                <c:pt idx="72">
                  <c:v>-2.18</c:v>
                </c:pt>
                <c:pt idx="73">
                  <c:v>-5.36</c:v>
                </c:pt>
                <c:pt idx="74">
                  <c:v>1.05</c:v>
                </c:pt>
                <c:pt idx="75">
                  <c:v>3.0</c:v>
                </c:pt>
                <c:pt idx="76">
                  <c:v>-1.9</c:v>
                </c:pt>
                <c:pt idx="77">
                  <c:v>5.36</c:v>
                </c:pt>
                <c:pt idx="78">
                  <c:v>5.66</c:v>
                </c:pt>
                <c:pt idx="79">
                  <c:v>10.25</c:v>
                </c:pt>
                <c:pt idx="80">
                  <c:v>-1.85</c:v>
                </c:pt>
                <c:pt idx="81">
                  <c:v>12.86</c:v>
                </c:pt>
                <c:pt idx="82">
                  <c:v>13.78</c:v>
                </c:pt>
                <c:pt idx="83">
                  <c:v>7.03</c:v>
                </c:pt>
                <c:pt idx="84">
                  <c:v>-10.02</c:v>
                </c:pt>
                <c:pt idx="85">
                  <c:v>-10.97</c:v>
                </c:pt>
                <c:pt idx="86">
                  <c:v>6.61</c:v>
                </c:pt>
                <c:pt idx="87">
                  <c:v>-7.05</c:v>
                </c:pt>
                <c:pt idx="88">
                  <c:v>-22.14</c:v>
                </c:pt>
                <c:pt idx="89">
                  <c:v>-15.12</c:v>
                </c:pt>
                <c:pt idx="90">
                  <c:v>-4.4</c:v>
                </c:pt>
                <c:pt idx="91">
                  <c:v>-3.73</c:v>
                </c:pt>
                <c:pt idx="92">
                  <c:v>-8.64</c:v>
                </c:pt>
                <c:pt idx="93">
                  <c:v>0.87</c:v>
                </c:pt>
                <c:pt idx="94">
                  <c:v>4.41</c:v>
                </c:pt>
                <c:pt idx="95">
                  <c:v>0.26</c:v>
                </c:pt>
                <c:pt idx="96">
                  <c:v>1.98</c:v>
                </c:pt>
                <c:pt idx="97">
                  <c:v>-9.93</c:v>
                </c:pt>
                <c:pt idx="98">
                  <c:v>-2.16</c:v>
                </c:pt>
                <c:pt idx="99">
                  <c:v>-4.07</c:v>
                </c:pt>
                <c:pt idx="100">
                  <c:v>4.35</c:v>
                </c:pt>
                <c:pt idx="101">
                  <c:v>4.79</c:v>
                </c:pt>
                <c:pt idx="102">
                  <c:v>-2.11</c:v>
                </c:pt>
                <c:pt idx="103">
                  <c:v>-2.22</c:v>
                </c:pt>
                <c:pt idx="104">
                  <c:v>-0.24</c:v>
                </c:pt>
                <c:pt idx="105">
                  <c:v>1.55</c:v>
                </c:pt>
                <c:pt idx="106">
                  <c:v>5.59</c:v>
                </c:pt>
                <c:pt idx="107">
                  <c:v>3.69</c:v>
                </c:pt>
                <c:pt idx="108">
                  <c:v>-0.55</c:v>
                </c:pt>
                <c:pt idx="109">
                  <c:v>0.65</c:v>
                </c:pt>
                <c:pt idx="110">
                  <c:v>3.37</c:v>
                </c:pt>
                <c:pt idx="111">
                  <c:v>3.77</c:v>
                </c:pt>
                <c:pt idx="112">
                  <c:v>3.78</c:v>
                </c:pt>
                <c:pt idx="113">
                  <c:v>0.69</c:v>
                </c:pt>
                <c:pt idx="114">
                  <c:v>2.72</c:v>
                </c:pt>
                <c:pt idx="115">
                  <c:v>1.0</c:v>
                </c:pt>
                <c:pt idx="116">
                  <c:v>-0.29</c:v>
                </c:pt>
                <c:pt idx="117">
                  <c:v>-3.62</c:v>
                </c:pt>
                <c:pt idx="118">
                  <c:v>5.23</c:v>
                </c:pt>
                <c:pt idx="119">
                  <c:v>4.01</c:v>
                </c:pt>
                <c:pt idx="120">
                  <c:v>0.55</c:v>
                </c:pt>
                <c:pt idx="121">
                  <c:v>6.37</c:v>
                </c:pt>
                <c:pt idx="122">
                  <c:v>3.8</c:v>
                </c:pt>
                <c:pt idx="123">
                  <c:v>1.34</c:v>
                </c:pt>
                <c:pt idx="124">
                  <c:v>-3.36</c:v>
                </c:pt>
                <c:pt idx="125">
                  <c:v>1.45</c:v>
                </c:pt>
                <c:pt idx="126">
                  <c:v>2.05</c:v>
                </c:pt>
                <c:pt idx="127">
                  <c:v>3.8</c:v>
                </c:pt>
                <c:pt idx="128">
                  <c:v>1.51</c:v>
                </c:pt>
                <c:pt idx="129">
                  <c:v>-0.01</c:v>
                </c:pt>
                <c:pt idx="130">
                  <c:v>-2.57</c:v>
                </c:pt>
                <c:pt idx="131">
                  <c:v>-2.52</c:v>
                </c:pt>
                <c:pt idx="132">
                  <c:v>4.54</c:v>
                </c:pt>
                <c:pt idx="133">
                  <c:v>-1.25</c:v>
                </c:pt>
                <c:pt idx="134">
                  <c:v>4.3</c:v>
                </c:pt>
                <c:pt idx="135">
                  <c:v>6.84</c:v>
                </c:pt>
                <c:pt idx="136">
                  <c:v>4.02</c:v>
                </c:pt>
                <c:pt idx="137">
                  <c:v>4.02</c:v>
                </c:pt>
                <c:pt idx="138">
                  <c:v>0.33</c:v>
                </c:pt>
                <c:pt idx="139">
                  <c:v>-3.18</c:v>
                </c:pt>
                <c:pt idx="140">
                  <c:v>1.98</c:v>
                </c:pt>
                <c:pt idx="141">
                  <c:v>1.38</c:v>
                </c:pt>
                <c:pt idx="142">
                  <c:v>-1.21</c:v>
                </c:pt>
                <c:pt idx="143">
                  <c:v>-3.31</c:v>
                </c:pt>
                <c:pt idx="144">
                  <c:v>3.07</c:v>
                </c:pt>
                <c:pt idx="145">
                  <c:v>2.48</c:v>
                </c:pt>
                <c:pt idx="146">
                  <c:v>7.26</c:v>
                </c:pt>
                <c:pt idx="147">
                  <c:v>4.5</c:v>
                </c:pt>
                <c:pt idx="148">
                  <c:v>6.22</c:v>
                </c:pt>
                <c:pt idx="149">
                  <c:v>2.86</c:v>
                </c:pt>
                <c:pt idx="150">
                  <c:v>0.09</c:v>
                </c:pt>
                <c:pt idx="151">
                  <c:v>1.76</c:v>
                </c:pt>
                <c:pt idx="152">
                  <c:v>1.09</c:v>
                </c:pt>
                <c:pt idx="153">
                  <c:v>7.59</c:v>
                </c:pt>
                <c:pt idx="154">
                  <c:v>13.17</c:v>
                </c:pt>
                <c:pt idx="155">
                  <c:v>-1.42</c:v>
                </c:pt>
                <c:pt idx="156">
                  <c:v>-3.39</c:v>
                </c:pt>
                <c:pt idx="157">
                  <c:v>-3.38</c:v>
                </c:pt>
                <c:pt idx="158">
                  <c:v>-2.78</c:v>
                </c:pt>
                <c:pt idx="159">
                  <c:v>4.85</c:v>
                </c:pt>
                <c:pt idx="160">
                  <c:v>8.61</c:v>
                </c:pt>
                <c:pt idx="161">
                  <c:v>-13.15</c:v>
                </c:pt>
                <c:pt idx="162">
                  <c:v>0.2</c:v>
                </c:pt>
                <c:pt idx="163">
                  <c:v>-10.52</c:v>
                </c:pt>
                <c:pt idx="164">
                  <c:v>-2.5</c:v>
                </c:pt>
                <c:pt idx="165">
                  <c:v>0.4</c:v>
                </c:pt>
                <c:pt idx="166">
                  <c:v>-0.28</c:v>
                </c:pt>
                <c:pt idx="167">
                  <c:v>5.09</c:v>
                </c:pt>
                <c:pt idx="168">
                  <c:v>0.39</c:v>
                </c:pt>
                <c:pt idx="169">
                  <c:v>-4.71</c:v>
                </c:pt>
                <c:pt idx="170">
                  <c:v>1.76</c:v>
                </c:pt>
                <c:pt idx="171">
                  <c:v>4.12</c:v>
                </c:pt>
                <c:pt idx="172">
                  <c:v>3.23</c:v>
                </c:pt>
                <c:pt idx="173">
                  <c:v>-11.52</c:v>
                </c:pt>
                <c:pt idx="174">
                  <c:v>-2.08</c:v>
                </c:pt>
                <c:pt idx="175">
                  <c:v>-0.69</c:v>
                </c:pt>
                <c:pt idx="176">
                  <c:v>-3.54</c:v>
                </c:pt>
                <c:pt idx="177">
                  <c:v>-4.99</c:v>
                </c:pt>
                <c:pt idx="178">
                  <c:v>7.28</c:v>
                </c:pt>
                <c:pt idx="179">
                  <c:v>-9.27</c:v>
                </c:pt>
                <c:pt idx="180">
                  <c:v>-8.57</c:v>
                </c:pt>
                <c:pt idx="181">
                  <c:v>0.22</c:v>
                </c:pt>
                <c:pt idx="182">
                  <c:v>5.78</c:v>
                </c:pt>
                <c:pt idx="183">
                  <c:v>-4.5</c:v>
                </c:pt>
                <c:pt idx="184">
                  <c:v>-2.72</c:v>
                </c:pt>
                <c:pt idx="185">
                  <c:v>-4.95</c:v>
                </c:pt>
                <c:pt idx="186">
                  <c:v>-1.57</c:v>
                </c:pt>
                <c:pt idx="187">
                  <c:v>-1.63</c:v>
                </c:pt>
                <c:pt idx="188">
                  <c:v>0.71</c:v>
                </c:pt>
                <c:pt idx="189">
                  <c:v>-0.05</c:v>
                </c:pt>
                <c:pt idx="190">
                  <c:v>-5.62</c:v>
                </c:pt>
                <c:pt idx="191">
                  <c:v>0.68</c:v>
                </c:pt>
                <c:pt idx="192">
                  <c:v>5.87</c:v>
                </c:pt>
                <c:pt idx="193">
                  <c:v>-7.19</c:v>
                </c:pt>
                <c:pt idx="194">
                  <c:v>9.220000000000001</c:v>
                </c:pt>
                <c:pt idx="195">
                  <c:v>2.71</c:v>
                </c:pt>
                <c:pt idx="196">
                  <c:v>1.71</c:v>
                </c:pt>
                <c:pt idx="197">
                  <c:v>-0.31</c:v>
                </c:pt>
                <c:pt idx="198">
                  <c:v>1.36</c:v>
                </c:pt>
                <c:pt idx="199">
                  <c:v>1.14</c:v>
                </c:pt>
              </c:numCache>
            </c:numRef>
          </c:xVal>
          <c:yVal>
            <c:numRef>
              <c:f>VW!$H$2:$H$201</c:f>
              <c:numCache>
                <c:formatCode>0.00%</c:formatCode>
                <c:ptCount val="200"/>
                <c:pt idx="0">
                  <c:v>0.00728362956033666</c:v>
                </c:pt>
                <c:pt idx="1">
                  <c:v>-0.200847663551402</c:v>
                </c:pt>
                <c:pt idx="2">
                  <c:v>0.0166236792094261</c:v>
                </c:pt>
                <c:pt idx="3">
                  <c:v>0.203568161024703</c:v>
                </c:pt>
                <c:pt idx="4">
                  <c:v>0.118158567774936</c:v>
                </c:pt>
                <c:pt idx="5">
                  <c:v>-0.42330383480826</c:v>
                </c:pt>
                <c:pt idx="6">
                  <c:v>-0.0706727342507812</c:v>
                </c:pt>
                <c:pt idx="7">
                  <c:v>-0.123125</c:v>
                </c:pt>
                <c:pt idx="8">
                  <c:v>-0.0588235294117647</c:v>
                </c:pt>
                <c:pt idx="9">
                  <c:v>-0.0451501404190969</c:v>
                </c:pt>
                <c:pt idx="10">
                  <c:v>-0.0661690538632238</c:v>
                </c:pt>
                <c:pt idx="11">
                  <c:v>0.0991130820399113</c:v>
                </c:pt>
                <c:pt idx="12">
                  <c:v>0.137165910237015</c:v>
                </c:pt>
                <c:pt idx="13">
                  <c:v>0.0739236393176279</c:v>
                </c:pt>
                <c:pt idx="14">
                  <c:v>-0.00296976241900637</c:v>
                </c:pt>
                <c:pt idx="15">
                  <c:v>0.0890914436930312</c:v>
                </c:pt>
                <c:pt idx="16">
                  <c:v>0.0343673965936739</c:v>
                </c:pt>
                <c:pt idx="17">
                  <c:v>-0.0377524143985952</c:v>
                </c:pt>
                <c:pt idx="18">
                  <c:v>-0.0211973646519623</c:v>
                </c:pt>
                <c:pt idx="19">
                  <c:v>-0.0899374348279458</c:v>
                </c:pt>
                <c:pt idx="20">
                  <c:v>-0.0164102564102564</c:v>
                </c:pt>
                <c:pt idx="21">
                  <c:v>0.00463678516228749</c:v>
                </c:pt>
                <c:pt idx="22">
                  <c:v>0.0318979266347688</c:v>
                </c:pt>
                <c:pt idx="23">
                  <c:v>-0.00476190476190474</c:v>
                </c:pt>
                <c:pt idx="24">
                  <c:v>0.00505184791278901</c:v>
                </c:pt>
                <c:pt idx="25">
                  <c:v>-0.0788635807004653</c:v>
                </c:pt>
                <c:pt idx="26">
                  <c:v>0.0453149001536097</c:v>
                </c:pt>
                <c:pt idx="27">
                  <c:v>0.0432692307692308</c:v>
                </c:pt>
                <c:pt idx="28">
                  <c:v>0.0743185078909612</c:v>
                </c:pt>
                <c:pt idx="29">
                  <c:v>0.0124927367809413</c:v>
                </c:pt>
                <c:pt idx="30">
                  <c:v>-0.0366638678981249</c:v>
                </c:pt>
                <c:pt idx="31">
                  <c:v>0.148505303760849</c:v>
                </c:pt>
                <c:pt idx="32">
                  <c:v>-0.0793134063332346</c:v>
                </c:pt>
                <c:pt idx="33">
                  <c:v>0.0977907732293697</c:v>
                </c:pt>
                <c:pt idx="34">
                  <c:v>-0.00709677419354837</c:v>
                </c:pt>
                <c:pt idx="35">
                  <c:v>-0.0732436472346786</c:v>
                </c:pt>
                <c:pt idx="36">
                  <c:v>-0.0818007136975021</c:v>
                </c:pt>
                <c:pt idx="37">
                  <c:v>0.058150342744278</c:v>
                </c:pt>
                <c:pt idx="38">
                  <c:v>0.0340844397717033</c:v>
                </c:pt>
                <c:pt idx="39">
                  <c:v>0.0428197994987469</c:v>
                </c:pt>
                <c:pt idx="40">
                  <c:v>0.124239556181754</c:v>
                </c:pt>
                <c:pt idx="41">
                  <c:v>0.0110119025571622</c:v>
                </c:pt>
                <c:pt idx="42">
                  <c:v>0.00990000000000001</c:v>
                </c:pt>
                <c:pt idx="43">
                  <c:v>0.115569823434992</c:v>
                </c:pt>
                <c:pt idx="44">
                  <c:v>-0.034856700232378</c:v>
                </c:pt>
                <c:pt idx="45">
                  <c:v>-0.0979336827393431</c:v>
                </c:pt>
                <c:pt idx="46">
                  <c:v>0.0853242320819112</c:v>
                </c:pt>
                <c:pt idx="47">
                  <c:v>-0.0605628785179907</c:v>
                </c:pt>
                <c:pt idx="48">
                  <c:v>0.0369412633912081</c:v>
                </c:pt>
                <c:pt idx="49">
                  <c:v>0.169330453563715</c:v>
                </c:pt>
                <c:pt idx="50">
                  <c:v>-0.0932236584410497</c:v>
                </c:pt>
                <c:pt idx="51">
                  <c:v>0.00670347003154581</c:v>
                </c:pt>
                <c:pt idx="52">
                  <c:v>0.267366316841579</c:v>
                </c:pt>
                <c:pt idx="53">
                  <c:v>-0.137128072445019</c:v>
                </c:pt>
                <c:pt idx="54">
                  <c:v>-0.168619182502689</c:v>
                </c:pt>
                <c:pt idx="55">
                  <c:v>-0.0203723217421848</c:v>
                </c:pt>
                <c:pt idx="56">
                  <c:v>0.153565640194489</c:v>
                </c:pt>
                <c:pt idx="57">
                  <c:v>-0.0721804511278194</c:v>
                </c:pt>
                <c:pt idx="58">
                  <c:v>0.162079510703364</c:v>
                </c:pt>
                <c:pt idx="59">
                  <c:v>-0.0688550854353133</c:v>
                </c:pt>
                <c:pt idx="60">
                  <c:v>0.0414254237288136</c:v>
                </c:pt>
                <c:pt idx="61">
                  <c:v>-0.028106589785832</c:v>
                </c:pt>
                <c:pt idx="62">
                  <c:v>-0.0194861066235863</c:v>
                </c:pt>
                <c:pt idx="63">
                  <c:v>0.146196296296296</c:v>
                </c:pt>
                <c:pt idx="64">
                  <c:v>0.219825449000339</c:v>
                </c:pt>
                <c:pt idx="65">
                  <c:v>0.127239870113333</c:v>
                </c:pt>
                <c:pt idx="66">
                  <c:v>-0.0342901365145739</c:v>
                </c:pt>
                <c:pt idx="67">
                  <c:v>0.123276623376624</c:v>
                </c:pt>
                <c:pt idx="68">
                  <c:v>0.00896175937543563</c:v>
                </c:pt>
                <c:pt idx="69">
                  <c:v>-0.011266253101737</c:v>
                </c:pt>
                <c:pt idx="70">
                  <c:v>0.0682357879234168</c:v>
                </c:pt>
                <c:pt idx="71">
                  <c:v>0.135351505016723</c:v>
                </c:pt>
                <c:pt idx="72">
                  <c:v>0.0204778156996586</c:v>
                </c:pt>
                <c:pt idx="73">
                  <c:v>-0.108609674475205</c:v>
                </c:pt>
                <c:pt idx="74">
                  <c:v>0.163439823008849</c:v>
                </c:pt>
                <c:pt idx="75">
                  <c:v>-0.165065760307374</c:v>
                </c:pt>
                <c:pt idx="76">
                  <c:v>-0.149767558738535</c:v>
                </c:pt>
                <c:pt idx="77">
                  <c:v>0.215571299831984</c:v>
                </c:pt>
                <c:pt idx="78">
                  <c:v>0.190480105473722</c:v>
                </c:pt>
                <c:pt idx="79">
                  <c:v>0.105004501607717</c:v>
                </c:pt>
                <c:pt idx="80">
                  <c:v>-0.0143630744849445</c:v>
                </c:pt>
                <c:pt idx="81">
                  <c:v>0.0516666666666665</c:v>
                </c:pt>
                <c:pt idx="82">
                  <c:v>0.107421919704661</c:v>
                </c:pt>
                <c:pt idx="83">
                  <c:v>0.216532172936553</c:v>
                </c:pt>
                <c:pt idx="84">
                  <c:v>-0.0808741935483871</c:v>
                </c:pt>
                <c:pt idx="85">
                  <c:v>0.0192004208311414</c:v>
                </c:pt>
                <c:pt idx="86">
                  <c:v>0.188125</c:v>
                </c:pt>
                <c:pt idx="87">
                  <c:v>-0.34050618556701</c:v>
                </c:pt>
                <c:pt idx="88">
                  <c:v>-0.449851459729638</c:v>
                </c:pt>
                <c:pt idx="89">
                  <c:v>-0.165507597340931</c:v>
                </c:pt>
                <c:pt idx="90">
                  <c:v>0.0477137477585177</c:v>
                </c:pt>
                <c:pt idx="91">
                  <c:v>0.0892312832771922</c:v>
                </c:pt>
                <c:pt idx="92">
                  <c:v>-0.0574151651959777</c:v>
                </c:pt>
                <c:pt idx="93">
                  <c:v>-0.0822792904991037</c:v>
                </c:pt>
                <c:pt idx="94">
                  <c:v>0.00523087885985743</c:v>
                </c:pt>
                <c:pt idx="95">
                  <c:v>0.143192853257913</c:v>
                </c:pt>
                <c:pt idx="96">
                  <c:v>-0.0117413347685683</c:v>
                </c:pt>
                <c:pt idx="97">
                  <c:v>-0.0730999999999999</c:v>
                </c:pt>
                <c:pt idx="98">
                  <c:v>-0.0382868454045712</c:v>
                </c:pt>
                <c:pt idx="99">
                  <c:v>-0.211873282442748</c:v>
                </c:pt>
                <c:pt idx="100">
                  <c:v>0.354312953367876</c:v>
                </c:pt>
                <c:pt idx="101">
                  <c:v>0.047426020685901</c:v>
                </c:pt>
                <c:pt idx="102">
                  <c:v>0.101760264900662</c:v>
                </c:pt>
                <c:pt idx="103">
                  <c:v>0.0724744005184703</c:v>
                </c:pt>
                <c:pt idx="104">
                  <c:v>0.0502497950259633</c:v>
                </c:pt>
                <c:pt idx="105">
                  <c:v>-0.0223452374563993</c:v>
                </c:pt>
                <c:pt idx="106">
                  <c:v>-0.0367250681552641</c:v>
                </c:pt>
                <c:pt idx="107">
                  <c:v>0.151438934733683</c:v>
                </c:pt>
                <c:pt idx="108">
                  <c:v>0.169615492957747</c:v>
                </c:pt>
                <c:pt idx="109">
                  <c:v>2.08664898319758E-5</c:v>
                </c:pt>
                <c:pt idx="110">
                  <c:v>0.0751984732824427</c:v>
                </c:pt>
                <c:pt idx="111">
                  <c:v>0.00836038647342983</c:v>
                </c:pt>
                <c:pt idx="112">
                  <c:v>0.105224758842444</c:v>
                </c:pt>
                <c:pt idx="113">
                  <c:v>0.0479974289580514</c:v>
                </c:pt>
                <c:pt idx="114">
                  <c:v>0.0530246065808299</c:v>
                </c:pt>
                <c:pt idx="115">
                  <c:v>0.0577721518987342</c:v>
                </c:pt>
                <c:pt idx="116">
                  <c:v>0.00160081466395101</c:v>
                </c:pt>
                <c:pt idx="117">
                  <c:v>-0.111572727272727</c:v>
                </c:pt>
                <c:pt idx="118">
                  <c:v>-0.0320831088540517</c:v>
                </c:pt>
                <c:pt idx="119">
                  <c:v>0.0437098057354302</c:v>
                </c:pt>
                <c:pt idx="120">
                  <c:v>0.216002143260011</c:v>
                </c:pt>
                <c:pt idx="121">
                  <c:v>0.087576923076923</c:v>
                </c:pt>
                <c:pt idx="122">
                  <c:v>-0.00473609831029178</c:v>
                </c:pt>
                <c:pt idx="123">
                  <c:v>-0.0429230088495576</c:v>
                </c:pt>
                <c:pt idx="124">
                  <c:v>-0.110124960505529</c:v>
                </c:pt>
                <c:pt idx="125">
                  <c:v>0.176969524697111</c:v>
                </c:pt>
                <c:pt idx="126">
                  <c:v>-0.0579031121550206</c:v>
                </c:pt>
                <c:pt idx="127">
                  <c:v>0.159264392905866</c:v>
                </c:pt>
                <c:pt idx="128">
                  <c:v>0.118066832250669</c:v>
                </c:pt>
                <c:pt idx="129">
                  <c:v>0.0723433264887063</c:v>
                </c:pt>
                <c:pt idx="130">
                  <c:v>-0.126830409777139</c:v>
                </c:pt>
                <c:pt idx="131">
                  <c:v>0.00332103361040835</c:v>
                </c:pt>
                <c:pt idx="132">
                  <c:v>0.00568066982162367</c:v>
                </c:pt>
                <c:pt idx="133">
                  <c:v>0.123758459647685</c:v>
                </c:pt>
                <c:pt idx="134">
                  <c:v>-0.0109344155844156</c:v>
                </c:pt>
                <c:pt idx="135">
                  <c:v>-0.0229455917394757</c:v>
                </c:pt>
                <c:pt idx="136">
                  <c:v>0.14814691921497</c:v>
                </c:pt>
                <c:pt idx="137">
                  <c:v>0.0039458715596331</c:v>
                </c:pt>
                <c:pt idx="138">
                  <c:v>-0.0586010808473842</c:v>
                </c:pt>
                <c:pt idx="139">
                  <c:v>-0.0275151515151516</c:v>
                </c:pt>
                <c:pt idx="140">
                  <c:v>-0.0149078838174273</c:v>
                </c:pt>
                <c:pt idx="141">
                  <c:v>-0.0369854458216714</c:v>
                </c:pt>
                <c:pt idx="142">
                  <c:v>0.0391168399168399</c:v>
                </c:pt>
                <c:pt idx="143">
                  <c:v>-0.0654663166083236</c:v>
                </c:pt>
                <c:pt idx="144">
                  <c:v>-0.0633050674444038</c:v>
                </c:pt>
                <c:pt idx="145">
                  <c:v>-0.0466130434782609</c:v>
                </c:pt>
                <c:pt idx="146">
                  <c:v>0.0469405247813412</c:v>
                </c:pt>
                <c:pt idx="147">
                  <c:v>-0.0638614885626492</c:v>
                </c:pt>
                <c:pt idx="148">
                  <c:v>0.0987744744744744</c:v>
                </c:pt>
                <c:pt idx="149">
                  <c:v>-0.121592079207921</c:v>
                </c:pt>
                <c:pt idx="150">
                  <c:v>0.1337065892924</c:v>
                </c:pt>
                <c:pt idx="151">
                  <c:v>0.0222797012638837</c:v>
                </c:pt>
                <c:pt idx="152">
                  <c:v>0.199459770114942</c:v>
                </c:pt>
                <c:pt idx="153">
                  <c:v>-0.0490400437636762</c:v>
                </c:pt>
                <c:pt idx="154">
                  <c:v>0.0404767547857795</c:v>
                </c:pt>
                <c:pt idx="155">
                  <c:v>-0.194382352941176</c:v>
                </c:pt>
                <c:pt idx="156">
                  <c:v>-0.0465140350877193</c:v>
                </c:pt>
                <c:pt idx="157">
                  <c:v>0.139</c:v>
                </c:pt>
                <c:pt idx="158">
                  <c:v>-0.159065644998316</c:v>
                </c:pt>
                <c:pt idx="159">
                  <c:v>0.0687099099099098</c:v>
                </c:pt>
                <c:pt idx="160">
                  <c:v>0.0379258426966292</c:v>
                </c:pt>
                <c:pt idx="161">
                  <c:v>-0.189849848024316</c:v>
                </c:pt>
                <c:pt idx="162">
                  <c:v>-0.0228158239143367</c:v>
                </c:pt>
                <c:pt idx="163">
                  <c:v>0.0203844984802431</c:v>
                </c:pt>
                <c:pt idx="164">
                  <c:v>-0.138914678899083</c:v>
                </c:pt>
                <c:pt idx="165">
                  <c:v>0.0645402067616652</c:v>
                </c:pt>
                <c:pt idx="166">
                  <c:v>-0.117796296296296</c:v>
                </c:pt>
                <c:pt idx="167">
                  <c:v>0.1237</c:v>
                </c:pt>
                <c:pt idx="168">
                  <c:v>-0.023570505160239</c:v>
                </c:pt>
                <c:pt idx="169">
                  <c:v>0.0551279770444762</c:v>
                </c:pt>
                <c:pt idx="170">
                  <c:v>0.0552010309278353</c:v>
                </c:pt>
                <c:pt idx="171">
                  <c:v>0.159567605633803</c:v>
                </c:pt>
                <c:pt idx="172">
                  <c:v>0.0747814182783466</c:v>
                </c:pt>
                <c:pt idx="173">
                  <c:v>-0.172248818897638</c:v>
                </c:pt>
                <c:pt idx="174">
                  <c:v>-0.10848179768949</c:v>
                </c:pt>
                <c:pt idx="175">
                  <c:v>-0.0277320692497939</c:v>
                </c:pt>
                <c:pt idx="176">
                  <c:v>-0.0298053475935829</c:v>
                </c:pt>
                <c:pt idx="177">
                  <c:v>0.0843254434428612</c:v>
                </c:pt>
                <c:pt idx="178">
                  <c:v>0.0809580441640378</c:v>
                </c:pt>
                <c:pt idx="179">
                  <c:v>-0.122910036141229</c:v>
                </c:pt>
                <c:pt idx="180">
                  <c:v>0.125556357927786</c:v>
                </c:pt>
                <c:pt idx="181">
                  <c:v>-0.000668138801261859</c:v>
                </c:pt>
                <c:pt idx="182">
                  <c:v>-0.0490289505428226</c:v>
                </c:pt>
                <c:pt idx="183">
                  <c:v>-0.0394622597553875</c:v>
                </c:pt>
                <c:pt idx="184">
                  <c:v>0.0849049221975231</c:v>
                </c:pt>
                <c:pt idx="185">
                  <c:v>0.0803877628403998</c:v>
                </c:pt>
                <c:pt idx="186">
                  <c:v>0.0219026548672566</c:v>
                </c:pt>
                <c:pt idx="187">
                  <c:v>0.137075505254648</c:v>
                </c:pt>
                <c:pt idx="188">
                  <c:v>-0.101080291970803</c:v>
                </c:pt>
                <c:pt idx="189">
                  <c:v>0.0998387096774192</c:v>
                </c:pt>
                <c:pt idx="190">
                  <c:v>-0.0619926263778031</c:v>
                </c:pt>
                <c:pt idx="191">
                  <c:v>0.113922448979592</c:v>
                </c:pt>
                <c:pt idx="192">
                  <c:v>-0.181922377622378</c:v>
                </c:pt>
                <c:pt idx="193">
                  <c:v>-0.0889</c:v>
                </c:pt>
                <c:pt idx="194">
                  <c:v>0.192918007662835</c:v>
                </c:pt>
                <c:pt idx="195">
                  <c:v>-0.223564136282128</c:v>
                </c:pt>
                <c:pt idx="196">
                  <c:v>0.0824636363636364</c:v>
                </c:pt>
                <c:pt idx="197">
                  <c:v>-0.0844970149253731</c:v>
                </c:pt>
                <c:pt idx="198">
                  <c:v>0.0158869101978692</c:v>
                </c:pt>
                <c:pt idx="199">
                  <c:v>-0.0988413223140495</c:v>
                </c:pt>
              </c:numCache>
            </c:numRef>
          </c:yVal>
          <c:smooth val="0"/>
        </c:ser>
        <c:ser>
          <c:idx val="1"/>
          <c:order val="1"/>
          <c:tx>
            <c:v>Prévisions Excess Return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VW!$D$2:$D$201</c:f>
              <c:numCache>
                <c:formatCode>General</c:formatCode>
                <c:ptCount val="200"/>
                <c:pt idx="0">
                  <c:v>-1.72</c:v>
                </c:pt>
                <c:pt idx="1">
                  <c:v>-6.42</c:v>
                </c:pt>
                <c:pt idx="2">
                  <c:v>-1.88</c:v>
                </c:pt>
                <c:pt idx="3">
                  <c:v>-1.49</c:v>
                </c:pt>
                <c:pt idx="4">
                  <c:v>6.2</c:v>
                </c:pt>
                <c:pt idx="5">
                  <c:v>-4.28</c:v>
                </c:pt>
                <c:pt idx="6">
                  <c:v>-6.05</c:v>
                </c:pt>
                <c:pt idx="7">
                  <c:v>2.4</c:v>
                </c:pt>
                <c:pt idx="8">
                  <c:v>-2.8</c:v>
                </c:pt>
                <c:pt idx="9">
                  <c:v>-0.18</c:v>
                </c:pt>
                <c:pt idx="10">
                  <c:v>4.76</c:v>
                </c:pt>
                <c:pt idx="11">
                  <c:v>-2.29</c:v>
                </c:pt>
                <c:pt idx="12">
                  <c:v>6.23</c:v>
                </c:pt>
                <c:pt idx="13">
                  <c:v>-0.31</c:v>
                </c:pt>
                <c:pt idx="14">
                  <c:v>-3.84</c:v>
                </c:pt>
                <c:pt idx="15">
                  <c:v>2.24</c:v>
                </c:pt>
                <c:pt idx="16">
                  <c:v>-2.71</c:v>
                </c:pt>
                <c:pt idx="17">
                  <c:v>-3.76</c:v>
                </c:pt>
                <c:pt idx="18">
                  <c:v>-0.06</c:v>
                </c:pt>
                <c:pt idx="19">
                  <c:v>-4.08</c:v>
                </c:pt>
                <c:pt idx="20">
                  <c:v>-0.12</c:v>
                </c:pt>
                <c:pt idx="21">
                  <c:v>0.76</c:v>
                </c:pt>
                <c:pt idx="22">
                  <c:v>1.71</c:v>
                </c:pt>
                <c:pt idx="23">
                  <c:v>-0.49</c:v>
                </c:pt>
                <c:pt idx="24">
                  <c:v>7.31</c:v>
                </c:pt>
                <c:pt idx="25">
                  <c:v>-3.06</c:v>
                </c:pt>
                <c:pt idx="26">
                  <c:v>2.41</c:v>
                </c:pt>
                <c:pt idx="27">
                  <c:v>1.4</c:v>
                </c:pt>
                <c:pt idx="28">
                  <c:v>4.48</c:v>
                </c:pt>
                <c:pt idx="29">
                  <c:v>7.09</c:v>
                </c:pt>
                <c:pt idx="30">
                  <c:v>-0.75</c:v>
                </c:pt>
                <c:pt idx="31">
                  <c:v>7.42</c:v>
                </c:pt>
                <c:pt idx="32">
                  <c:v>-4.55</c:v>
                </c:pt>
                <c:pt idx="33">
                  <c:v>1.13</c:v>
                </c:pt>
                <c:pt idx="34">
                  <c:v>4.16</c:v>
                </c:pt>
                <c:pt idx="35">
                  <c:v>-0.49</c:v>
                </c:pt>
                <c:pt idx="36">
                  <c:v>-2.4</c:v>
                </c:pt>
                <c:pt idx="37">
                  <c:v>6.25</c:v>
                </c:pt>
                <c:pt idx="38">
                  <c:v>3.47</c:v>
                </c:pt>
                <c:pt idx="39">
                  <c:v>2.24</c:v>
                </c:pt>
                <c:pt idx="40">
                  <c:v>1.69</c:v>
                </c:pt>
                <c:pt idx="41">
                  <c:v>3.47</c:v>
                </c:pt>
                <c:pt idx="42">
                  <c:v>4.59</c:v>
                </c:pt>
                <c:pt idx="43">
                  <c:v>0.63</c:v>
                </c:pt>
                <c:pt idx="44">
                  <c:v>7.1</c:v>
                </c:pt>
                <c:pt idx="45">
                  <c:v>-12.31</c:v>
                </c:pt>
                <c:pt idx="46">
                  <c:v>-2.25</c:v>
                </c:pt>
                <c:pt idx="47">
                  <c:v>0.06</c:v>
                </c:pt>
                <c:pt idx="48">
                  <c:v>6.41</c:v>
                </c:pt>
                <c:pt idx="49">
                  <c:v>5.67</c:v>
                </c:pt>
                <c:pt idx="50">
                  <c:v>-2.15</c:v>
                </c:pt>
                <c:pt idx="51">
                  <c:v>-4.72</c:v>
                </c:pt>
                <c:pt idx="52">
                  <c:v>11.05</c:v>
                </c:pt>
                <c:pt idx="53">
                  <c:v>-11.63</c:v>
                </c:pt>
                <c:pt idx="54">
                  <c:v>-10.13</c:v>
                </c:pt>
                <c:pt idx="55">
                  <c:v>-3.45</c:v>
                </c:pt>
                <c:pt idx="56">
                  <c:v>-2.02</c:v>
                </c:pt>
                <c:pt idx="57">
                  <c:v>-3.04</c:v>
                </c:pt>
                <c:pt idx="58">
                  <c:v>8.09</c:v>
                </c:pt>
                <c:pt idx="59">
                  <c:v>-0.19</c:v>
                </c:pt>
                <c:pt idx="60">
                  <c:v>3.05</c:v>
                </c:pt>
                <c:pt idx="61">
                  <c:v>3.71</c:v>
                </c:pt>
                <c:pt idx="62">
                  <c:v>8.97</c:v>
                </c:pt>
                <c:pt idx="63">
                  <c:v>-8.1</c:v>
                </c:pt>
                <c:pt idx="64">
                  <c:v>5.1</c:v>
                </c:pt>
                <c:pt idx="65">
                  <c:v>11.54</c:v>
                </c:pt>
                <c:pt idx="66">
                  <c:v>-4.25</c:v>
                </c:pt>
                <c:pt idx="67">
                  <c:v>11.85</c:v>
                </c:pt>
                <c:pt idx="68">
                  <c:v>-0.94</c:v>
                </c:pt>
                <c:pt idx="69">
                  <c:v>-12.05</c:v>
                </c:pt>
                <c:pt idx="70">
                  <c:v>-1.93</c:v>
                </c:pt>
                <c:pt idx="71">
                  <c:v>6.54</c:v>
                </c:pt>
                <c:pt idx="72">
                  <c:v>-2.18</c:v>
                </c:pt>
                <c:pt idx="73">
                  <c:v>-5.36</c:v>
                </c:pt>
                <c:pt idx="74">
                  <c:v>1.05</c:v>
                </c:pt>
                <c:pt idx="75">
                  <c:v>3.0</c:v>
                </c:pt>
                <c:pt idx="76">
                  <c:v>-1.9</c:v>
                </c:pt>
                <c:pt idx="77">
                  <c:v>5.36</c:v>
                </c:pt>
                <c:pt idx="78">
                  <c:v>5.66</c:v>
                </c:pt>
                <c:pt idx="79">
                  <c:v>10.25</c:v>
                </c:pt>
                <c:pt idx="80">
                  <c:v>-1.85</c:v>
                </c:pt>
                <c:pt idx="81">
                  <c:v>12.86</c:v>
                </c:pt>
                <c:pt idx="82">
                  <c:v>13.78</c:v>
                </c:pt>
                <c:pt idx="83">
                  <c:v>7.03</c:v>
                </c:pt>
                <c:pt idx="84">
                  <c:v>-10.02</c:v>
                </c:pt>
                <c:pt idx="85">
                  <c:v>-10.97</c:v>
                </c:pt>
                <c:pt idx="86">
                  <c:v>6.61</c:v>
                </c:pt>
                <c:pt idx="87">
                  <c:v>-7.05</c:v>
                </c:pt>
                <c:pt idx="88">
                  <c:v>-22.14</c:v>
                </c:pt>
                <c:pt idx="89">
                  <c:v>-15.12</c:v>
                </c:pt>
                <c:pt idx="90">
                  <c:v>-4.4</c:v>
                </c:pt>
                <c:pt idx="91">
                  <c:v>-3.73</c:v>
                </c:pt>
                <c:pt idx="92">
                  <c:v>-8.64</c:v>
                </c:pt>
                <c:pt idx="93">
                  <c:v>0.87</c:v>
                </c:pt>
                <c:pt idx="94">
                  <c:v>4.41</c:v>
                </c:pt>
                <c:pt idx="95">
                  <c:v>0.26</c:v>
                </c:pt>
                <c:pt idx="96">
                  <c:v>1.98</c:v>
                </c:pt>
                <c:pt idx="97">
                  <c:v>-9.93</c:v>
                </c:pt>
                <c:pt idx="98">
                  <c:v>-2.16</c:v>
                </c:pt>
                <c:pt idx="99">
                  <c:v>-4.07</c:v>
                </c:pt>
                <c:pt idx="100">
                  <c:v>4.35</c:v>
                </c:pt>
                <c:pt idx="101">
                  <c:v>4.79</c:v>
                </c:pt>
                <c:pt idx="102">
                  <c:v>-2.11</c:v>
                </c:pt>
                <c:pt idx="103">
                  <c:v>-2.22</c:v>
                </c:pt>
                <c:pt idx="104">
                  <c:v>-0.24</c:v>
                </c:pt>
                <c:pt idx="105">
                  <c:v>1.55</c:v>
                </c:pt>
                <c:pt idx="106">
                  <c:v>5.59</c:v>
                </c:pt>
                <c:pt idx="107">
                  <c:v>3.69</c:v>
                </c:pt>
                <c:pt idx="108">
                  <c:v>-0.55</c:v>
                </c:pt>
                <c:pt idx="109">
                  <c:v>0.65</c:v>
                </c:pt>
                <c:pt idx="110">
                  <c:v>3.37</c:v>
                </c:pt>
                <c:pt idx="111">
                  <c:v>3.77</c:v>
                </c:pt>
                <c:pt idx="112">
                  <c:v>3.78</c:v>
                </c:pt>
                <c:pt idx="113">
                  <c:v>0.69</c:v>
                </c:pt>
                <c:pt idx="114">
                  <c:v>2.72</c:v>
                </c:pt>
                <c:pt idx="115">
                  <c:v>1.0</c:v>
                </c:pt>
                <c:pt idx="116">
                  <c:v>-0.29</c:v>
                </c:pt>
                <c:pt idx="117">
                  <c:v>-3.62</c:v>
                </c:pt>
                <c:pt idx="118">
                  <c:v>5.23</c:v>
                </c:pt>
                <c:pt idx="119">
                  <c:v>4.01</c:v>
                </c:pt>
                <c:pt idx="120">
                  <c:v>0.55</c:v>
                </c:pt>
                <c:pt idx="121">
                  <c:v>6.37</c:v>
                </c:pt>
                <c:pt idx="122">
                  <c:v>3.8</c:v>
                </c:pt>
                <c:pt idx="123">
                  <c:v>1.34</c:v>
                </c:pt>
                <c:pt idx="124">
                  <c:v>-3.36</c:v>
                </c:pt>
                <c:pt idx="125">
                  <c:v>1.45</c:v>
                </c:pt>
                <c:pt idx="126">
                  <c:v>2.05</c:v>
                </c:pt>
                <c:pt idx="127">
                  <c:v>3.8</c:v>
                </c:pt>
                <c:pt idx="128">
                  <c:v>1.51</c:v>
                </c:pt>
                <c:pt idx="129">
                  <c:v>-0.01</c:v>
                </c:pt>
                <c:pt idx="130">
                  <c:v>-2.57</c:v>
                </c:pt>
                <c:pt idx="131">
                  <c:v>-2.52</c:v>
                </c:pt>
                <c:pt idx="132">
                  <c:v>4.54</c:v>
                </c:pt>
                <c:pt idx="133">
                  <c:v>-1.25</c:v>
                </c:pt>
                <c:pt idx="134">
                  <c:v>4.3</c:v>
                </c:pt>
                <c:pt idx="135">
                  <c:v>6.84</c:v>
                </c:pt>
                <c:pt idx="136">
                  <c:v>4.02</c:v>
                </c:pt>
                <c:pt idx="137">
                  <c:v>4.02</c:v>
                </c:pt>
                <c:pt idx="138">
                  <c:v>0.33</c:v>
                </c:pt>
                <c:pt idx="139">
                  <c:v>-3.18</c:v>
                </c:pt>
                <c:pt idx="140">
                  <c:v>1.98</c:v>
                </c:pt>
                <c:pt idx="141">
                  <c:v>1.38</c:v>
                </c:pt>
                <c:pt idx="142">
                  <c:v>-1.21</c:v>
                </c:pt>
                <c:pt idx="143">
                  <c:v>-3.31</c:v>
                </c:pt>
                <c:pt idx="144">
                  <c:v>3.07</c:v>
                </c:pt>
                <c:pt idx="145">
                  <c:v>2.48</c:v>
                </c:pt>
                <c:pt idx="146">
                  <c:v>7.26</c:v>
                </c:pt>
                <c:pt idx="147">
                  <c:v>4.5</c:v>
                </c:pt>
                <c:pt idx="148">
                  <c:v>6.22</c:v>
                </c:pt>
                <c:pt idx="149">
                  <c:v>2.86</c:v>
                </c:pt>
                <c:pt idx="150">
                  <c:v>0.09</c:v>
                </c:pt>
                <c:pt idx="151">
                  <c:v>1.76</c:v>
                </c:pt>
                <c:pt idx="152">
                  <c:v>1.09</c:v>
                </c:pt>
                <c:pt idx="153">
                  <c:v>7.59</c:v>
                </c:pt>
                <c:pt idx="154">
                  <c:v>13.17</c:v>
                </c:pt>
                <c:pt idx="155">
                  <c:v>-1.42</c:v>
                </c:pt>
                <c:pt idx="156">
                  <c:v>-3.39</c:v>
                </c:pt>
                <c:pt idx="157">
                  <c:v>-3.38</c:v>
                </c:pt>
                <c:pt idx="158">
                  <c:v>-2.78</c:v>
                </c:pt>
                <c:pt idx="159">
                  <c:v>4.85</c:v>
                </c:pt>
                <c:pt idx="160">
                  <c:v>8.61</c:v>
                </c:pt>
                <c:pt idx="161">
                  <c:v>-13.15</c:v>
                </c:pt>
                <c:pt idx="162">
                  <c:v>0.2</c:v>
                </c:pt>
                <c:pt idx="163">
                  <c:v>-10.52</c:v>
                </c:pt>
                <c:pt idx="164">
                  <c:v>-2.5</c:v>
                </c:pt>
                <c:pt idx="165">
                  <c:v>0.4</c:v>
                </c:pt>
                <c:pt idx="166">
                  <c:v>-0.28</c:v>
                </c:pt>
                <c:pt idx="167">
                  <c:v>5.09</c:v>
                </c:pt>
                <c:pt idx="168">
                  <c:v>0.39</c:v>
                </c:pt>
                <c:pt idx="169">
                  <c:v>-4.71</c:v>
                </c:pt>
                <c:pt idx="170">
                  <c:v>1.76</c:v>
                </c:pt>
                <c:pt idx="171">
                  <c:v>4.12</c:v>
                </c:pt>
                <c:pt idx="172">
                  <c:v>3.23</c:v>
                </c:pt>
                <c:pt idx="173">
                  <c:v>-11.52</c:v>
                </c:pt>
                <c:pt idx="174">
                  <c:v>-2.08</c:v>
                </c:pt>
                <c:pt idx="175">
                  <c:v>-0.69</c:v>
                </c:pt>
                <c:pt idx="176">
                  <c:v>-3.54</c:v>
                </c:pt>
                <c:pt idx="177">
                  <c:v>-4.99</c:v>
                </c:pt>
                <c:pt idx="178">
                  <c:v>7.28</c:v>
                </c:pt>
                <c:pt idx="179">
                  <c:v>-9.27</c:v>
                </c:pt>
                <c:pt idx="180">
                  <c:v>-8.57</c:v>
                </c:pt>
                <c:pt idx="181">
                  <c:v>0.22</c:v>
                </c:pt>
                <c:pt idx="182">
                  <c:v>5.78</c:v>
                </c:pt>
                <c:pt idx="183">
                  <c:v>-4.5</c:v>
                </c:pt>
                <c:pt idx="184">
                  <c:v>-2.72</c:v>
                </c:pt>
                <c:pt idx="185">
                  <c:v>-4.95</c:v>
                </c:pt>
                <c:pt idx="186">
                  <c:v>-1.57</c:v>
                </c:pt>
                <c:pt idx="187">
                  <c:v>-1.63</c:v>
                </c:pt>
                <c:pt idx="188">
                  <c:v>0.71</c:v>
                </c:pt>
                <c:pt idx="189">
                  <c:v>-0.05</c:v>
                </c:pt>
                <c:pt idx="190">
                  <c:v>-5.62</c:v>
                </c:pt>
                <c:pt idx="191">
                  <c:v>0.68</c:v>
                </c:pt>
                <c:pt idx="192">
                  <c:v>5.87</c:v>
                </c:pt>
                <c:pt idx="193">
                  <c:v>-7.19</c:v>
                </c:pt>
                <c:pt idx="194">
                  <c:v>9.220000000000001</c:v>
                </c:pt>
                <c:pt idx="195">
                  <c:v>2.71</c:v>
                </c:pt>
                <c:pt idx="196">
                  <c:v>1.71</c:v>
                </c:pt>
                <c:pt idx="197">
                  <c:v>-0.31</c:v>
                </c:pt>
                <c:pt idx="198">
                  <c:v>1.36</c:v>
                </c:pt>
                <c:pt idx="199">
                  <c:v>1.14</c:v>
                </c:pt>
              </c:numCache>
            </c:numRef>
          </c:xVal>
          <c:yVal>
            <c:numRef>
              <c:f>VW!$M$58:$M$257</c:f>
              <c:numCache>
                <c:formatCode>General</c:formatCode>
                <c:ptCount val="200"/>
                <c:pt idx="0">
                  <c:v>-0.009168203568137</c:v>
                </c:pt>
                <c:pt idx="1">
                  <c:v>-0.0658778093471509</c:v>
                </c:pt>
                <c:pt idx="2">
                  <c:v>-0.0199638389036229</c:v>
                </c:pt>
                <c:pt idx="3">
                  <c:v>-0.0287532053981262</c:v>
                </c:pt>
                <c:pt idx="4">
                  <c:v>0.0575050674165742</c:v>
                </c:pt>
                <c:pt idx="5">
                  <c:v>-0.0614580638915476</c:v>
                </c:pt>
                <c:pt idx="6">
                  <c:v>-0.0577223046600131</c:v>
                </c:pt>
                <c:pt idx="7">
                  <c:v>0.0078037243669397</c:v>
                </c:pt>
                <c:pt idx="8">
                  <c:v>-0.0195563168174344</c:v>
                </c:pt>
                <c:pt idx="9">
                  <c:v>-0.0156683293811795</c:v>
                </c:pt>
                <c:pt idx="10">
                  <c:v>0.053007151290459</c:v>
                </c:pt>
                <c:pt idx="11">
                  <c:v>-0.0190289290766635</c:v>
                </c:pt>
                <c:pt idx="12">
                  <c:v>0.0782331443318456</c:v>
                </c:pt>
                <c:pt idx="13">
                  <c:v>-0.0231251353875301</c:v>
                </c:pt>
                <c:pt idx="14">
                  <c:v>-0.0511886403411761</c:v>
                </c:pt>
                <c:pt idx="15">
                  <c:v>0.0135698047620466</c:v>
                </c:pt>
                <c:pt idx="16">
                  <c:v>-0.0457426792933218</c:v>
                </c:pt>
                <c:pt idx="17">
                  <c:v>-0.0352823461885067</c:v>
                </c:pt>
                <c:pt idx="18">
                  <c:v>-0.00318088143666455</c:v>
                </c:pt>
                <c:pt idx="19">
                  <c:v>-0.032170481948319</c:v>
                </c:pt>
                <c:pt idx="20">
                  <c:v>-0.00856008360902391</c:v>
                </c:pt>
                <c:pt idx="21">
                  <c:v>0.00776733289506536</c:v>
                </c:pt>
                <c:pt idx="22">
                  <c:v>0.0235700999190895</c:v>
                </c:pt>
                <c:pt idx="23">
                  <c:v>0.0129771032731079</c:v>
                </c:pt>
                <c:pt idx="24">
                  <c:v>0.0769060374163958</c:v>
                </c:pt>
                <c:pt idx="25">
                  <c:v>-0.00427714186028699</c:v>
                </c:pt>
                <c:pt idx="26">
                  <c:v>0.029175506037577</c:v>
                </c:pt>
                <c:pt idx="27">
                  <c:v>0.0137982757707491</c:v>
                </c:pt>
                <c:pt idx="28">
                  <c:v>0.0782246220349452</c:v>
                </c:pt>
                <c:pt idx="29">
                  <c:v>0.0803158655984331</c:v>
                </c:pt>
                <c:pt idx="30">
                  <c:v>0.000967949250257196</c:v>
                </c:pt>
                <c:pt idx="31">
                  <c:v>0.0938234458828568</c:v>
                </c:pt>
                <c:pt idx="32">
                  <c:v>-0.0573577166040362</c:v>
                </c:pt>
                <c:pt idx="33">
                  <c:v>0.0345787767514255</c:v>
                </c:pt>
                <c:pt idx="34">
                  <c:v>0.0707942483884275</c:v>
                </c:pt>
                <c:pt idx="35">
                  <c:v>-0.0307947844986279</c:v>
                </c:pt>
                <c:pt idx="36">
                  <c:v>-0.0412074457453241</c:v>
                </c:pt>
                <c:pt idx="37">
                  <c:v>0.0956454385102306</c:v>
                </c:pt>
                <c:pt idx="38">
                  <c:v>0.058774420616342</c:v>
                </c:pt>
                <c:pt idx="39">
                  <c:v>0.0221090153928538</c:v>
                </c:pt>
                <c:pt idx="40">
                  <c:v>0.0333194972207446</c:v>
                </c:pt>
                <c:pt idx="41">
                  <c:v>0.0549324279189675</c:v>
                </c:pt>
                <c:pt idx="42">
                  <c:v>0.0714471804009552</c:v>
                </c:pt>
                <c:pt idx="43">
                  <c:v>-0.00838579032151781</c:v>
                </c:pt>
                <c:pt idx="44">
                  <c:v>0.0936909040735307</c:v>
                </c:pt>
                <c:pt idx="45">
                  <c:v>-0.131972832709769</c:v>
                </c:pt>
                <c:pt idx="46">
                  <c:v>-0.0485890949466911</c:v>
                </c:pt>
                <c:pt idx="47">
                  <c:v>-0.00678729484319718</c:v>
                </c:pt>
                <c:pt idx="48">
                  <c:v>0.0637888996053976</c:v>
                </c:pt>
                <c:pt idx="49">
                  <c:v>0.0664800970420928</c:v>
                </c:pt>
                <c:pt idx="50">
                  <c:v>-0.0249743944592644</c:v>
                </c:pt>
                <c:pt idx="51">
                  <c:v>-0.0659672090721248</c:v>
                </c:pt>
                <c:pt idx="52">
                  <c:v>0.0974970671708443</c:v>
                </c:pt>
                <c:pt idx="53">
                  <c:v>-0.120799572452858</c:v>
                </c:pt>
                <c:pt idx="54">
                  <c:v>-0.119338863234336</c:v>
                </c:pt>
                <c:pt idx="55">
                  <c:v>-0.0552428614661403</c:v>
                </c:pt>
                <c:pt idx="56">
                  <c:v>-0.0138152454959399</c:v>
                </c:pt>
                <c:pt idx="57">
                  <c:v>-0.0405627935648027</c:v>
                </c:pt>
                <c:pt idx="58">
                  <c:v>0.0770390702375973</c:v>
                </c:pt>
                <c:pt idx="59">
                  <c:v>-0.00977230667576738</c:v>
                </c:pt>
                <c:pt idx="60">
                  <c:v>0.0393839990785833</c:v>
                </c:pt>
                <c:pt idx="61">
                  <c:v>0.074995023373293</c:v>
                </c:pt>
                <c:pt idx="62">
                  <c:v>0.100754402990489</c:v>
                </c:pt>
                <c:pt idx="63">
                  <c:v>-0.0951240064961766</c:v>
                </c:pt>
                <c:pt idx="64">
                  <c:v>0.054584790430514</c:v>
                </c:pt>
                <c:pt idx="65">
                  <c:v>0.116833655845172</c:v>
                </c:pt>
                <c:pt idx="66">
                  <c:v>-0.0562993923736918</c:v>
                </c:pt>
                <c:pt idx="67">
                  <c:v>0.153095501895045</c:v>
                </c:pt>
                <c:pt idx="68">
                  <c:v>-0.0198533237660118</c:v>
                </c:pt>
                <c:pt idx="69">
                  <c:v>-0.135744993292846</c:v>
                </c:pt>
                <c:pt idx="70">
                  <c:v>-0.016877102739396</c:v>
                </c:pt>
                <c:pt idx="71">
                  <c:v>0.0971628450054133</c:v>
                </c:pt>
                <c:pt idx="72">
                  <c:v>-0.0283175873766812</c:v>
                </c:pt>
                <c:pt idx="73">
                  <c:v>-0.0582094980109185</c:v>
                </c:pt>
                <c:pt idx="74">
                  <c:v>0.00330263433985635</c:v>
                </c:pt>
                <c:pt idx="75">
                  <c:v>0.0241673072589184</c:v>
                </c:pt>
                <c:pt idx="76">
                  <c:v>-0.0376144373617788</c:v>
                </c:pt>
                <c:pt idx="77">
                  <c:v>0.0641364186453038</c:v>
                </c:pt>
                <c:pt idx="78">
                  <c:v>0.113412001935527</c:v>
                </c:pt>
                <c:pt idx="79">
                  <c:v>0.127812256988794</c:v>
                </c:pt>
                <c:pt idx="80">
                  <c:v>-0.0216755583983996</c:v>
                </c:pt>
                <c:pt idx="81">
                  <c:v>0.11940746816347</c:v>
                </c:pt>
                <c:pt idx="82">
                  <c:v>0.177638651473683</c:v>
                </c:pt>
                <c:pt idx="83">
                  <c:v>0.0847930291983073</c:v>
                </c:pt>
                <c:pt idx="84">
                  <c:v>-0.122708391647001</c:v>
                </c:pt>
                <c:pt idx="85">
                  <c:v>-0.127002001765016</c:v>
                </c:pt>
                <c:pt idx="86">
                  <c:v>0.0827079333683551</c:v>
                </c:pt>
                <c:pt idx="87">
                  <c:v>-0.0884698683726729</c:v>
                </c:pt>
                <c:pt idx="88">
                  <c:v>-0.22698024342109</c:v>
                </c:pt>
                <c:pt idx="89">
                  <c:v>-0.13626949802306</c:v>
                </c:pt>
                <c:pt idx="90">
                  <c:v>-0.0384267100247064</c:v>
                </c:pt>
                <c:pt idx="91">
                  <c:v>-0.0262855964467827</c:v>
                </c:pt>
                <c:pt idx="92">
                  <c:v>-0.0831403529098787</c:v>
                </c:pt>
                <c:pt idx="93">
                  <c:v>0.00402421405051034</c:v>
                </c:pt>
                <c:pt idx="94">
                  <c:v>0.0455253350484861</c:v>
                </c:pt>
                <c:pt idx="95">
                  <c:v>0.0232446382579919</c:v>
                </c:pt>
                <c:pt idx="96">
                  <c:v>0.020853267284474</c:v>
                </c:pt>
                <c:pt idx="97">
                  <c:v>-0.0872581194906968</c:v>
                </c:pt>
                <c:pt idx="98">
                  <c:v>-0.00917032512432292</c:v>
                </c:pt>
                <c:pt idx="99">
                  <c:v>-0.0479665898049792</c:v>
                </c:pt>
                <c:pt idx="100">
                  <c:v>0.037129107391014</c:v>
                </c:pt>
                <c:pt idx="101">
                  <c:v>0.0438893715339751</c:v>
                </c:pt>
                <c:pt idx="102">
                  <c:v>-0.0179460594300838</c:v>
                </c:pt>
                <c:pt idx="103">
                  <c:v>-0.018842791246593</c:v>
                </c:pt>
                <c:pt idx="104">
                  <c:v>0.00453915514120642</c:v>
                </c:pt>
                <c:pt idx="105">
                  <c:v>0.0224450266385108</c:v>
                </c:pt>
                <c:pt idx="106">
                  <c:v>0.0667721377261829</c:v>
                </c:pt>
                <c:pt idx="107">
                  <c:v>0.0405401198408938</c:v>
                </c:pt>
                <c:pt idx="108">
                  <c:v>-0.00037088613763695</c:v>
                </c:pt>
                <c:pt idx="109">
                  <c:v>0.0180295218624445</c:v>
                </c:pt>
                <c:pt idx="110">
                  <c:v>0.0411836940923532</c:v>
                </c:pt>
                <c:pt idx="111">
                  <c:v>0.043116065068608</c:v>
                </c:pt>
                <c:pt idx="112">
                  <c:v>0.0513349179419932</c:v>
                </c:pt>
                <c:pt idx="113">
                  <c:v>0.0150189147016916</c:v>
                </c:pt>
                <c:pt idx="114">
                  <c:v>0.0346948503813661</c:v>
                </c:pt>
                <c:pt idx="115">
                  <c:v>0.023571762129767</c:v>
                </c:pt>
                <c:pt idx="116">
                  <c:v>-0.00182223541939874</c:v>
                </c:pt>
                <c:pt idx="117">
                  <c:v>-0.0361866525801036</c:v>
                </c:pt>
                <c:pt idx="118">
                  <c:v>0.052764091653543</c:v>
                </c:pt>
                <c:pt idx="119">
                  <c:v>0.0548162343669182</c:v>
                </c:pt>
                <c:pt idx="120">
                  <c:v>0.0225527947038368</c:v>
                </c:pt>
                <c:pt idx="121">
                  <c:v>0.0772222489260306</c:v>
                </c:pt>
                <c:pt idx="122">
                  <c:v>0.0441947831962582</c:v>
                </c:pt>
                <c:pt idx="123">
                  <c:v>0.0207577208396455</c:v>
                </c:pt>
                <c:pt idx="124">
                  <c:v>-0.0257323763324059</c:v>
                </c:pt>
                <c:pt idx="125">
                  <c:v>0.0190029505968151</c:v>
                </c:pt>
                <c:pt idx="126">
                  <c:v>0.0252786076161151</c:v>
                </c:pt>
                <c:pt idx="127">
                  <c:v>0.0511736676959442</c:v>
                </c:pt>
                <c:pt idx="128">
                  <c:v>0.0307614406203289</c:v>
                </c:pt>
                <c:pt idx="129">
                  <c:v>0.0115134184369062</c:v>
                </c:pt>
                <c:pt idx="130">
                  <c:v>-0.0202640289158127</c:v>
                </c:pt>
                <c:pt idx="131">
                  <c:v>-0.0182991584918745</c:v>
                </c:pt>
                <c:pt idx="132">
                  <c:v>0.0556591129524509</c:v>
                </c:pt>
                <c:pt idx="133">
                  <c:v>0.00501245570102885</c:v>
                </c:pt>
                <c:pt idx="134">
                  <c:v>0.0516061919083053</c:v>
                </c:pt>
                <c:pt idx="135">
                  <c:v>0.0829190818395204</c:v>
                </c:pt>
                <c:pt idx="136">
                  <c:v>0.0492134240981993</c:v>
                </c:pt>
                <c:pt idx="137">
                  <c:v>0.047792060533599</c:v>
                </c:pt>
                <c:pt idx="138">
                  <c:v>0.01830342015552</c:v>
                </c:pt>
                <c:pt idx="139">
                  <c:v>-0.0220116795232741</c:v>
                </c:pt>
                <c:pt idx="140">
                  <c:v>0.0301485724937602</c:v>
                </c:pt>
                <c:pt idx="141">
                  <c:v>0.011674183036143</c:v>
                </c:pt>
                <c:pt idx="142">
                  <c:v>-0.00200375685674524</c:v>
                </c:pt>
                <c:pt idx="143">
                  <c:v>-0.0272893879762479</c:v>
                </c:pt>
                <c:pt idx="144">
                  <c:v>0.0357121340670639</c:v>
                </c:pt>
                <c:pt idx="145">
                  <c:v>0.0457913792701496</c:v>
                </c:pt>
                <c:pt idx="146">
                  <c:v>0.0778321636270902</c:v>
                </c:pt>
                <c:pt idx="147">
                  <c:v>0.0499105872746346</c:v>
                </c:pt>
                <c:pt idx="148">
                  <c:v>0.0895760789567835</c:v>
                </c:pt>
                <c:pt idx="149">
                  <c:v>0.0363040087155722</c:v>
                </c:pt>
                <c:pt idx="150">
                  <c:v>0.00672904164858552</c:v>
                </c:pt>
                <c:pt idx="151">
                  <c:v>0.0504375028580005</c:v>
                </c:pt>
                <c:pt idx="152">
                  <c:v>0.0197900983336408</c:v>
                </c:pt>
                <c:pt idx="153">
                  <c:v>0.0875552240143433</c:v>
                </c:pt>
                <c:pt idx="154">
                  <c:v>0.131277192164842</c:v>
                </c:pt>
                <c:pt idx="155">
                  <c:v>-0.0125480303284013</c:v>
                </c:pt>
                <c:pt idx="156">
                  <c:v>-0.0153436739358233</c:v>
                </c:pt>
                <c:pt idx="157">
                  <c:v>-0.00743654810240909</c:v>
                </c:pt>
                <c:pt idx="158">
                  <c:v>0.00283156954220047</c:v>
                </c:pt>
                <c:pt idx="159">
                  <c:v>0.0665127231961018</c:v>
                </c:pt>
                <c:pt idx="160">
                  <c:v>0.0792975295135454</c:v>
                </c:pt>
                <c:pt idx="161">
                  <c:v>-0.134156818299889</c:v>
                </c:pt>
                <c:pt idx="162">
                  <c:v>0.020455629395664</c:v>
                </c:pt>
                <c:pt idx="163">
                  <c:v>-0.0709269111102944</c:v>
                </c:pt>
                <c:pt idx="164">
                  <c:v>-0.000761311581218126</c:v>
                </c:pt>
                <c:pt idx="165">
                  <c:v>0.0434273207621191</c:v>
                </c:pt>
                <c:pt idx="166">
                  <c:v>0.0378189342690966</c:v>
                </c:pt>
                <c:pt idx="167">
                  <c:v>0.0585228280858334</c:v>
                </c:pt>
                <c:pt idx="168">
                  <c:v>0.0195762198595481</c:v>
                </c:pt>
                <c:pt idx="169">
                  <c:v>-0.0244957495977479</c:v>
                </c:pt>
                <c:pt idx="170">
                  <c:v>0.0299113364661194</c:v>
                </c:pt>
                <c:pt idx="171">
                  <c:v>0.0361394352645856</c:v>
                </c:pt>
                <c:pt idx="172">
                  <c:v>0.0126386909600461</c:v>
                </c:pt>
                <c:pt idx="173">
                  <c:v>-0.0886428136940939</c:v>
                </c:pt>
                <c:pt idx="174">
                  <c:v>0.0161895171057131</c:v>
                </c:pt>
                <c:pt idx="175">
                  <c:v>0.0242798456838714</c:v>
                </c:pt>
                <c:pt idx="176">
                  <c:v>0.0141218761418309</c:v>
                </c:pt>
                <c:pt idx="177">
                  <c:v>-0.0141210279908459</c:v>
                </c:pt>
                <c:pt idx="178">
                  <c:v>0.0531181408699813</c:v>
                </c:pt>
                <c:pt idx="179">
                  <c:v>-0.045073698562285</c:v>
                </c:pt>
                <c:pt idx="180">
                  <c:v>-0.013205810641368</c:v>
                </c:pt>
                <c:pt idx="181">
                  <c:v>0.0164093272436723</c:v>
                </c:pt>
                <c:pt idx="182">
                  <c:v>0.0856334156916883</c:v>
                </c:pt>
                <c:pt idx="183">
                  <c:v>0.0408152436116767</c:v>
                </c:pt>
                <c:pt idx="184">
                  <c:v>0.0325487537903194</c:v>
                </c:pt>
                <c:pt idx="185">
                  <c:v>-0.0210587670262585</c:v>
                </c:pt>
                <c:pt idx="186">
                  <c:v>-0.0101986534067727</c:v>
                </c:pt>
                <c:pt idx="187">
                  <c:v>0.0150585332309428</c:v>
                </c:pt>
                <c:pt idx="188">
                  <c:v>0.0314094087072832</c:v>
                </c:pt>
                <c:pt idx="189">
                  <c:v>0.0489454889475154</c:v>
                </c:pt>
                <c:pt idx="190">
                  <c:v>-0.0140125032428979</c:v>
                </c:pt>
                <c:pt idx="191">
                  <c:v>0.0367938487881485</c:v>
                </c:pt>
                <c:pt idx="192">
                  <c:v>-0.00804412373384086</c:v>
                </c:pt>
                <c:pt idx="193">
                  <c:v>-0.105762454957617</c:v>
                </c:pt>
                <c:pt idx="194">
                  <c:v>0.0583996370357281</c:v>
                </c:pt>
                <c:pt idx="195">
                  <c:v>-0.0360693151591317</c:v>
                </c:pt>
                <c:pt idx="196">
                  <c:v>-0.00343829392719593</c:v>
                </c:pt>
                <c:pt idx="197">
                  <c:v>-0.00589106290455045</c:v>
                </c:pt>
                <c:pt idx="198">
                  <c:v>0.013233653592695</c:v>
                </c:pt>
                <c:pt idx="199">
                  <c:v>0.0197067397611727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04542528"/>
        <c:axId val="-2104536896"/>
      </c:scatterChart>
      <c:valAx>
        <c:axId val="-21045425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Rm - Rf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04536896"/>
        <c:crosses val="autoZero"/>
        <c:crossBetween val="midCat"/>
      </c:valAx>
      <c:valAx>
        <c:axId val="-210453689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Excess Return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045425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SMB Courbe de régression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Excess Return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VW!$E$2:$E$201</c:f>
              <c:numCache>
                <c:formatCode>General</c:formatCode>
                <c:ptCount val="200"/>
                <c:pt idx="0">
                  <c:v>1.45</c:v>
                </c:pt>
                <c:pt idx="1">
                  <c:v>-0.99</c:v>
                </c:pt>
                <c:pt idx="2">
                  <c:v>3.78</c:v>
                </c:pt>
                <c:pt idx="3">
                  <c:v>0.47</c:v>
                </c:pt>
                <c:pt idx="4">
                  <c:v>-3.0</c:v>
                </c:pt>
                <c:pt idx="5">
                  <c:v>1.13</c:v>
                </c:pt>
                <c:pt idx="6">
                  <c:v>3.82</c:v>
                </c:pt>
                <c:pt idx="7">
                  <c:v>-0.77</c:v>
                </c:pt>
                <c:pt idx="8">
                  <c:v>2.06</c:v>
                </c:pt>
                <c:pt idx="9">
                  <c:v>1.74</c:v>
                </c:pt>
                <c:pt idx="10">
                  <c:v>2.19</c:v>
                </c:pt>
                <c:pt idx="11">
                  <c:v>-0.45</c:v>
                </c:pt>
                <c:pt idx="12">
                  <c:v>1.04</c:v>
                </c:pt>
                <c:pt idx="13">
                  <c:v>-1.59</c:v>
                </c:pt>
                <c:pt idx="14">
                  <c:v>2.56</c:v>
                </c:pt>
                <c:pt idx="15">
                  <c:v>-1.26</c:v>
                </c:pt>
                <c:pt idx="16">
                  <c:v>-1.17</c:v>
                </c:pt>
                <c:pt idx="17">
                  <c:v>-2.28</c:v>
                </c:pt>
                <c:pt idx="18">
                  <c:v>-0.88</c:v>
                </c:pt>
                <c:pt idx="19">
                  <c:v>-0.57</c:v>
                </c:pt>
                <c:pt idx="20">
                  <c:v>0.1</c:v>
                </c:pt>
                <c:pt idx="21">
                  <c:v>-0.65</c:v>
                </c:pt>
                <c:pt idx="22">
                  <c:v>-2.13</c:v>
                </c:pt>
                <c:pt idx="23">
                  <c:v>0.32</c:v>
                </c:pt>
                <c:pt idx="24">
                  <c:v>0.49</c:v>
                </c:pt>
                <c:pt idx="25">
                  <c:v>3.57</c:v>
                </c:pt>
                <c:pt idx="26">
                  <c:v>0.43</c:v>
                </c:pt>
                <c:pt idx="27">
                  <c:v>0.81</c:v>
                </c:pt>
                <c:pt idx="28">
                  <c:v>-0.13</c:v>
                </c:pt>
                <c:pt idx="29">
                  <c:v>0.08</c:v>
                </c:pt>
                <c:pt idx="30">
                  <c:v>2.95</c:v>
                </c:pt>
                <c:pt idx="31">
                  <c:v>-1.61</c:v>
                </c:pt>
                <c:pt idx="32">
                  <c:v>2.22</c:v>
                </c:pt>
                <c:pt idx="33">
                  <c:v>1.11</c:v>
                </c:pt>
                <c:pt idx="34">
                  <c:v>-1.48</c:v>
                </c:pt>
                <c:pt idx="35">
                  <c:v>-0.78</c:v>
                </c:pt>
                <c:pt idx="36">
                  <c:v>1.94</c:v>
                </c:pt>
                <c:pt idx="37">
                  <c:v>0.56</c:v>
                </c:pt>
                <c:pt idx="38">
                  <c:v>2.31</c:v>
                </c:pt>
                <c:pt idx="39">
                  <c:v>-2.34</c:v>
                </c:pt>
                <c:pt idx="40">
                  <c:v>-0.61</c:v>
                </c:pt>
                <c:pt idx="41">
                  <c:v>1.46</c:v>
                </c:pt>
                <c:pt idx="42">
                  <c:v>-0.14</c:v>
                </c:pt>
                <c:pt idx="43">
                  <c:v>-1.25</c:v>
                </c:pt>
                <c:pt idx="44">
                  <c:v>-4.49</c:v>
                </c:pt>
                <c:pt idx="45">
                  <c:v>0.2</c:v>
                </c:pt>
                <c:pt idx="46">
                  <c:v>1.38</c:v>
                </c:pt>
                <c:pt idx="47">
                  <c:v>0.47</c:v>
                </c:pt>
                <c:pt idx="48">
                  <c:v>1.44</c:v>
                </c:pt>
                <c:pt idx="49">
                  <c:v>2.84</c:v>
                </c:pt>
                <c:pt idx="50">
                  <c:v>-0.98</c:v>
                </c:pt>
                <c:pt idx="51">
                  <c:v>-2.72</c:v>
                </c:pt>
                <c:pt idx="52">
                  <c:v>-3.2</c:v>
                </c:pt>
                <c:pt idx="53">
                  <c:v>-1.35</c:v>
                </c:pt>
                <c:pt idx="54">
                  <c:v>0.87</c:v>
                </c:pt>
                <c:pt idx="55">
                  <c:v>0.38</c:v>
                </c:pt>
                <c:pt idx="56">
                  <c:v>-1.42</c:v>
                </c:pt>
                <c:pt idx="57">
                  <c:v>0.09</c:v>
                </c:pt>
                <c:pt idx="58">
                  <c:v>-0.97</c:v>
                </c:pt>
                <c:pt idx="59">
                  <c:v>2.31</c:v>
                </c:pt>
                <c:pt idx="60">
                  <c:v>-1.13</c:v>
                </c:pt>
                <c:pt idx="61">
                  <c:v>-0.79</c:v>
                </c:pt>
                <c:pt idx="62">
                  <c:v>2.49</c:v>
                </c:pt>
                <c:pt idx="63">
                  <c:v>1.25</c:v>
                </c:pt>
                <c:pt idx="64">
                  <c:v>0.29</c:v>
                </c:pt>
                <c:pt idx="65">
                  <c:v>1.09</c:v>
                </c:pt>
                <c:pt idx="66">
                  <c:v>-0.08</c:v>
                </c:pt>
                <c:pt idx="67">
                  <c:v>-1.71</c:v>
                </c:pt>
                <c:pt idx="68">
                  <c:v>-0.08</c:v>
                </c:pt>
                <c:pt idx="69">
                  <c:v>-0.29</c:v>
                </c:pt>
                <c:pt idx="70">
                  <c:v>3.4</c:v>
                </c:pt>
                <c:pt idx="71">
                  <c:v>-0.97</c:v>
                </c:pt>
                <c:pt idx="72">
                  <c:v>-0.6</c:v>
                </c:pt>
                <c:pt idx="73">
                  <c:v>4.74</c:v>
                </c:pt>
                <c:pt idx="74">
                  <c:v>-1.88</c:v>
                </c:pt>
                <c:pt idx="75">
                  <c:v>-2.07</c:v>
                </c:pt>
                <c:pt idx="76">
                  <c:v>1.46</c:v>
                </c:pt>
                <c:pt idx="77">
                  <c:v>1.89</c:v>
                </c:pt>
                <c:pt idx="78">
                  <c:v>1.82</c:v>
                </c:pt>
                <c:pt idx="79">
                  <c:v>-3.86</c:v>
                </c:pt>
                <c:pt idx="80">
                  <c:v>1.34</c:v>
                </c:pt>
                <c:pt idx="81">
                  <c:v>1.22</c:v>
                </c:pt>
                <c:pt idx="82">
                  <c:v>2.19</c:v>
                </c:pt>
                <c:pt idx="83">
                  <c:v>-2.51</c:v>
                </c:pt>
                <c:pt idx="84">
                  <c:v>4.24</c:v>
                </c:pt>
                <c:pt idx="85">
                  <c:v>4.85</c:v>
                </c:pt>
                <c:pt idx="86">
                  <c:v>-1.34</c:v>
                </c:pt>
                <c:pt idx="87">
                  <c:v>-1.17</c:v>
                </c:pt>
                <c:pt idx="88">
                  <c:v>-4.51</c:v>
                </c:pt>
                <c:pt idx="89">
                  <c:v>-3.19</c:v>
                </c:pt>
                <c:pt idx="90">
                  <c:v>0.02</c:v>
                </c:pt>
                <c:pt idx="91">
                  <c:v>-2.23</c:v>
                </c:pt>
                <c:pt idx="92">
                  <c:v>1.58</c:v>
                </c:pt>
                <c:pt idx="93">
                  <c:v>0.58</c:v>
                </c:pt>
                <c:pt idx="94">
                  <c:v>-2.48</c:v>
                </c:pt>
                <c:pt idx="95">
                  <c:v>-0.54</c:v>
                </c:pt>
                <c:pt idx="96">
                  <c:v>2.7</c:v>
                </c:pt>
                <c:pt idx="97">
                  <c:v>0.13</c:v>
                </c:pt>
                <c:pt idx="98">
                  <c:v>-0.88</c:v>
                </c:pt>
                <c:pt idx="99">
                  <c:v>-4.65</c:v>
                </c:pt>
                <c:pt idx="100">
                  <c:v>0.26</c:v>
                </c:pt>
                <c:pt idx="101">
                  <c:v>-3.67</c:v>
                </c:pt>
                <c:pt idx="102">
                  <c:v>-3.14</c:v>
                </c:pt>
                <c:pt idx="103">
                  <c:v>1.73</c:v>
                </c:pt>
                <c:pt idx="104">
                  <c:v>-0.61</c:v>
                </c:pt>
                <c:pt idx="105">
                  <c:v>-0.75</c:v>
                </c:pt>
                <c:pt idx="106">
                  <c:v>-0.2</c:v>
                </c:pt>
                <c:pt idx="107">
                  <c:v>0.69</c:v>
                </c:pt>
                <c:pt idx="108">
                  <c:v>1.3</c:v>
                </c:pt>
                <c:pt idx="109">
                  <c:v>1.91</c:v>
                </c:pt>
                <c:pt idx="110">
                  <c:v>0.91</c:v>
                </c:pt>
                <c:pt idx="111">
                  <c:v>2.59</c:v>
                </c:pt>
                <c:pt idx="112">
                  <c:v>0.09</c:v>
                </c:pt>
                <c:pt idx="113">
                  <c:v>0.05</c:v>
                </c:pt>
                <c:pt idx="114">
                  <c:v>-0.34</c:v>
                </c:pt>
                <c:pt idx="115">
                  <c:v>-1.8</c:v>
                </c:pt>
                <c:pt idx="116">
                  <c:v>-1.5</c:v>
                </c:pt>
                <c:pt idx="117">
                  <c:v>-0.79</c:v>
                </c:pt>
                <c:pt idx="118">
                  <c:v>1.71</c:v>
                </c:pt>
                <c:pt idx="119">
                  <c:v>0.67</c:v>
                </c:pt>
                <c:pt idx="120">
                  <c:v>2.25</c:v>
                </c:pt>
                <c:pt idx="121">
                  <c:v>2.22</c:v>
                </c:pt>
                <c:pt idx="122">
                  <c:v>0.47</c:v>
                </c:pt>
                <c:pt idx="123">
                  <c:v>-0.46</c:v>
                </c:pt>
                <c:pt idx="124">
                  <c:v>-1.2</c:v>
                </c:pt>
                <c:pt idx="125">
                  <c:v>-0.4</c:v>
                </c:pt>
                <c:pt idx="126">
                  <c:v>2.25</c:v>
                </c:pt>
                <c:pt idx="127">
                  <c:v>0.33</c:v>
                </c:pt>
                <c:pt idx="128">
                  <c:v>0.95</c:v>
                </c:pt>
                <c:pt idx="129">
                  <c:v>-1.67</c:v>
                </c:pt>
                <c:pt idx="130">
                  <c:v>0.57</c:v>
                </c:pt>
                <c:pt idx="131">
                  <c:v>-0.16</c:v>
                </c:pt>
                <c:pt idx="132">
                  <c:v>0.84</c:v>
                </c:pt>
                <c:pt idx="133">
                  <c:v>3.52</c:v>
                </c:pt>
                <c:pt idx="134">
                  <c:v>0.35</c:v>
                </c:pt>
                <c:pt idx="135">
                  <c:v>2.16</c:v>
                </c:pt>
                <c:pt idx="136">
                  <c:v>0.11</c:v>
                </c:pt>
                <c:pt idx="137">
                  <c:v>0.19</c:v>
                </c:pt>
                <c:pt idx="138">
                  <c:v>-0.42</c:v>
                </c:pt>
                <c:pt idx="139">
                  <c:v>0.2</c:v>
                </c:pt>
                <c:pt idx="140">
                  <c:v>1.08</c:v>
                </c:pt>
                <c:pt idx="141">
                  <c:v>-1.02</c:v>
                </c:pt>
                <c:pt idx="142">
                  <c:v>-0.93</c:v>
                </c:pt>
                <c:pt idx="143">
                  <c:v>0.89</c:v>
                </c:pt>
                <c:pt idx="144">
                  <c:v>1.12</c:v>
                </c:pt>
                <c:pt idx="145">
                  <c:v>3.62</c:v>
                </c:pt>
                <c:pt idx="146">
                  <c:v>-1.96</c:v>
                </c:pt>
                <c:pt idx="147">
                  <c:v>-0.02</c:v>
                </c:pt>
                <c:pt idx="148">
                  <c:v>-1.3</c:v>
                </c:pt>
                <c:pt idx="149">
                  <c:v>2.35</c:v>
                </c:pt>
                <c:pt idx="150">
                  <c:v>3.13</c:v>
                </c:pt>
                <c:pt idx="151">
                  <c:v>0.88</c:v>
                </c:pt>
                <c:pt idx="152">
                  <c:v>1.98</c:v>
                </c:pt>
                <c:pt idx="153">
                  <c:v>2.62</c:v>
                </c:pt>
                <c:pt idx="154">
                  <c:v>-2.15</c:v>
                </c:pt>
                <c:pt idx="155">
                  <c:v>0.78</c:v>
                </c:pt>
                <c:pt idx="156">
                  <c:v>0.35</c:v>
                </c:pt>
                <c:pt idx="157">
                  <c:v>2.0</c:v>
                </c:pt>
                <c:pt idx="158">
                  <c:v>3.62</c:v>
                </c:pt>
                <c:pt idx="159">
                  <c:v>-0.85</c:v>
                </c:pt>
                <c:pt idx="160">
                  <c:v>-6.94</c:v>
                </c:pt>
                <c:pt idx="161">
                  <c:v>3.26</c:v>
                </c:pt>
                <c:pt idx="162">
                  <c:v>-2.14</c:v>
                </c:pt>
                <c:pt idx="163">
                  <c:v>1.64</c:v>
                </c:pt>
                <c:pt idx="164">
                  <c:v>1.2</c:v>
                </c:pt>
                <c:pt idx="165">
                  <c:v>1.81</c:v>
                </c:pt>
                <c:pt idx="166">
                  <c:v>2.9</c:v>
                </c:pt>
                <c:pt idx="167">
                  <c:v>-0.41</c:v>
                </c:pt>
                <c:pt idx="168">
                  <c:v>-0.28</c:v>
                </c:pt>
                <c:pt idx="169">
                  <c:v>3.0</c:v>
                </c:pt>
                <c:pt idx="170">
                  <c:v>-1.72</c:v>
                </c:pt>
                <c:pt idx="171">
                  <c:v>1.87</c:v>
                </c:pt>
                <c:pt idx="172">
                  <c:v>1.84</c:v>
                </c:pt>
                <c:pt idx="173">
                  <c:v>-5.27</c:v>
                </c:pt>
                <c:pt idx="174">
                  <c:v>2.18</c:v>
                </c:pt>
                <c:pt idx="175">
                  <c:v>-2.13</c:v>
                </c:pt>
                <c:pt idx="176">
                  <c:v>-1.23</c:v>
                </c:pt>
                <c:pt idx="177">
                  <c:v>2.6</c:v>
                </c:pt>
                <c:pt idx="178">
                  <c:v>-3.6</c:v>
                </c:pt>
                <c:pt idx="179">
                  <c:v>-1.06</c:v>
                </c:pt>
                <c:pt idx="180">
                  <c:v>4.56</c:v>
                </c:pt>
                <c:pt idx="181">
                  <c:v>1.76</c:v>
                </c:pt>
                <c:pt idx="182">
                  <c:v>0.29</c:v>
                </c:pt>
                <c:pt idx="183">
                  <c:v>-1.24</c:v>
                </c:pt>
                <c:pt idx="184">
                  <c:v>-6.85</c:v>
                </c:pt>
                <c:pt idx="185">
                  <c:v>1.96</c:v>
                </c:pt>
                <c:pt idx="186">
                  <c:v>0.61</c:v>
                </c:pt>
                <c:pt idx="187">
                  <c:v>-1.17</c:v>
                </c:pt>
                <c:pt idx="188">
                  <c:v>0.18</c:v>
                </c:pt>
                <c:pt idx="189">
                  <c:v>-0.2</c:v>
                </c:pt>
                <c:pt idx="190">
                  <c:v>-5.09</c:v>
                </c:pt>
                <c:pt idx="191">
                  <c:v>-5.45</c:v>
                </c:pt>
                <c:pt idx="192">
                  <c:v>1.35</c:v>
                </c:pt>
                <c:pt idx="193">
                  <c:v>9.31</c:v>
                </c:pt>
                <c:pt idx="194">
                  <c:v>-5.01</c:v>
                </c:pt>
                <c:pt idx="195">
                  <c:v>1.24</c:v>
                </c:pt>
                <c:pt idx="196">
                  <c:v>-1.46</c:v>
                </c:pt>
                <c:pt idx="197">
                  <c:v>1.97</c:v>
                </c:pt>
                <c:pt idx="198">
                  <c:v>3.86</c:v>
                </c:pt>
                <c:pt idx="199">
                  <c:v>3.51</c:v>
                </c:pt>
              </c:numCache>
            </c:numRef>
          </c:xVal>
          <c:yVal>
            <c:numRef>
              <c:f>VW!$H$2:$H$201</c:f>
              <c:numCache>
                <c:formatCode>0.00%</c:formatCode>
                <c:ptCount val="200"/>
                <c:pt idx="0">
                  <c:v>0.00728362956033666</c:v>
                </c:pt>
                <c:pt idx="1">
                  <c:v>-0.200847663551402</c:v>
                </c:pt>
                <c:pt idx="2">
                  <c:v>0.0166236792094261</c:v>
                </c:pt>
                <c:pt idx="3">
                  <c:v>0.203568161024703</c:v>
                </c:pt>
                <c:pt idx="4">
                  <c:v>0.118158567774936</c:v>
                </c:pt>
                <c:pt idx="5">
                  <c:v>-0.42330383480826</c:v>
                </c:pt>
                <c:pt idx="6">
                  <c:v>-0.0706727342507812</c:v>
                </c:pt>
                <c:pt idx="7">
                  <c:v>-0.123125</c:v>
                </c:pt>
                <c:pt idx="8">
                  <c:v>-0.0588235294117647</c:v>
                </c:pt>
                <c:pt idx="9">
                  <c:v>-0.0451501404190969</c:v>
                </c:pt>
                <c:pt idx="10">
                  <c:v>-0.0661690538632238</c:v>
                </c:pt>
                <c:pt idx="11">
                  <c:v>0.0991130820399113</c:v>
                </c:pt>
                <c:pt idx="12">
                  <c:v>0.137165910237015</c:v>
                </c:pt>
                <c:pt idx="13">
                  <c:v>0.0739236393176279</c:v>
                </c:pt>
                <c:pt idx="14">
                  <c:v>-0.00296976241900637</c:v>
                </c:pt>
                <c:pt idx="15">
                  <c:v>0.0890914436930312</c:v>
                </c:pt>
                <c:pt idx="16">
                  <c:v>0.0343673965936739</c:v>
                </c:pt>
                <c:pt idx="17">
                  <c:v>-0.0377524143985952</c:v>
                </c:pt>
                <c:pt idx="18">
                  <c:v>-0.0211973646519623</c:v>
                </c:pt>
                <c:pt idx="19">
                  <c:v>-0.0899374348279458</c:v>
                </c:pt>
                <c:pt idx="20">
                  <c:v>-0.0164102564102564</c:v>
                </c:pt>
                <c:pt idx="21">
                  <c:v>0.00463678516228749</c:v>
                </c:pt>
                <c:pt idx="22">
                  <c:v>0.0318979266347688</c:v>
                </c:pt>
                <c:pt idx="23">
                  <c:v>-0.00476190476190474</c:v>
                </c:pt>
                <c:pt idx="24">
                  <c:v>0.00505184791278901</c:v>
                </c:pt>
                <c:pt idx="25">
                  <c:v>-0.0788635807004653</c:v>
                </c:pt>
                <c:pt idx="26">
                  <c:v>0.0453149001536097</c:v>
                </c:pt>
                <c:pt idx="27">
                  <c:v>0.0432692307692308</c:v>
                </c:pt>
                <c:pt idx="28">
                  <c:v>0.0743185078909612</c:v>
                </c:pt>
                <c:pt idx="29">
                  <c:v>0.0124927367809413</c:v>
                </c:pt>
                <c:pt idx="30">
                  <c:v>-0.0366638678981249</c:v>
                </c:pt>
                <c:pt idx="31">
                  <c:v>0.148505303760849</c:v>
                </c:pt>
                <c:pt idx="32">
                  <c:v>-0.0793134063332346</c:v>
                </c:pt>
                <c:pt idx="33">
                  <c:v>0.0977907732293697</c:v>
                </c:pt>
                <c:pt idx="34">
                  <c:v>-0.00709677419354837</c:v>
                </c:pt>
                <c:pt idx="35">
                  <c:v>-0.0732436472346786</c:v>
                </c:pt>
                <c:pt idx="36">
                  <c:v>-0.0818007136975021</c:v>
                </c:pt>
                <c:pt idx="37">
                  <c:v>0.058150342744278</c:v>
                </c:pt>
                <c:pt idx="38">
                  <c:v>0.0340844397717033</c:v>
                </c:pt>
                <c:pt idx="39">
                  <c:v>0.0428197994987469</c:v>
                </c:pt>
                <c:pt idx="40">
                  <c:v>0.124239556181754</c:v>
                </c:pt>
                <c:pt idx="41">
                  <c:v>0.0110119025571622</c:v>
                </c:pt>
                <c:pt idx="42">
                  <c:v>0.00990000000000001</c:v>
                </c:pt>
                <c:pt idx="43">
                  <c:v>0.115569823434992</c:v>
                </c:pt>
                <c:pt idx="44">
                  <c:v>-0.034856700232378</c:v>
                </c:pt>
                <c:pt idx="45">
                  <c:v>-0.0979336827393431</c:v>
                </c:pt>
                <c:pt idx="46">
                  <c:v>0.0853242320819112</c:v>
                </c:pt>
                <c:pt idx="47">
                  <c:v>-0.0605628785179907</c:v>
                </c:pt>
                <c:pt idx="48">
                  <c:v>0.0369412633912081</c:v>
                </c:pt>
                <c:pt idx="49">
                  <c:v>0.169330453563715</c:v>
                </c:pt>
                <c:pt idx="50">
                  <c:v>-0.0932236584410497</c:v>
                </c:pt>
                <c:pt idx="51">
                  <c:v>0.00670347003154581</c:v>
                </c:pt>
                <c:pt idx="52">
                  <c:v>0.267366316841579</c:v>
                </c:pt>
                <c:pt idx="53">
                  <c:v>-0.137128072445019</c:v>
                </c:pt>
                <c:pt idx="54">
                  <c:v>-0.168619182502689</c:v>
                </c:pt>
                <c:pt idx="55">
                  <c:v>-0.0203723217421848</c:v>
                </c:pt>
                <c:pt idx="56">
                  <c:v>0.153565640194489</c:v>
                </c:pt>
                <c:pt idx="57">
                  <c:v>-0.0721804511278194</c:v>
                </c:pt>
                <c:pt idx="58">
                  <c:v>0.162079510703364</c:v>
                </c:pt>
                <c:pt idx="59">
                  <c:v>-0.0688550854353133</c:v>
                </c:pt>
                <c:pt idx="60">
                  <c:v>0.0414254237288136</c:v>
                </c:pt>
                <c:pt idx="61">
                  <c:v>-0.028106589785832</c:v>
                </c:pt>
                <c:pt idx="62">
                  <c:v>-0.0194861066235863</c:v>
                </c:pt>
                <c:pt idx="63">
                  <c:v>0.146196296296296</c:v>
                </c:pt>
                <c:pt idx="64">
                  <c:v>0.219825449000339</c:v>
                </c:pt>
                <c:pt idx="65">
                  <c:v>0.127239870113333</c:v>
                </c:pt>
                <c:pt idx="66">
                  <c:v>-0.0342901365145739</c:v>
                </c:pt>
                <c:pt idx="67">
                  <c:v>0.123276623376624</c:v>
                </c:pt>
                <c:pt idx="68">
                  <c:v>0.00896175937543563</c:v>
                </c:pt>
                <c:pt idx="69">
                  <c:v>-0.011266253101737</c:v>
                </c:pt>
                <c:pt idx="70">
                  <c:v>0.0682357879234168</c:v>
                </c:pt>
                <c:pt idx="71">
                  <c:v>0.135351505016723</c:v>
                </c:pt>
                <c:pt idx="72">
                  <c:v>0.0204778156996586</c:v>
                </c:pt>
                <c:pt idx="73">
                  <c:v>-0.108609674475205</c:v>
                </c:pt>
                <c:pt idx="74">
                  <c:v>0.163439823008849</c:v>
                </c:pt>
                <c:pt idx="75">
                  <c:v>-0.165065760307374</c:v>
                </c:pt>
                <c:pt idx="76">
                  <c:v>-0.149767558738535</c:v>
                </c:pt>
                <c:pt idx="77">
                  <c:v>0.215571299831984</c:v>
                </c:pt>
                <c:pt idx="78">
                  <c:v>0.190480105473722</c:v>
                </c:pt>
                <c:pt idx="79">
                  <c:v>0.105004501607717</c:v>
                </c:pt>
                <c:pt idx="80">
                  <c:v>-0.0143630744849445</c:v>
                </c:pt>
                <c:pt idx="81">
                  <c:v>0.0516666666666665</c:v>
                </c:pt>
                <c:pt idx="82">
                  <c:v>0.107421919704661</c:v>
                </c:pt>
                <c:pt idx="83">
                  <c:v>0.216532172936553</c:v>
                </c:pt>
                <c:pt idx="84">
                  <c:v>-0.0808741935483871</c:v>
                </c:pt>
                <c:pt idx="85">
                  <c:v>0.0192004208311414</c:v>
                </c:pt>
                <c:pt idx="86">
                  <c:v>0.188125</c:v>
                </c:pt>
                <c:pt idx="87">
                  <c:v>-0.34050618556701</c:v>
                </c:pt>
                <c:pt idx="88">
                  <c:v>-0.449851459729638</c:v>
                </c:pt>
                <c:pt idx="89">
                  <c:v>-0.165507597340931</c:v>
                </c:pt>
                <c:pt idx="90">
                  <c:v>0.0477137477585177</c:v>
                </c:pt>
                <c:pt idx="91">
                  <c:v>0.0892312832771922</c:v>
                </c:pt>
                <c:pt idx="92">
                  <c:v>-0.0574151651959777</c:v>
                </c:pt>
                <c:pt idx="93">
                  <c:v>-0.0822792904991037</c:v>
                </c:pt>
                <c:pt idx="94">
                  <c:v>0.00523087885985743</c:v>
                </c:pt>
                <c:pt idx="95">
                  <c:v>0.143192853257913</c:v>
                </c:pt>
                <c:pt idx="96">
                  <c:v>-0.0117413347685683</c:v>
                </c:pt>
                <c:pt idx="97">
                  <c:v>-0.0730999999999999</c:v>
                </c:pt>
                <c:pt idx="98">
                  <c:v>-0.0382868454045712</c:v>
                </c:pt>
                <c:pt idx="99">
                  <c:v>-0.211873282442748</c:v>
                </c:pt>
                <c:pt idx="100">
                  <c:v>0.354312953367876</c:v>
                </c:pt>
                <c:pt idx="101">
                  <c:v>0.047426020685901</c:v>
                </c:pt>
                <c:pt idx="102">
                  <c:v>0.101760264900662</c:v>
                </c:pt>
                <c:pt idx="103">
                  <c:v>0.0724744005184703</c:v>
                </c:pt>
                <c:pt idx="104">
                  <c:v>0.0502497950259633</c:v>
                </c:pt>
                <c:pt idx="105">
                  <c:v>-0.0223452374563993</c:v>
                </c:pt>
                <c:pt idx="106">
                  <c:v>-0.0367250681552641</c:v>
                </c:pt>
                <c:pt idx="107">
                  <c:v>0.151438934733683</c:v>
                </c:pt>
                <c:pt idx="108">
                  <c:v>0.169615492957747</c:v>
                </c:pt>
                <c:pt idx="109">
                  <c:v>2.08664898319758E-5</c:v>
                </c:pt>
                <c:pt idx="110">
                  <c:v>0.0751984732824427</c:v>
                </c:pt>
                <c:pt idx="111">
                  <c:v>0.00836038647342983</c:v>
                </c:pt>
                <c:pt idx="112">
                  <c:v>0.105224758842444</c:v>
                </c:pt>
                <c:pt idx="113">
                  <c:v>0.0479974289580514</c:v>
                </c:pt>
                <c:pt idx="114">
                  <c:v>0.0530246065808299</c:v>
                </c:pt>
                <c:pt idx="115">
                  <c:v>0.0577721518987342</c:v>
                </c:pt>
                <c:pt idx="116">
                  <c:v>0.00160081466395101</c:v>
                </c:pt>
                <c:pt idx="117">
                  <c:v>-0.111572727272727</c:v>
                </c:pt>
                <c:pt idx="118">
                  <c:v>-0.0320831088540517</c:v>
                </c:pt>
                <c:pt idx="119">
                  <c:v>0.0437098057354302</c:v>
                </c:pt>
                <c:pt idx="120">
                  <c:v>0.216002143260011</c:v>
                </c:pt>
                <c:pt idx="121">
                  <c:v>0.087576923076923</c:v>
                </c:pt>
                <c:pt idx="122">
                  <c:v>-0.00473609831029178</c:v>
                </c:pt>
                <c:pt idx="123">
                  <c:v>-0.0429230088495576</c:v>
                </c:pt>
                <c:pt idx="124">
                  <c:v>-0.110124960505529</c:v>
                </c:pt>
                <c:pt idx="125">
                  <c:v>0.176969524697111</c:v>
                </c:pt>
                <c:pt idx="126">
                  <c:v>-0.0579031121550206</c:v>
                </c:pt>
                <c:pt idx="127">
                  <c:v>0.159264392905866</c:v>
                </c:pt>
                <c:pt idx="128">
                  <c:v>0.118066832250669</c:v>
                </c:pt>
                <c:pt idx="129">
                  <c:v>0.0723433264887063</c:v>
                </c:pt>
                <c:pt idx="130">
                  <c:v>-0.126830409777139</c:v>
                </c:pt>
                <c:pt idx="131">
                  <c:v>0.00332103361040835</c:v>
                </c:pt>
                <c:pt idx="132">
                  <c:v>0.00568066982162367</c:v>
                </c:pt>
                <c:pt idx="133">
                  <c:v>0.123758459647685</c:v>
                </c:pt>
                <c:pt idx="134">
                  <c:v>-0.0109344155844156</c:v>
                </c:pt>
                <c:pt idx="135">
                  <c:v>-0.0229455917394757</c:v>
                </c:pt>
                <c:pt idx="136">
                  <c:v>0.14814691921497</c:v>
                </c:pt>
                <c:pt idx="137">
                  <c:v>0.0039458715596331</c:v>
                </c:pt>
                <c:pt idx="138">
                  <c:v>-0.0586010808473842</c:v>
                </c:pt>
                <c:pt idx="139">
                  <c:v>-0.0275151515151516</c:v>
                </c:pt>
                <c:pt idx="140">
                  <c:v>-0.0149078838174273</c:v>
                </c:pt>
                <c:pt idx="141">
                  <c:v>-0.0369854458216714</c:v>
                </c:pt>
                <c:pt idx="142">
                  <c:v>0.0391168399168399</c:v>
                </c:pt>
                <c:pt idx="143">
                  <c:v>-0.0654663166083236</c:v>
                </c:pt>
                <c:pt idx="144">
                  <c:v>-0.0633050674444038</c:v>
                </c:pt>
                <c:pt idx="145">
                  <c:v>-0.0466130434782609</c:v>
                </c:pt>
                <c:pt idx="146">
                  <c:v>0.0469405247813412</c:v>
                </c:pt>
                <c:pt idx="147">
                  <c:v>-0.0638614885626492</c:v>
                </c:pt>
                <c:pt idx="148">
                  <c:v>0.0987744744744744</c:v>
                </c:pt>
                <c:pt idx="149">
                  <c:v>-0.121592079207921</c:v>
                </c:pt>
                <c:pt idx="150">
                  <c:v>0.1337065892924</c:v>
                </c:pt>
                <c:pt idx="151">
                  <c:v>0.0222797012638837</c:v>
                </c:pt>
                <c:pt idx="152">
                  <c:v>0.199459770114942</c:v>
                </c:pt>
                <c:pt idx="153">
                  <c:v>-0.0490400437636762</c:v>
                </c:pt>
                <c:pt idx="154">
                  <c:v>0.0404767547857795</c:v>
                </c:pt>
                <c:pt idx="155">
                  <c:v>-0.194382352941176</c:v>
                </c:pt>
                <c:pt idx="156">
                  <c:v>-0.0465140350877193</c:v>
                </c:pt>
                <c:pt idx="157">
                  <c:v>0.139</c:v>
                </c:pt>
                <c:pt idx="158">
                  <c:v>-0.159065644998316</c:v>
                </c:pt>
                <c:pt idx="159">
                  <c:v>0.0687099099099098</c:v>
                </c:pt>
                <c:pt idx="160">
                  <c:v>0.0379258426966292</c:v>
                </c:pt>
                <c:pt idx="161">
                  <c:v>-0.189849848024316</c:v>
                </c:pt>
                <c:pt idx="162">
                  <c:v>-0.0228158239143367</c:v>
                </c:pt>
                <c:pt idx="163">
                  <c:v>0.0203844984802431</c:v>
                </c:pt>
                <c:pt idx="164">
                  <c:v>-0.138914678899083</c:v>
                </c:pt>
                <c:pt idx="165">
                  <c:v>0.0645402067616652</c:v>
                </c:pt>
                <c:pt idx="166">
                  <c:v>-0.117796296296296</c:v>
                </c:pt>
                <c:pt idx="167">
                  <c:v>0.1237</c:v>
                </c:pt>
                <c:pt idx="168">
                  <c:v>-0.023570505160239</c:v>
                </c:pt>
                <c:pt idx="169">
                  <c:v>0.0551279770444762</c:v>
                </c:pt>
                <c:pt idx="170">
                  <c:v>0.0552010309278353</c:v>
                </c:pt>
                <c:pt idx="171">
                  <c:v>0.159567605633803</c:v>
                </c:pt>
                <c:pt idx="172">
                  <c:v>0.0747814182783466</c:v>
                </c:pt>
                <c:pt idx="173">
                  <c:v>-0.172248818897638</c:v>
                </c:pt>
                <c:pt idx="174">
                  <c:v>-0.10848179768949</c:v>
                </c:pt>
                <c:pt idx="175">
                  <c:v>-0.0277320692497939</c:v>
                </c:pt>
                <c:pt idx="176">
                  <c:v>-0.0298053475935829</c:v>
                </c:pt>
                <c:pt idx="177">
                  <c:v>0.0843254434428612</c:v>
                </c:pt>
                <c:pt idx="178">
                  <c:v>0.0809580441640378</c:v>
                </c:pt>
                <c:pt idx="179">
                  <c:v>-0.122910036141229</c:v>
                </c:pt>
                <c:pt idx="180">
                  <c:v>0.125556357927786</c:v>
                </c:pt>
                <c:pt idx="181">
                  <c:v>-0.000668138801261859</c:v>
                </c:pt>
                <c:pt idx="182">
                  <c:v>-0.0490289505428226</c:v>
                </c:pt>
                <c:pt idx="183">
                  <c:v>-0.0394622597553875</c:v>
                </c:pt>
                <c:pt idx="184">
                  <c:v>0.0849049221975231</c:v>
                </c:pt>
                <c:pt idx="185">
                  <c:v>0.0803877628403998</c:v>
                </c:pt>
                <c:pt idx="186">
                  <c:v>0.0219026548672566</c:v>
                </c:pt>
                <c:pt idx="187">
                  <c:v>0.137075505254648</c:v>
                </c:pt>
                <c:pt idx="188">
                  <c:v>-0.101080291970803</c:v>
                </c:pt>
                <c:pt idx="189">
                  <c:v>0.0998387096774192</c:v>
                </c:pt>
                <c:pt idx="190">
                  <c:v>-0.0619926263778031</c:v>
                </c:pt>
                <c:pt idx="191">
                  <c:v>0.113922448979592</c:v>
                </c:pt>
                <c:pt idx="192">
                  <c:v>-0.181922377622378</c:v>
                </c:pt>
                <c:pt idx="193">
                  <c:v>-0.0889</c:v>
                </c:pt>
                <c:pt idx="194">
                  <c:v>0.192918007662835</c:v>
                </c:pt>
                <c:pt idx="195">
                  <c:v>-0.223564136282128</c:v>
                </c:pt>
                <c:pt idx="196">
                  <c:v>0.0824636363636364</c:v>
                </c:pt>
                <c:pt idx="197">
                  <c:v>-0.0844970149253731</c:v>
                </c:pt>
                <c:pt idx="198">
                  <c:v>0.0158869101978692</c:v>
                </c:pt>
                <c:pt idx="199">
                  <c:v>-0.0988413223140495</c:v>
                </c:pt>
              </c:numCache>
            </c:numRef>
          </c:yVal>
          <c:smooth val="0"/>
        </c:ser>
        <c:ser>
          <c:idx val="1"/>
          <c:order val="1"/>
          <c:tx>
            <c:v>Prévisions Excess Return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VW!$E$2:$E$201</c:f>
              <c:numCache>
                <c:formatCode>General</c:formatCode>
                <c:ptCount val="200"/>
                <c:pt idx="0">
                  <c:v>1.45</c:v>
                </c:pt>
                <c:pt idx="1">
                  <c:v>-0.99</c:v>
                </c:pt>
                <c:pt idx="2">
                  <c:v>3.78</c:v>
                </c:pt>
                <c:pt idx="3">
                  <c:v>0.47</c:v>
                </c:pt>
                <c:pt idx="4">
                  <c:v>-3.0</c:v>
                </c:pt>
                <c:pt idx="5">
                  <c:v>1.13</c:v>
                </c:pt>
                <c:pt idx="6">
                  <c:v>3.82</c:v>
                </c:pt>
                <c:pt idx="7">
                  <c:v>-0.77</c:v>
                </c:pt>
                <c:pt idx="8">
                  <c:v>2.06</c:v>
                </c:pt>
                <c:pt idx="9">
                  <c:v>1.74</c:v>
                </c:pt>
                <c:pt idx="10">
                  <c:v>2.19</c:v>
                </c:pt>
                <c:pt idx="11">
                  <c:v>-0.45</c:v>
                </c:pt>
                <c:pt idx="12">
                  <c:v>1.04</c:v>
                </c:pt>
                <c:pt idx="13">
                  <c:v>-1.59</c:v>
                </c:pt>
                <c:pt idx="14">
                  <c:v>2.56</c:v>
                </c:pt>
                <c:pt idx="15">
                  <c:v>-1.26</c:v>
                </c:pt>
                <c:pt idx="16">
                  <c:v>-1.17</c:v>
                </c:pt>
                <c:pt idx="17">
                  <c:v>-2.28</c:v>
                </c:pt>
                <c:pt idx="18">
                  <c:v>-0.88</c:v>
                </c:pt>
                <c:pt idx="19">
                  <c:v>-0.57</c:v>
                </c:pt>
                <c:pt idx="20">
                  <c:v>0.1</c:v>
                </c:pt>
                <c:pt idx="21">
                  <c:v>-0.65</c:v>
                </c:pt>
                <c:pt idx="22">
                  <c:v>-2.13</c:v>
                </c:pt>
                <c:pt idx="23">
                  <c:v>0.32</c:v>
                </c:pt>
                <c:pt idx="24">
                  <c:v>0.49</c:v>
                </c:pt>
                <c:pt idx="25">
                  <c:v>3.57</c:v>
                </c:pt>
                <c:pt idx="26">
                  <c:v>0.43</c:v>
                </c:pt>
                <c:pt idx="27">
                  <c:v>0.81</c:v>
                </c:pt>
                <c:pt idx="28">
                  <c:v>-0.13</c:v>
                </c:pt>
                <c:pt idx="29">
                  <c:v>0.08</c:v>
                </c:pt>
                <c:pt idx="30">
                  <c:v>2.95</c:v>
                </c:pt>
                <c:pt idx="31">
                  <c:v>-1.61</c:v>
                </c:pt>
                <c:pt idx="32">
                  <c:v>2.22</c:v>
                </c:pt>
                <c:pt idx="33">
                  <c:v>1.11</c:v>
                </c:pt>
                <c:pt idx="34">
                  <c:v>-1.48</c:v>
                </c:pt>
                <c:pt idx="35">
                  <c:v>-0.78</c:v>
                </c:pt>
                <c:pt idx="36">
                  <c:v>1.94</c:v>
                </c:pt>
                <c:pt idx="37">
                  <c:v>0.56</c:v>
                </c:pt>
                <c:pt idx="38">
                  <c:v>2.31</c:v>
                </c:pt>
                <c:pt idx="39">
                  <c:v>-2.34</c:v>
                </c:pt>
                <c:pt idx="40">
                  <c:v>-0.61</c:v>
                </c:pt>
                <c:pt idx="41">
                  <c:v>1.46</c:v>
                </c:pt>
                <c:pt idx="42">
                  <c:v>-0.14</c:v>
                </c:pt>
                <c:pt idx="43">
                  <c:v>-1.25</c:v>
                </c:pt>
                <c:pt idx="44">
                  <c:v>-4.49</c:v>
                </c:pt>
                <c:pt idx="45">
                  <c:v>0.2</c:v>
                </c:pt>
                <c:pt idx="46">
                  <c:v>1.38</c:v>
                </c:pt>
                <c:pt idx="47">
                  <c:v>0.47</c:v>
                </c:pt>
                <c:pt idx="48">
                  <c:v>1.44</c:v>
                </c:pt>
                <c:pt idx="49">
                  <c:v>2.84</c:v>
                </c:pt>
                <c:pt idx="50">
                  <c:v>-0.98</c:v>
                </c:pt>
                <c:pt idx="51">
                  <c:v>-2.72</c:v>
                </c:pt>
                <c:pt idx="52">
                  <c:v>-3.2</c:v>
                </c:pt>
                <c:pt idx="53">
                  <c:v>-1.35</c:v>
                </c:pt>
                <c:pt idx="54">
                  <c:v>0.87</c:v>
                </c:pt>
                <c:pt idx="55">
                  <c:v>0.38</c:v>
                </c:pt>
                <c:pt idx="56">
                  <c:v>-1.42</c:v>
                </c:pt>
                <c:pt idx="57">
                  <c:v>0.09</c:v>
                </c:pt>
                <c:pt idx="58">
                  <c:v>-0.97</c:v>
                </c:pt>
                <c:pt idx="59">
                  <c:v>2.31</c:v>
                </c:pt>
                <c:pt idx="60">
                  <c:v>-1.13</c:v>
                </c:pt>
                <c:pt idx="61">
                  <c:v>-0.79</c:v>
                </c:pt>
                <c:pt idx="62">
                  <c:v>2.49</c:v>
                </c:pt>
                <c:pt idx="63">
                  <c:v>1.25</c:v>
                </c:pt>
                <c:pt idx="64">
                  <c:v>0.29</c:v>
                </c:pt>
                <c:pt idx="65">
                  <c:v>1.09</c:v>
                </c:pt>
                <c:pt idx="66">
                  <c:v>-0.08</c:v>
                </c:pt>
                <c:pt idx="67">
                  <c:v>-1.71</c:v>
                </c:pt>
                <c:pt idx="68">
                  <c:v>-0.08</c:v>
                </c:pt>
                <c:pt idx="69">
                  <c:v>-0.29</c:v>
                </c:pt>
                <c:pt idx="70">
                  <c:v>3.4</c:v>
                </c:pt>
                <c:pt idx="71">
                  <c:v>-0.97</c:v>
                </c:pt>
                <c:pt idx="72">
                  <c:v>-0.6</c:v>
                </c:pt>
                <c:pt idx="73">
                  <c:v>4.74</c:v>
                </c:pt>
                <c:pt idx="74">
                  <c:v>-1.88</c:v>
                </c:pt>
                <c:pt idx="75">
                  <c:v>-2.07</c:v>
                </c:pt>
                <c:pt idx="76">
                  <c:v>1.46</c:v>
                </c:pt>
                <c:pt idx="77">
                  <c:v>1.89</c:v>
                </c:pt>
                <c:pt idx="78">
                  <c:v>1.82</c:v>
                </c:pt>
                <c:pt idx="79">
                  <c:v>-3.86</c:v>
                </c:pt>
                <c:pt idx="80">
                  <c:v>1.34</c:v>
                </c:pt>
                <c:pt idx="81">
                  <c:v>1.22</c:v>
                </c:pt>
                <c:pt idx="82">
                  <c:v>2.19</c:v>
                </c:pt>
                <c:pt idx="83">
                  <c:v>-2.51</c:v>
                </c:pt>
                <c:pt idx="84">
                  <c:v>4.24</c:v>
                </c:pt>
                <c:pt idx="85">
                  <c:v>4.85</c:v>
                </c:pt>
                <c:pt idx="86">
                  <c:v>-1.34</c:v>
                </c:pt>
                <c:pt idx="87">
                  <c:v>-1.17</c:v>
                </c:pt>
                <c:pt idx="88">
                  <c:v>-4.51</c:v>
                </c:pt>
                <c:pt idx="89">
                  <c:v>-3.19</c:v>
                </c:pt>
                <c:pt idx="90">
                  <c:v>0.02</c:v>
                </c:pt>
                <c:pt idx="91">
                  <c:v>-2.23</c:v>
                </c:pt>
                <c:pt idx="92">
                  <c:v>1.58</c:v>
                </c:pt>
                <c:pt idx="93">
                  <c:v>0.58</c:v>
                </c:pt>
                <c:pt idx="94">
                  <c:v>-2.48</c:v>
                </c:pt>
                <c:pt idx="95">
                  <c:v>-0.54</c:v>
                </c:pt>
                <c:pt idx="96">
                  <c:v>2.7</c:v>
                </c:pt>
                <c:pt idx="97">
                  <c:v>0.13</c:v>
                </c:pt>
                <c:pt idx="98">
                  <c:v>-0.88</c:v>
                </c:pt>
                <c:pt idx="99">
                  <c:v>-4.65</c:v>
                </c:pt>
                <c:pt idx="100">
                  <c:v>0.26</c:v>
                </c:pt>
                <c:pt idx="101">
                  <c:v>-3.67</c:v>
                </c:pt>
                <c:pt idx="102">
                  <c:v>-3.14</c:v>
                </c:pt>
                <c:pt idx="103">
                  <c:v>1.73</c:v>
                </c:pt>
                <c:pt idx="104">
                  <c:v>-0.61</c:v>
                </c:pt>
                <c:pt idx="105">
                  <c:v>-0.75</c:v>
                </c:pt>
                <c:pt idx="106">
                  <c:v>-0.2</c:v>
                </c:pt>
                <c:pt idx="107">
                  <c:v>0.69</c:v>
                </c:pt>
                <c:pt idx="108">
                  <c:v>1.3</c:v>
                </c:pt>
                <c:pt idx="109">
                  <c:v>1.91</c:v>
                </c:pt>
                <c:pt idx="110">
                  <c:v>0.91</c:v>
                </c:pt>
                <c:pt idx="111">
                  <c:v>2.59</c:v>
                </c:pt>
                <c:pt idx="112">
                  <c:v>0.09</c:v>
                </c:pt>
                <c:pt idx="113">
                  <c:v>0.05</c:v>
                </c:pt>
                <c:pt idx="114">
                  <c:v>-0.34</c:v>
                </c:pt>
                <c:pt idx="115">
                  <c:v>-1.8</c:v>
                </c:pt>
                <c:pt idx="116">
                  <c:v>-1.5</c:v>
                </c:pt>
                <c:pt idx="117">
                  <c:v>-0.79</c:v>
                </c:pt>
                <c:pt idx="118">
                  <c:v>1.71</c:v>
                </c:pt>
                <c:pt idx="119">
                  <c:v>0.67</c:v>
                </c:pt>
                <c:pt idx="120">
                  <c:v>2.25</c:v>
                </c:pt>
                <c:pt idx="121">
                  <c:v>2.22</c:v>
                </c:pt>
                <c:pt idx="122">
                  <c:v>0.47</c:v>
                </c:pt>
                <c:pt idx="123">
                  <c:v>-0.46</c:v>
                </c:pt>
                <c:pt idx="124">
                  <c:v>-1.2</c:v>
                </c:pt>
                <c:pt idx="125">
                  <c:v>-0.4</c:v>
                </c:pt>
                <c:pt idx="126">
                  <c:v>2.25</c:v>
                </c:pt>
                <c:pt idx="127">
                  <c:v>0.33</c:v>
                </c:pt>
                <c:pt idx="128">
                  <c:v>0.95</c:v>
                </c:pt>
                <c:pt idx="129">
                  <c:v>-1.67</c:v>
                </c:pt>
                <c:pt idx="130">
                  <c:v>0.57</c:v>
                </c:pt>
                <c:pt idx="131">
                  <c:v>-0.16</c:v>
                </c:pt>
                <c:pt idx="132">
                  <c:v>0.84</c:v>
                </c:pt>
                <c:pt idx="133">
                  <c:v>3.52</c:v>
                </c:pt>
                <c:pt idx="134">
                  <c:v>0.35</c:v>
                </c:pt>
                <c:pt idx="135">
                  <c:v>2.16</c:v>
                </c:pt>
                <c:pt idx="136">
                  <c:v>0.11</c:v>
                </c:pt>
                <c:pt idx="137">
                  <c:v>0.19</c:v>
                </c:pt>
                <c:pt idx="138">
                  <c:v>-0.42</c:v>
                </c:pt>
                <c:pt idx="139">
                  <c:v>0.2</c:v>
                </c:pt>
                <c:pt idx="140">
                  <c:v>1.08</c:v>
                </c:pt>
                <c:pt idx="141">
                  <c:v>-1.02</c:v>
                </c:pt>
                <c:pt idx="142">
                  <c:v>-0.93</c:v>
                </c:pt>
                <c:pt idx="143">
                  <c:v>0.89</c:v>
                </c:pt>
                <c:pt idx="144">
                  <c:v>1.12</c:v>
                </c:pt>
                <c:pt idx="145">
                  <c:v>3.62</c:v>
                </c:pt>
                <c:pt idx="146">
                  <c:v>-1.96</c:v>
                </c:pt>
                <c:pt idx="147">
                  <c:v>-0.02</c:v>
                </c:pt>
                <c:pt idx="148">
                  <c:v>-1.3</c:v>
                </c:pt>
                <c:pt idx="149">
                  <c:v>2.35</c:v>
                </c:pt>
                <c:pt idx="150">
                  <c:v>3.13</c:v>
                </c:pt>
                <c:pt idx="151">
                  <c:v>0.88</c:v>
                </c:pt>
                <c:pt idx="152">
                  <c:v>1.98</c:v>
                </c:pt>
                <c:pt idx="153">
                  <c:v>2.62</c:v>
                </c:pt>
                <c:pt idx="154">
                  <c:v>-2.15</c:v>
                </c:pt>
                <c:pt idx="155">
                  <c:v>0.78</c:v>
                </c:pt>
                <c:pt idx="156">
                  <c:v>0.35</c:v>
                </c:pt>
                <c:pt idx="157">
                  <c:v>2.0</c:v>
                </c:pt>
                <c:pt idx="158">
                  <c:v>3.62</c:v>
                </c:pt>
                <c:pt idx="159">
                  <c:v>-0.85</c:v>
                </c:pt>
                <c:pt idx="160">
                  <c:v>-6.94</c:v>
                </c:pt>
                <c:pt idx="161">
                  <c:v>3.26</c:v>
                </c:pt>
                <c:pt idx="162">
                  <c:v>-2.14</c:v>
                </c:pt>
                <c:pt idx="163">
                  <c:v>1.64</c:v>
                </c:pt>
                <c:pt idx="164">
                  <c:v>1.2</c:v>
                </c:pt>
                <c:pt idx="165">
                  <c:v>1.81</c:v>
                </c:pt>
                <c:pt idx="166">
                  <c:v>2.9</c:v>
                </c:pt>
                <c:pt idx="167">
                  <c:v>-0.41</c:v>
                </c:pt>
                <c:pt idx="168">
                  <c:v>-0.28</c:v>
                </c:pt>
                <c:pt idx="169">
                  <c:v>3.0</c:v>
                </c:pt>
                <c:pt idx="170">
                  <c:v>-1.72</c:v>
                </c:pt>
                <c:pt idx="171">
                  <c:v>1.87</c:v>
                </c:pt>
                <c:pt idx="172">
                  <c:v>1.84</c:v>
                </c:pt>
                <c:pt idx="173">
                  <c:v>-5.27</c:v>
                </c:pt>
                <c:pt idx="174">
                  <c:v>2.18</c:v>
                </c:pt>
                <c:pt idx="175">
                  <c:v>-2.13</c:v>
                </c:pt>
                <c:pt idx="176">
                  <c:v>-1.23</c:v>
                </c:pt>
                <c:pt idx="177">
                  <c:v>2.6</c:v>
                </c:pt>
                <c:pt idx="178">
                  <c:v>-3.6</c:v>
                </c:pt>
                <c:pt idx="179">
                  <c:v>-1.06</c:v>
                </c:pt>
                <c:pt idx="180">
                  <c:v>4.56</c:v>
                </c:pt>
                <c:pt idx="181">
                  <c:v>1.76</c:v>
                </c:pt>
                <c:pt idx="182">
                  <c:v>0.29</c:v>
                </c:pt>
                <c:pt idx="183">
                  <c:v>-1.24</c:v>
                </c:pt>
                <c:pt idx="184">
                  <c:v>-6.85</c:v>
                </c:pt>
                <c:pt idx="185">
                  <c:v>1.96</c:v>
                </c:pt>
                <c:pt idx="186">
                  <c:v>0.61</c:v>
                </c:pt>
                <c:pt idx="187">
                  <c:v>-1.17</c:v>
                </c:pt>
                <c:pt idx="188">
                  <c:v>0.18</c:v>
                </c:pt>
                <c:pt idx="189">
                  <c:v>-0.2</c:v>
                </c:pt>
                <c:pt idx="190">
                  <c:v>-5.09</c:v>
                </c:pt>
                <c:pt idx="191">
                  <c:v>-5.45</c:v>
                </c:pt>
                <c:pt idx="192">
                  <c:v>1.35</c:v>
                </c:pt>
                <c:pt idx="193">
                  <c:v>9.31</c:v>
                </c:pt>
                <c:pt idx="194">
                  <c:v>-5.01</c:v>
                </c:pt>
                <c:pt idx="195">
                  <c:v>1.24</c:v>
                </c:pt>
                <c:pt idx="196">
                  <c:v>-1.46</c:v>
                </c:pt>
                <c:pt idx="197">
                  <c:v>1.97</c:v>
                </c:pt>
                <c:pt idx="198">
                  <c:v>3.86</c:v>
                </c:pt>
                <c:pt idx="199">
                  <c:v>3.51</c:v>
                </c:pt>
              </c:numCache>
            </c:numRef>
          </c:xVal>
          <c:yVal>
            <c:numRef>
              <c:f>VW!$M$58:$M$257</c:f>
              <c:numCache>
                <c:formatCode>General</c:formatCode>
                <c:ptCount val="200"/>
                <c:pt idx="0">
                  <c:v>-0.009168203568137</c:v>
                </c:pt>
                <c:pt idx="1">
                  <c:v>-0.0658778093471509</c:v>
                </c:pt>
                <c:pt idx="2">
                  <c:v>-0.0199638389036229</c:v>
                </c:pt>
                <c:pt idx="3">
                  <c:v>-0.0287532053981262</c:v>
                </c:pt>
                <c:pt idx="4">
                  <c:v>0.0575050674165742</c:v>
                </c:pt>
                <c:pt idx="5">
                  <c:v>-0.0614580638915476</c:v>
                </c:pt>
                <c:pt idx="6">
                  <c:v>-0.0577223046600131</c:v>
                </c:pt>
                <c:pt idx="7">
                  <c:v>0.0078037243669397</c:v>
                </c:pt>
                <c:pt idx="8">
                  <c:v>-0.0195563168174344</c:v>
                </c:pt>
                <c:pt idx="9">
                  <c:v>-0.0156683293811795</c:v>
                </c:pt>
                <c:pt idx="10">
                  <c:v>0.053007151290459</c:v>
                </c:pt>
                <c:pt idx="11">
                  <c:v>-0.0190289290766635</c:v>
                </c:pt>
                <c:pt idx="12">
                  <c:v>0.0782331443318456</c:v>
                </c:pt>
                <c:pt idx="13">
                  <c:v>-0.0231251353875301</c:v>
                </c:pt>
                <c:pt idx="14">
                  <c:v>-0.0511886403411761</c:v>
                </c:pt>
                <c:pt idx="15">
                  <c:v>0.0135698047620466</c:v>
                </c:pt>
                <c:pt idx="16">
                  <c:v>-0.0457426792933218</c:v>
                </c:pt>
                <c:pt idx="17">
                  <c:v>-0.0352823461885067</c:v>
                </c:pt>
                <c:pt idx="18">
                  <c:v>-0.00318088143666455</c:v>
                </c:pt>
                <c:pt idx="19">
                  <c:v>-0.032170481948319</c:v>
                </c:pt>
                <c:pt idx="20">
                  <c:v>-0.00856008360902391</c:v>
                </c:pt>
                <c:pt idx="21">
                  <c:v>0.00776733289506536</c:v>
                </c:pt>
                <c:pt idx="22">
                  <c:v>0.0235700999190895</c:v>
                </c:pt>
                <c:pt idx="23">
                  <c:v>0.0129771032731079</c:v>
                </c:pt>
                <c:pt idx="24">
                  <c:v>0.0769060374163958</c:v>
                </c:pt>
                <c:pt idx="25">
                  <c:v>-0.00427714186028699</c:v>
                </c:pt>
                <c:pt idx="26">
                  <c:v>0.029175506037577</c:v>
                </c:pt>
                <c:pt idx="27">
                  <c:v>0.0137982757707491</c:v>
                </c:pt>
                <c:pt idx="28">
                  <c:v>0.0782246220349452</c:v>
                </c:pt>
                <c:pt idx="29">
                  <c:v>0.0803158655984331</c:v>
                </c:pt>
                <c:pt idx="30">
                  <c:v>0.000967949250257196</c:v>
                </c:pt>
                <c:pt idx="31">
                  <c:v>0.0938234458828568</c:v>
                </c:pt>
                <c:pt idx="32">
                  <c:v>-0.0573577166040362</c:v>
                </c:pt>
                <c:pt idx="33">
                  <c:v>0.0345787767514255</c:v>
                </c:pt>
                <c:pt idx="34">
                  <c:v>0.0707942483884275</c:v>
                </c:pt>
                <c:pt idx="35">
                  <c:v>-0.0307947844986279</c:v>
                </c:pt>
                <c:pt idx="36">
                  <c:v>-0.0412074457453241</c:v>
                </c:pt>
                <c:pt idx="37">
                  <c:v>0.0956454385102306</c:v>
                </c:pt>
                <c:pt idx="38">
                  <c:v>0.058774420616342</c:v>
                </c:pt>
                <c:pt idx="39">
                  <c:v>0.0221090153928538</c:v>
                </c:pt>
                <c:pt idx="40">
                  <c:v>0.0333194972207446</c:v>
                </c:pt>
                <c:pt idx="41">
                  <c:v>0.0549324279189675</c:v>
                </c:pt>
                <c:pt idx="42">
                  <c:v>0.0714471804009552</c:v>
                </c:pt>
                <c:pt idx="43">
                  <c:v>-0.00838579032151781</c:v>
                </c:pt>
                <c:pt idx="44">
                  <c:v>0.0936909040735307</c:v>
                </c:pt>
                <c:pt idx="45">
                  <c:v>-0.131972832709769</c:v>
                </c:pt>
                <c:pt idx="46">
                  <c:v>-0.0485890949466911</c:v>
                </c:pt>
                <c:pt idx="47">
                  <c:v>-0.00678729484319718</c:v>
                </c:pt>
                <c:pt idx="48">
                  <c:v>0.0637888996053976</c:v>
                </c:pt>
                <c:pt idx="49">
                  <c:v>0.0664800970420928</c:v>
                </c:pt>
                <c:pt idx="50">
                  <c:v>-0.0249743944592644</c:v>
                </c:pt>
                <c:pt idx="51">
                  <c:v>-0.0659672090721248</c:v>
                </c:pt>
                <c:pt idx="52">
                  <c:v>0.0974970671708443</c:v>
                </c:pt>
                <c:pt idx="53">
                  <c:v>-0.120799572452858</c:v>
                </c:pt>
                <c:pt idx="54">
                  <c:v>-0.119338863234336</c:v>
                </c:pt>
                <c:pt idx="55">
                  <c:v>-0.0552428614661403</c:v>
                </c:pt>
                <c:pt idx="56">
                  <c:v>-0.0138152454959399</c:v>
                </c:pt>
                <c:pt idx="57">
                  <c:v>-0.0405627935648027</c:v>
                </c:pt>
                <c:pt idx="58">
                  <c:v>0.0770390702375973</c:v>
                </c:pt>
                <c:pt idx="59">
                  <c:v>-0.00977230667576738</c:v>
                </c:pt>
                <c:pt idx="60">
                  <c:v>0.0393839990785833</c:v>
                </c:pt>
                <c:pt idx="61">
                  <c:v>0.074995023373293</c:v>
                </c:pt>
                <c:pt idx="62">
                  <c:v>0.100754402990489</c:v>
                </c:pt>
                <c:pt idx="63">
                  <c:v>-0.0951240064961766</c:v>
                </c:pt>
                <c:pt idx="64">
                  <c:v>0.054584790430514</c:v>
                </c:pt>
                <c:pt idx="65">
                  <c:v>0.116833655845172</c:v>
                </c:pt>
                <c:pt idx="66">
                  <c:v>-0.0562993923736918</c:v>
                </c:pt>
                <c:pt idx="67">
                  <c:v>0.153095501895045</c:v>
                </c:pt>
                <c:pt idx="68">
                  <c:v>-0.0198533237660118</c:v>
                </c:pt>
                <c:pt idx="69">
                  <c:v>-0.135744993292846</c:v>
                </c:pt>
                <c:pt idx="70">
                  <c:v>-0.016877102739396</c:v>
                </c:pt>
                <c:pt idx="71">
                  <c:v>0.0971628450054133</c:v>
                </c:pt>
                <c:pt idx="72">
                  <c:v>-0.0283175873766812</c:v>
                </c:pt>
                <c:pt idx="73">
                  <c:v>-0.0582094980109185</c:v>
                </c:pt>
                <c:pt idx="74">
                  <c:v>0.00330263433985635</c:v>
                </c:pt>
                <c:pt idx="75">
                  <c:v>0.0241673072589184</c:v>
                </c:pt>
                <c:pt idx="76">
                  <c:v>-0.0376144373617788</c:v>
                </c:pt>
                <c:pt idx="77">
                  <c:v>0.0641364186453038</c:v>
                </c:pt>
                <c:pt idx="78">
                  <c:v>0.113412001935527</c:v>
                </c:pt>
                <c:pt idx="79">
                  <c:v>0.127812256988794</c:v>
                </c:pt>
                <c:pt idx="80">
                  <c:v>-0.0216755583983996</c:v>
                </c:pt>
                <c:pt idx="81">
                  <c:v>0.11940746816347</c:v>
                </c:pt>
                <c:pt idx="82">
                  <c:v>0.177638651473683</c:v>
                </c:pt>
                <c:pt idx="83">
                  <c:v>0.0847930291983073</c:v>
                </c:pt>
                <c:pt idx="84">
                  <c:v>-0.122708391647001</c:v>
                </c:pt>
                <c:pt idx="85">
                  <c:v>-0.127002001765016</c:v>
                </c:pt>
                <c:pt idx="86">
                  <c:v>0.0827079333683551</c:v>
                </c:pt>
                <c:pt idx="87">
                  <c:v>-0.0884698683726729</c:v>
                </c:pt>
                <c:pt idx="88">
                  <c:v>-0.22698024342109</c:v>
                </c:pt>
                <c:pt idx="89">
                  <c:v>-0.13626949802306</c:v>
                </c:pt>
                <c:pt idx="90">
                  <c:v>-0.0384267100247064</c:v>
                </c:pt>
                <c:pt idx="91">
                  <c:v>-0.0262855964467827</c:v>
                </c:pt>
                <c:pt idx="92">
                  <c:v>-0.0831403529098787</c:v>
                </c:pt>
                <c:pt idx="93">
                  <c:v>0.00402421405051034</c:v>
                </c:pt>
                <c:pt idx="94">
                  <c:v>0.0455253350484861</c:v>
                </c:pt>
                <c:pt idx="95">
                  <c:v>0.0232446382579919</c:v>
                </c:pt>
                <c:pt idx="96">
                  <c:v>0.020853267284474</c:v>
                </c:pt>
                <c:pt idx="97">
                  <c:v>-0.0872581194906968</c:v>
                </c:pt>
                <c:pt idx="98">
                  <c:v>-0.00917032512432292</c:v>
                </c:pt>
                <c:pt idx="99">
                  <c:v>-0.0479665898049792</c:v>
                </c:pt>
                <c:pt idx="100">
                  <c:v>0.037129107391014</c:v>
                </c:pt>
                <c:pt idx="101">
                  <c:v>0.0438893715339751</c:v>
                </c:pt>
                <c:pt idx="102">
                  <c:v>-0.0179460594300838</c:v>
                </c:pt>
                <c:pt idx="103">
                  <c:v>-0.018842791246593</c:v>
                </c:pt>
                <c:pt idx="104">
                  <c:v>0.00453915514120642</c:v>
                </c:pt>
                <c:pt idx="105">
                  <c:v>0.0224450266385108</c:v>
                </c:pt>
                <c:pt idx="106">
                  <c:v>0.0667721377261829</c:v>
                </c:pt>
                <c:pt idx="107">
                  <c:v>0.0405401198408938</c:v>
                </c:pt>
                <c:pt idx="108">
                  <c:v>-0.00037088613763695</c:v>
                </c:pt>
                <c:pt idx="109">
                  <c:v>0.0180295218624445</c:v>
                </c:pt>
                <c:pt idx="110">
                  <c:v>0.0411836940923532</c:v>
                </c:pt>
                <c:pt idx="111">
                  <c:v>0.043116065068608</c:v>
                </c:pt>
                <c:pt idx="112">
                  <c:v>0.0513349179419932</c:v>
                </c:pt>
                <c:pt idx="113">
                  <c:v>0.0150189147016916</c:v>
                </c:pt>
                <c:pt idx="114">
                  <c:v>0.0346948503813661</c:v>
                </c:pt>
                <c:pt idx="115">
                  <c:v>0.023571762129767</c:v>
                </c:pt>
                <c:pt idx="116">
                  <c:v>-0.00182223541939874</c:v>
                </c:pt>
                <c:pt idx="117">
                  <c:v>-0.0361866525801036</c:v>
                </c:pt>
                <c:pt idx="118">
                  <c:v>0.052764091653543</c:v>
                </c:pt>
                <c:pt idx="119">
                  <c:v>0.0548162343669182</c:v>
                </c:pt>
                <c:pt idx="120">
                  <c:v>0.0225527947038368</c:v>
                </c:pt>
                <c:pt idx="121">
                  <c:v>0.0772222489260306</c:v>
                </c:pt>
                <c:pt idx="122">
                  <c:v>0.0441947831962582</c:v>
                </c:pt>
                <c:pt idx="123">
                  <c:v>0.0207577208396455</c:v>
                </c:pt>
                <c:pt idx="124">
                  <c:v>-0.0257323763324059</c:v>
                </c:pt>
                <c:pt idx="125">
                  <c:v>0.0190029505968151</c:v>
                </c:pt>
                <c:pt idx="126">
                  <c:v>0.0252786076161151</c:v>
                </c:pt>
                <c:pt idx="127">
                  <c:v>0.0511736676959442</c:v>
                </c:pt>
                <c:pt idx="128">
                  <c:v>0.0307614406203289</c:v>
                </c:pt>
                <c:pt idx="129">
                  <c:v>0.0115134184369062</c:v>
                </c:pt>
                <c:pt idx="130">
                  <c:v>-0.0202640289158127</c:v>
                </c:pt>
                <c:pt idx="131">
                  <c:v>-0.0182991584918745</c:v>
                </c:pt>
                <c:pt idx="132">
                  <c:v>0.0556591129524509</c:v>
                </c:pt>
                <c:pt idx="133">
                  <c:v>0.00501245570102885</c:v>
                </c:pt>
                <c:pt idx="134">
                  <c:v>0.0516061919083053</c:v>
                </c:pt>
                <c:pt idx="135">
                  <c:v>0.0829190818395204</c:v>
                </c:pt>
                <c:pt idx="136">
                  <c:v>0.0492134240981993</c:v>
                </c:pt>
                <c:pt idx="137">
                  <c:v>0.047792060533599</c:v>
                </c:pt>
                <c:pt idx="138">
                  <c:v>0.01830342015552</c:v>
                </c:pt>
                <c:pt idx="139">
                  <c:v>-0.0220116795232741</c:v>
                </c:pt>
                <c:pt idx="140">
                  <c:v>0.0301485724937602</c:v>
                </c:pt>
                <c:pt idx="141">
                  <c:v>0.011674183036143</c:v>
                </c:pt>
                <c:pt idx="142">
                  <c:v>-0.00200375685674524</c:v>
                </c:pt>
                <c:pt idx="143">
                  <c:v>-0.0272893879762479</c:v>
                </c:pt>
                <c:pt idx="144">
                  <c:v>0.0357121340670639</c:v>
                </c:pt>
                <c:pt idx="145">
                  <c:v>0.0457913792701496</c:v>
                </c:pt>
                <c:pt idx="146">
                  <c:v>0.0778321636270902</c:v>
                </c:pt>
                <c:pt idx="147">
                  <c:v>0.0499105872746346</c:v>
                </c:pt>
                <c:pt idx="148">
                  <c:v>0.0895760789567835</c:v>
                </c:pt>
                <c:pt idx="149">
                  <c:v>0.0363040087155722</c:v>
                </c:pt>
                <c:pt idx="150">
                  <c:v>0.00672904164858552</c:v>
                </c:pt>
                <c:pt idx="151">
                  <c:v>0.0504375028580005</c:v>
                </c:pt>
                <c:pt idx="152">
                  <c:v>0.0197900983336408</c:v>
                </c:pt>
                <c:pt idx="153">
                  <c:v>0.0875552240143433</c:v>
                </c:pt>
                <c:pt idx="154">
                  <c:v>0.131277192164842</c:v>
                </c:pt>
                <c:pt idx="155">
                  <c:v>-0.0125480303284013</c:v>
                </c:pt>
                <c:pt idx="156">
                  <c:v>-0.0153436739358233</c:v>
                </c:pt>
                <c:pt idx="157">
                  <c:v>-0.00743654810240909</c:v>
                </c:pt>
                <c:pt idx="158">
                  <c:v>0.00283156954220047</c:v>
                </c:pt>
                <c:pt idx="159">
                  <c:v>0.0665127231961018</c:v>
                </c:pt>
                <c:pt idx="160">
                  <c:v>0.0792975295135454</c:v>
                </c:pt>
                <c:pt idx="161">
                  <c:v>-0.134156818299889</c:v>
                </c:pt>
                <c:pt idx="162">
                  <c:v>0.020455629395664</c:v>
                </c:pt>
                <c:pt idx="163">
                  <c:v>-0.0709269111102944</c:v>
                </c:pt>
                <c:pt idx="164">
                  <c:v>-0.000761311581218126</c:v>
                </c:pt>
                <c:pt idx="165">
                  <c:v>0.0434273207621191</c:v>
                </c:pt>
                <c:pt idx="166">
                  <c:v>0.0378189342690966</c:v>
                </c:pt>
                <c:pt idx="167">
                  <c:v>0.0585228280858334</c:v>
                </c:pt>
                <c:pt idx="168">
                  <c:v>0.0195762198595481</c:v>
                </c:pt>
                <c:pt idx="169">
                  <c:v>-0.0244957495977479</c:v>
                </c:pt>
                <c:pt idx="170">
                  <c:v>0.0299113364661194</c:v>
                </c:pt>
                <c:pt idx="171">
                  <c:v>0.0361394352645856</c:v>
                </c:pt>
                <c:pt idx="172">
                  <c:v>0.0126386909600461</c:v>
                </c:pt>
                <c:pt idx="173">
                  <c:v>-0.0886428136940939</c:v>
                </c:pt>
                <c:pt idx="174">
                  <c:v>0.0161895171057131</c:v>
                </c:pt>
                <c:pt idx="175">
                  <c:v>0.0242798456838714</c:v>
                </c:pt>
                <c:pt idx="176">
                  <c:v>0.0141218761418309</c:v>
                </c:pt>
                <c:pt idx="177">
                  <c:v>-0.0141210279908459</c:v>
                </c:pt>
                <c:pt idx="178">
                  <c:v>0.0531181408699813</c:v>
                </c:pt>
                <c:pt idx="179">
                  <c:v>-0.045073698562285</c:v>
                </c:pt>
                <c:pt idx="180">
                  <c:v>-0.013205810641368</c:v>
                </c:pt>
                <c:pt idx="181">
                  <c:v>0.0164093272436723</c:v>
                </c:pt>
                <c:pt idx="182">
                  <c:v>0.0856334156916883</c:v>
                </c:pt>
                <c:pt idx="183">
                  <c:v>0.0408152436116767</c:v>
                </c:pt>
                <c:pt idx="184">
                  <c:v>0.0325487537903194</c:v>
                </c:pt>
                <c:pt idx="185">
                  <c:v>-0.0210587670262585</c:v>
                </c:pt>
                <c:pt idx="186">
                  <c:v>-0.0101986534067727</c:v>
                </c:pt>
                <c:pt idx="187">
                  <c:v>0.0150585332309428</c:v>
                </c:pt>
                <c:pt idx="188">
                  <c:v>0.0314094087072832</c:v>
                </c:pt>
                <c:pt idx="189">
                  <c:v>0.0489454889475154</c:v>
                </c:pt>
                <c:pt idx="190">
                  <c:v>-0.0140125032428979</c:v>
                </c:pt>
                <c:pt idx="191">
                  <c:v>0.0367938487881485</c:v>
                </c:pt>
                <c:pt idx="192">
                  <c:v>-0.00804412373384086</c:v>
                </c:pt>
                <c:pt idx="193">
                  <c:v>-0.105762454957617</c:v>
                </c:pt>
                <c:pt idx="194">
                  <c:v>0.0583996370357281</c:v>
                </c:pt>
                <c:pt idx="195">
                  <c:v>-0.0360693151591317</c:v>
                </c:pt>
                <c:pt idx="196">
                  <c:v>-0.00343829392719593</c:v>
                </c:pt>
                <c:pt idx="197">
                  <c:v>-0.00589106290455045</c:v>
                </c:pt>
                <c:pt idx="198">
                  <c:v>0.013233653592695</c:v>
                </c:pt>
                <c:pt idx="199">
                  <c:v>0.0197067397611727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04762256"/>
        <c:axId val="-2104769152"/>
      </c:scatterChart>
      <c:valAx>
        <c:axId val="-21047622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SMB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04769152"/>
        <c:crosses val="autoZero"/>
        <c:crossBetween val="midCat"/>
      </c:valAx>
      <c:valAx>
        <c:axId val="-210476915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Excess Return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04762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HML Courbe de régression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Excess Return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VW!$F$2:$F$201</c:f>
              <c:numCache>
                <c:formatCode>General</c:formatCode>
                <c:ptCount val="200"/>
                <c:pt idx="0">
                  <c:v>0.27</c:v>
                </c:pt>
                <c:pt idx="1">
                  <c:v>-1.25</c:v>
                </c:pt>
                <c:pt idx="2">
                  <c:v>-1.12</c:v>
                </c:pt>
                <c:pt idx="3">
                  <c:v>-2.69</c:v>
                </c:pt>
                <c:pt idx="4">
                  <c:v>-0.75</c:v>
                </c:pt>
                <c:pt idx="5">
                  <c:v>-3.56</c:v>
                </c:pt>
                <c:pt idx="6">
                  <c:v>-0.84</c:v>
                </c:pt>
                <c:pt idx="7">
                  <c:v>-2.71</c:v>
                </c:pt>
                <c:pt idx="8">
                  <c:v>0.23</c:v>
                </c:pt>
                <c:pt idx="9">
                  <c:v>-2.67</c:v>
                </c:pt>
                <c:pt idx="10">
                  <c:v>0.28</c:v>
                </c:pt>
                <c:pt idx="11">
                  <c:v>-0.25</c:v>
                </c:pt>
                <c:pt idx="12">
                  <c:v>1.88</c:v>
                </c:pt>
                <c:pt idx="13">
                  <c:v>-3.37</c:v>
                </c:pt>
                <c:pt idx="14">
                  <c:v>-2.79</c:v>
                </c:pt>
                <c:pt idx="15">
                  <c:v>-1.68</c:v>
                </c:pt>
                <c:pt idx="16">
                  <c:v>-3.35</c:v>
                </c:pt>
                <c:pt idx="17">
                  <c:v>-0.47</c:v>
                </c:pt>
                <c:pt idx="18">
                  <c:v>-0.98</c:v>
                </c:pt>
                <c:pt idx="19">
                  <c:v>0.3</c:v>
                </c:pt>
                <c:pt idx="20">
                  <c:v>-1.69</c:v>
                </c:pt>
                <c:pt idx="21">
                  <c:v>-0.56</c:v>
                </c:pt>
                <c:pt idx="22">
                  <c:v>0.44</c:v>
                </c:pt>
                <c:pt idx="23">
                  <c:v>1.76</c:v>
                </c:pt>
                <c:pt idx="24">
                  <c:v>0.3</c:v>
                </c:pt>
                <c:pt idx="25">
                  <c:v>2.61</c:v>
                </c:pt>
                <c:pt idx="26">
                  <c:v>0.17</c:v>
                </c:pt>
                <c:pt idx="27">
                  <c:v>-0.64</c:v>
                </c:pt>
                <c:pt idx="28">
                  <c:v>4.24</c:v>
                </c:pt>
                <c:pt idx="29">
                  <c:v>1.08</c:v>
                </c:pt>
                <c:pt idx="30">
                  <c:v>0.32</c:v>
                </c:pt>
                <c:pt idx="31">
                  <c:v>2.59</c:v>
                </c:pt>
                <c:pt idx="32">
                  <c:v>-2.69</c:v>
                </c:pt>
                <c:pt idx="33">
                  <c:v>2.57</c:v>
                </c:pt>
                <c:pt idx="34">
                  <c:v>3.7</c:v>
                </c:pt>
                <c:pt idx="35">
                  <c:v>-4.23</c:v>
                </c:pt>
                <c:pt idx="36">
                  <c:v>-3.28</c:v>
                </c:pt>
                <c:pt idx="37">
                  <c:v>4.28</c:v>
                </c:pt>
                <c:pt idx="38">
                  <c:v>2.77</c:v>
                </c:pt>
                <c:pt idx="39">
                  <c:v>-0.45</c:v>
                </c:pt>
                <c:pt idx="40">
                  <c:v>1.74</c:v>
                </c:pt>
                <c:pt idx="41">
                  <c:v>2.28</c:v>
                </c:pt>
                <c:pt idx="42">
                  <c:v>3.16</c:v>
                </c:pt>
                <c:pt idx="43">
                  <c:v>-2.59</c:v>
                </c:pt>
                <c:pt idx="44">
                  <c:v>3.13</c:v>
                </c:pt>
                <c:pt idx="45">
                  <c:v>-2.67</c:v>
                </c:pt>
                <c:pt idx="46">
                  <c:v>-4.47</c:v>
                </c:pt>
                <c:pt idx="47">
                  <c:v>-1.7</c:v>
                </c:pt>
                <c:pt idx="48">
                  <c:v>-0.37</c:v>
                </c:pt>
                <c:pt idx="49">
                  <c:v>0.91</c:v>
                </c:pt>
                <c:pt idx="50">
                  <c:v>-1.23</c:v>
                </c:pt>
                <c:pt idx="51">
                  <c:v>-3.42</c:v>
                </c:pt>
                <c:pt idx="52">
                  <c:v>-1.61</c:v>
                </c:pt>
                <c:pt idx="53">
                  <c:v>-1.95</c:v>
                </c:pt>
                <c:pt idx="54">
                  <c:v>-3.83</c:v>
                </c:pt>
                <c:pt idx="55">
                  <c:v>-3.76</c:v>
                </c:pt>
                <c:pt idx="56">
                  <c:v>0.16</c:v>
                </c:pt>
                <c:pt idx="57">
                  <c:v>-2.26</c:v>
                </c:pt>
                <c:pt idx="58">
                  <c:v>-0.64</c:v>
                </c:pt>
                <c:pt idx="59">
                  <c:v>-1.87</c:v>
                </c:pt>
                <c:pt idx="60">
                  <c:v>0.81</c:v>
                </c:pt>
                <c:pt idx="61">
                  <c:v>4.84</c:v>
                </c:pt>
                <c:pt idx="62">
                  <c:v>1.31</c:v>
                </c:pt>
                <c:pt idx="63">
                  <c:v>-3.18</c:v>
                </c:pt>
                <c:pt idx="64">
                  <c:v>0.14</c:v>
                </c:pt>
                <c:pt idx="65">
                  <c:v>0.21</c:v>
                </c:pt>
                <c:pt idx="66">
                  <c:v>-2.83</c:v>
                </c:pt>
                <c:pt idx="67">
                  <c:v>4.94</c:v>
                </c:pt>
                <c:pt idx="68">
                  <c:v>-2.16</c:v>
                </c:pt>
                <c:pt idx="69">
                  <c:v>-3.51</c:v>
                </c:pt>
                <c:pt idx="70">
                  <c:v>-0.61</c:v>
                </c:pt>
                <c:pt idx="71">
                  <c:v>4.18</c:v>
                </c:pt>
                <c:pt idx="72">
                  <c:v>-1.67</c:v>
                </c:pt>
                <c:pt idx="73">
                  <c:v>-1.86</c:v>
                </c:pt>
                <c:pt idx="74">
                  <c:v>-1.5</c:v>
                </c:pt>
                <c:pt idx="75">
                  <c:v>-1.18</c:v>
                </c:pt>
                <c:pt idx="76">
                  <c:v>-3.42</c:v>
                </c:pt>
                <c:pt idx="77">
                  <c:v>1.04</c:v>
                </c:pt>
                <c:pt idx="78">
                  <c:v>7.45</c:v>
                </c:pt>
                <c:pt idx="79">
                  <c:v>3.66</c:v>
                </c:pt>
                <c:pt idx="80">
                  <c:v>-1.28</c:v>
                </c:pt>
                <c:pt idx="81">
                  <c:v>-1.18</c:v>
                </c:pt>
                <c:pt idx="82">
                  <c:v>5.6</c:v>
                </c:pt>
                <c:pt idx="83">
                  <c:v>1.9</c:v>
                </c:pt>
                <c:pt idx="84">
                  <c:v>-4.6</c:v>
                </c:pt>
                <c:pt idx="85">
                  <c:v>-3.97</c:v>
                </c:pt>
                <c:pt idx="86">
                  <c:v>2.11</c:v>
                </c:pt>
                <c:pt idx="87">
                  <c:v>-3.53</c:v>
                </c:pt>
                <c:pt idx="88">
                  <c:v>-2.61</c:v>
                </c:pt>
                <c:pt idx="89">
                  <c:v>0.6</c:v>
                </c:pt>
                <c:pt idx="90">
                  <c:v>-0.17</c:v>
                </c:pt>
                <c:pt idx="91">
                  <c:v>0.73</c:v>
                </c:pt>
                <c:pt idx="92">
                  <c:v>-0.83</c:v>
                </c:pt>
                <c:pt idx="93">
                  <c:v>-1.28</c:v>
                </c:pt>
                <c:pt idx="94">
                  <c:v>-0.07</c:v>
                </c:pt>
                <c:pt idx="95">
                  <c:v>2.23</c:v>
                </c:pt>
                <c:pt idx="96">
                  <c:v>-0.52</c:v>
                </c:pt>
                <c:pt idx="97">
                  <c:v>0.37</c:v>
                </c:pt>
                <c:pt idx="98">
                  <c:v>0.96</c:v>
                </c:pt>
                <c:pt idx="99">
                  <c:v>-1.7</c:v>
                </c:pt>
                <c:pt idx="100">
                  <c:v>-1.28</c:v>
                </c:pt>
                <c:pt idx="101">
                  <c:v>-0.74</c:v>
                </c:pt>
                <c:pt idx="102">
                  <c:v>-0.21</c:v>
                </c:pt>
                <c:pt idx="103">
                  <c:v>-0.42</c:v>
                </c:pt>
                <c:pt idx="104">
                  <c:v>0.31</c:v>
                </c:pt>
                <c:pt idx="105">
                  <c:v>0.43</c:v>
                </c:pt>
                <c:pt idx="106">
                  <c:v>1.2</c:v>
                </c:pt>
                <c:pt idx="107">
                  <c:v>0.04</c:v>
                </c:pt>
                <c:pt idx="108">
                  <c:v>-0.05</c:v>
                </c:pt>
                <c:pt idx="109">
                  <c:v>0.88</c:v>
                </c:pt>
                <c:pt idx="110">
                  <c:v>0.54</c:v>
                </c:pt>
                <c:pt idx="111">
                  <c:v>0.2</c:v>
                </c:pt>
                <c:pt idx="112">
                  <c:v>1.44</c:v>
                </c:pt>
                <c:pt idx="113">
                  <c:v>0.5</c:v>
                </c:pt>
                <c:pt idx="114">
                  <c:v>0.56</c:v>
                </c:pt>
                <c:pt idx="115">
                  <c:v>1.36</c:v>
                </c:pt>
                <c:pt idx="116">
                  <c:v>-0.46</c:v>
                </c:pt>
                <c:pt idx="117">
                  <c:v>-0.85</c:v>
                </c:pt>
                <c:pt idx="118">
                  <c:v>-0.35</c:v>
                </c:pt>
                <c:pt idx="119">
                  <c:v>1.59</c:v>
                </c:pt>
                <c:pt idx="120">
                  <c:v>1.62</c:v>
                </c:pt>
                <c:pt idx="121">
                  <c:v>1.5</c:v>
                </c:pt>
                <c:pt idx="122">
                  <c:v>0.41</c:v>
                </c:pt>
                <c:pt idx="123">
                  <c:v>0.46</c:v>
                </c:pt>
                <c:pt idx="124">
                  <c:v>0.27</c:v>
                </c:pt>
                <c:pt idx="125">
                  <c:v>0.07</c:v>
                </c:pt>
                <c:pt idx="126">
                  <c:v>0.02</c:v>
                </c:pt>
                <c:pt idx="127">
                  <c:v>1.38</c:v>
                </c:pt>
                <c:pt idx="128">
                  <c:v>1.55</c:v>
                </c:pt>
                <c:pt idx="129">
                  <c:v>1.02</c:v>
                </c:pt>
                <c:pt idx="130">
                  <c:v>-0.1</c:v>
                </c:pt>
                <c:pt idx="131">
                  <c:v>0.14</c:v>
                </c:pt>
                <c:pt idx="132">
                  <c:v>1.0</c:v>
                </c:pt>
                <c:pt idx="133">
                  <c:v>1.51</c:v>
                </c:pt>
                <c:pt idx="134">
                  <c:v>0.78</c:v>
                </c:pt>
                <c:pt idx="135">
                  <c:v>1.67</c:v>
                </c:pt>
                <c:pt idx="136">
                  <c:v>0.83</c:v>
                </c:pt>
                <c:pt idx="137">
                  <c:v>0.63</c:v>
                </c:pt>
                <c:pt idx="138">
                  <c:v>1.45</c:v>
                </c:pt>
                <c:pt idx="139">
                  <c:v>0.48</c:v>
                </c:pt>
                <c:pt idx="140">
                  <c:v>0.84</c:v>
                </c:pt>
                <c:pt idx="141">
                  <c:v>-0.82</c:v>
                </c:pt>
                <c:pt idx="142">
                  <c:v>0.7</c:v>
                </c:pt>
                <c:pt idx="143">
                  <c:v>-0.11</c:v>
                </c:pt>
                <c:pt idx="144">
                  <c:v>0.17</c:v>
                </c:pt>
                <c:pt idx="145">
                  <c:v>2.22</c:v>
                </c:pt>
                <c:pt idx="146">
                  <c:v>0.61</c:v>
                </c:pt>
                <c:pt idx="147">
                  <c:v>0.3</c:v>
                </c:pt>
                <c:pt idx="148">
                  <c:v>3.57</c:v>
                </c:pt>
                <c:pt idx="149">
                  <c:v>0.47</c:v>
                </c:pt>
                <c:pt idx="150">
                  <c:v>0.0</c:v>
                </c:pt>
                <c:pt idx="151">
                  <c:v>3.94</c:v>
                </c:pt>
                <c:pt idx="152">
                  <c:v>0.54</c:v>
                </c:pt>
                <c:pt idx="153">
                  <c:v>1.3</c:v>
                </c:pt>
                <c:pt idx="154">
                  <c:v>0.21</c:v>
                </c:pt>
                <c:pt idx="155">
                  <c:v>-0.56</c:v>
                </c:pt>
                <c:pt idx="156">
                  <c:v>1.67</c:v>
                </c:pt>
                <c:pt idx="157">
                  <c:v>2.67</c:v>
                </c:pt>
                <c:pt idx="158">
                  <c:v>3.22</c:v>
                </c:pt>
                <c:pt idx="159">
                  <c:v>2.17</c:v>
                </c:pt>
                <c:pt idx="160">
                  <c:v>-0.73</c:v>
                </c:pt>
                <c:pt idx="161">
                  <c:v>-2.01</c:v>
                </c:pt>
                <c:pt idx="162">
                  <c:v>2.0</c:v>
                </c:pt>
                <c:pt idx="163">
                  <c:v>3.33</c:v>
                </c:pt>
                <c:pt idx="164">
                  <c:v>2.47</c:v>
                </c:pt>
                <c:pt idx="165">
                  <c:v>4.72</c:v>
                </c:pt>
                <c:pt idx="166">
                  <c:v>4.79</c:v>
                </c:pt>
                <c:pt idx="167">
                  <c:v>0.73</c:v>
                </c:pt>
                <c:pt idx="168">
                  <c:v>1.54</c:v>
                </c:pt>
                <c:pt idx="169">
                  <c:v>2.02</c:v>
                </c:pt>
                <c:pt idx="170">
                  <c:v>1.23</c:v>
                </c:pt>
                <c:pt idx="171">
                  <c:v>-1.19</c:v>
                </c:pt>
                <c:pt idx="172">
                  <c:v>-3.26</c:v>
                </c:pt>
                <c:pt idx="173">
                  <c:v>2.53</c:v>
                </c:pt>
                <c:pt idx="174">
                  <c:v>4.21</c:v>
                </c:pt>
                <c:pt idx="175">
                  <c:v>3.7</c:v>
                </c:pt>
                <c:pt idx="176">
                  <c:v>6.01</c:v>
                </c:pt>
                <c:pt idx="177">
                  <c:v>3.84</c:v>
                </c:pt>
                <c:pt idx="178">
                  <c:v>-2.75</c:v>
                </c:pt>
                <c:pt idx="179">
                  <c:v>5.38</c:v>
                </c:pt>
                <c:pt idx="180">
                  <c:v>8.59</c:v>
                </c:pt>
                <c:pt idx="181">
                  <c:v>1.23</c:v>
                </c:pt>
                <c:pt idx="182">
                  <c:v>3.53</c:v>
                </c:pt>
                <c:pt idx="183">
                  <c:v>10.96</c:v>
                </c:pt>
                <c:pt idx="184">
                  <c:v>7.74</c:v>
                </c:pt>
                <c:pt idx="185">
                  <c:v>2.86</c:v>
                </c:pt>
                <c:pt idx="186">
                  <c:v>-0.03</c:v>
                </c:pt>
                <c:pt idx="187">
                  <c:v>3.62</c:v>
                </c:pt>
                <c:pt idx="188">
                  <c:v>2.73</c:v>
                </c:pt>
                <c:pt idx="189">
                  <c:v>6.17</c:v>
                </c:pt>
                <c:pt idx="190">
                  <c:v>5.05</c:v>
                </c:pt>
                <c:pt idx="191">
                  <c:v>3.78</c:v>
                </c:pt>
                <c:pt idx="192">
                  <c:v>-9.57</c:v>
                </c:pt>
                <c:pt idx="193">
                  <c:v>-6.23</c:v>
                </c:pt>
                <c:pt idx="194">
                  <c:v>-4.51</c:v>
                </c:pt>
                <c:pt idx="195">
                  <c:v>-9.27</c:v>
                </c:pt>
                <c:pt idx="196">
                  <c:v>-3.32</c:v>
                </c:pt>
                <c:pt idx="197">
                  <c:v>-1.16</c:v>
                </c:pt>
                <c:pt idx="198">
                  <c:v>-0.81</c:v>
                </c:pt>
                <c:pt idx="199">
                  <c:v>0.39</c:v>
                </c:pt>
              </c:numCache>
            </c:numRef>
          </c:xVal>
          <c:yVal>
            <c:numRef>
              <c:f>VW!$H$2:$H$201</c:f>
              <c:numCache>
                <c:formatCode>0.00%</c:formatCode>
                <c:ptCount val="200"/>
                <c:pt idx="0">
                  <c:v>0.00728362956033666</c:v>
                </c:pt>
                <c:pt idx="1">
                  <c:v>-0.200847663551402</c:v>
                </c:pt>
                <c:pt idx="2">
                  <c:v>0.0166236792094261</c:v>
                </c:pt>
                <c:pt idx="3">
                  <c:v>0.203568161024703</c:v>
                </c:pt>
                <c:pt idx="4">
                  <c:v>0.118158567774936</c:v>
                </c:pt>
                <c:pt idx="5">
                  <c:v>-0.42330383480826</c:v>
                </c:pt>
                <c:pt idx="6">
                  <c:v>-0.0706727342507812</c:v>
                </c:pt>
                <c:pt idx="7">
                  <c:v>-0.123125</c:v>
                </c:pt>
                <c:pt idx="8">
                  <c:v>-0.0588235294117647</c:v>
                </c:pt>
                <c:pt idx="9">
                  <c:v>-0.0451501404190969</c:v>
                </c:pt>
                <c:pt idx="10">
                  <c:v>-0.0661690538632238</c:v>
                </c:pt>
                <c:pt idx="11">
                  <c:v>0.0991130820399113</c:v>
                </c:pt>
                <c:pt idx="12">
                  <c:v>0.137165910237015</c:v>
                </c:pt>
                <c:pt idx="13">
                  <c:v>0.0739236393176279</c:v>
                </c:pt>
                <c:pt idx="14">
                  <c:v>-0.00296976241900637</c:v>
                </c:pt>
                <c:pt idx="15">
                  <c:v>0.0890914436930312</c:v>
                </c:pt>
                <c:pt idx="16">
                  <c:v>0.0343673965936739</c:v>
                </c:pt>
                <c:pt idx="17">
                  <c:v>-0.0377524143985952</c:v>
                </c:pt>
                <c:pt idx="18">
                  <c:v>-0.0211973646519623</c:v>
                </c:pt>
                <c:pt idx="19">
                  <c:v>-0.0899374348279458</c:v>
                </c:pt>
                <c:pt idx="20">
                  <c:v>-0.0164102564102564</c:v>
                </c:pt>
                <c:pt idx="21">
                  <c:v>0.00463678516228749</c:v>
                </c:pt>
                <c:pt idx="22">
                  <c:v>0.0318979266347688</c:v>
                </c:pt>
                <c:pt idx="23">
                  <c:v>-0.00476190476190474</c:v>
                </c:pt>
                <c:pt idx="24">
                  <c:v>0.00505184791278901</c:v>
                </c:pt>
                <c:pt idx="25">
                  <c:v>-0.0788635807004653</c:v>
                </c:pt>
                <c:pt idx="26">
                  <c:v>0.0453149001536097</c:v>
                </c:pt>
                <c:pt idx="27">
                  <c:v>0.0432692307692308</c:v>
                </c:pt>
                <c:pt idx="28">
                  <c:v>0.0743185078909612</c:v>
                </c:pt>
                <c:pt idx="29">
                  <c:v>0.0124927367809413</c:v>
                </c:pt>
                <c:pt idx="30">
                  <c:v>-0.0366638678981249</c:v>
                </c:pt>
                <c:pt idx="31">
                  <c:v>0.148505303760849</c:v>
                </c:pt>
                <c:pt idx="32">
                  <c:v>-0.0793134063332346</c:v>
                </c:pt>
                <c:pt idx="33">
                  <c:v>0.0977907732293697</c:v>
                </c:pt>
                <c:pt idx="34">
                  <c:v>-0.00709677419354837</c:v>
                </c:pt>
                <c:pt idx="35">
                  <c:v>-0.0732436472346786</c:v>
                </c:pt>
                <c:pt idx="36">
                  <c:v>-0.0818007136975021</c:v>
                </c:pt>
                <c:pt idx="37">
                  <c:v>0.058150342744278</c:v>
                </c:pt>
                <c:pt idx="38">
                  <c:v>0.0340844397717033</c:v>
                </c:pt>
                <c:pt idx="39">
                  <c:v>0.0428197994987469</c:v>
                </c:pt>
                <c:pt idx="40">
                  <c:v>0.124239556181754</c:v>
                </c:pt>
                <c:pt idx="41">
                  <c:v>0.0110119025571622</c:v>
                </c:pt>
                <c:pt idx="42">
                  <c:v>0.00990000000000001</c:v>
                </c:pt>
                <c:pt idx="43">
                  <c:v>0.115569823434992</c:v>
                </c:pt>
                <c:pt idx="44">
                  <c:v>-0.034856700232378</c:v>
                </c:pt>
                <c:pt idx="45">
                  <c:v>-0.0979336827393431</c:v>
                </c:pt>
                <c:pt idx="46">
                  <c:v>0.0853242320819112</c:v>
                </c:pt>
                <c:pt idx="47">
                  <c:v>-0.0605628785179907</c:v>
                </c:pt>
                <c:pt idx="48">
                  <c:v>0.0369412633912081</c:v>
                </c:pt>
                <c:pt idx="49">
                  <c:v>0.169330453563715</c:v>
                </c:pt>
                <c:pt idx="50">
                  <c:v>-0.0932236584410497</c:v>
                </c:pt>
                <c:pt idx="51">
                  <c:v>0.00670347003154581</c:v>
                </c:pt>
                <c:pt idx="52">
                  <c:v>0.267366316841579</c:v>
                </c:pt>
                <c:pt idx="53">
                  <c:v>-0.137128072445019</c:v>
                </c:pt>
                <c:pt idx="54">
                  <c:v>-0.168619182502689</c:v>
                </c:pt>
                <c:pt idx="55">
                  <c:v>-0.0203723217421848</c:v>
                </c:pt>
                <c:pt idx="56">
                  <c:v>0.153565640194489</c:v>
                </c:pt>
                <c:pt idx="57">
                  <c:v>-0.0721804511278194</c:v>
                </c:pt>
                <c:pt idx="58">
                  <c:v>0.162079510703364</c:v>
                </c:pt>
                <c:pt idx="59">
                  <c:v>-0.0688550854353133</c:v>
                </c:pt>
                <c:pt idx="60">
                  <c:v>0.0414254237288136</c:v>
                </c:pt>
                <c:pt idx="61">
                  <c:v>-0.028106589785832</c:v>
                </c:pt>
                <c:pt idx="62">
                  <c:v>-0.0194861066235863</c:v>
                </c:pt>
                <c:pt idx="63">
                  <c:v>0.146196296296296</c:v>
                </c:pt>
                <c:pt idx="64">
                  <c:v>0.219825449000339</c:v>
                </c:pt>
                <c:pt idx="65">
                  <c:v>0.127239870113333</c:v>
                </c:pt>
                <c:pt idx="66">
                  <c:v>-0.0342901365145739</c:v>
                </c:pt>
                <c:pt idx="67">
                  <c:v>0.123276623376624</c:v>
                </c:pt>
                <c:pt idx="68">
                  <c:v>0.00896175937543563</c:v>
                </c:pt>
                <c:pt idx="69">
                  <c:v>-0.011266253101737</c:v>
                </c:pt>
                <c:pt idx="70">
                  <c:v>0.0682357879234168</c:v>
                </c:pt>
                <c:pt idx="71">
                  <c:v>0.135351505016723</c:v>
                </c:pt>
                <c:pt idx="72">
                  <c:v>0.0204778156996586</c:v>
                </c:pt>
                <c:pt idx="73">
                  <c:v>-0.108609674475205</c:v>
                </c:pt>
                <c:pt idx="74">
                  <c:v>0.163439823008849</c:v>
                </c:pt>
                <c:pt idx="75">
                  <c:v>-0.165065760307374</c:v>
                </c:pt>
                <c:pt idx="76">
                  <c:v>-0.149767558738535</c:v>
                </c:pt>
                <c:pt idx="77">
                  <c:v>0.215571299831984</c:v>
                </c:pt>
                <c:pt idx="78">
                  <c:v>0.190480105473722</c:v>
                </c:pt>
                <c:pt idx="79">
                  <c:v>0.105004501607717</c:v>
                </c:pt>
                <c:pt idx="80">
                  <c:v>-0.0143630744849445</c:v>
                </c:pt>
                <c:pt idx="81">
                  <c:v>0.0516666666666665</c:v>
                </c:pt>
                <c:pt idx="82">
                  <c:v>0.107421919704661</c:v>
                </c:pt>
                <c:pt idx="83">
                  <c:v>0.216532172936553</c:v>
                </c:pt>
                <c:pt idx="84">
                  <c:v>-0.0808741935483871</c:v>
                </c:pt>
                <c:pt idx="85">
                  <c:v>0.0192004208311414</c:v>
                </c:pt>
                <c:pt idx="86">
                  <c:v>0.188125</c:v>
                </c:pt>
                <c:pt idx="87">
                  <c:v>-0.34050618556701</c:v>
                </c:pt>
                <c:pt idx="88">
                  <c:v>-0.449851459729638</c:v>
                </c:pt>
                <c:pt idx="89">
                  <c:v>-0.165507597340931</c:v>
                </c:pt>
                <c:pt idx="90">
                  <c:v>0.0477137477585177</c:v>
                </c:pt>
                <c:pt idx="91">
                  <c:v>0.0892312832771922</c:v>
                </c:pt>
                <c:pt idx="92">
                  <c:v>-0.0574151651959777</c:v>
                </c:pt>
                <c:pt idx="93">
                  <c:v>-0.0822792904991037</c:v>
                </c:pt>
                <c:pt idx="94">
                  <c:v>0.00523087885985743</c:v>
                </c:pt>
                <c:pt idx="95">
                  <c:v>0.143192853257913</c:v>
                </c:pt>
                <c:pt idx="96">
                  <c:v>-0.0117413347685683</c:v>
                </c:pt>
                <c:pt idx="97">
                  <c:v>-0.0730999999999999</c:v>
                </c:pt>
                <c:pt idx="98">
                  <c:v>-0.0382868454045712</c:v>
                </c:pt>
                <c:pt idx="99">
                  <c:v>-0.211873282442748</c:v>
                </c:pt>
                <c:pt idx="100">
                  <c:v>0.354312953367876</c:v>
                </c:pt>
                <c:pt idx="101">
                  <c:v>0.047426020685901</c:v>
                </c:pt>
                <c:pt idx="102">
                  <c:v>0.101760264900662</c:v>
                </c:pt>
                <c:pt idx="103">
                  <c:v>0.0724744005184703</c:v>
                </c:pt>
                <c:pt idx="104">
                  <c:v>0.0502497950259633</c:v>
                </c:pt>
                <c:pt idx="105">
                  <c:v>-0.0223452374563993</c:v>
                </c:pt>
                <c:pt idx="106">
                  <c:v>-0.0367250681552641</c:v>
                </c:pt>
                <c:pt idx="107">
                  <c:v>0.151438934733683</c:v>
                </c:pt>
                <c:pt idx="108">
                  <c:v>0.169615492957747</c:v>
                </c:pt>
                <c:pt idx="109">
                  <c:v>2.08664898319758E-5</c:v>
                </c:pt>
                <c:pt idx="110">
                  <c:v>0.0751984732824427</c:v>
                </c:pt>
                <c:pt idx="111">
                  <c:v>0.00836038647342983</c:v>
                </c:pt>
                <c:pt idx="112">
                  <c:v>0.105224758842444</c:v>
                </c:pt>
                <c:pt idx="113">
                  <c:v>0.0479974289580514</c:v>
                </c:pt>
                <c:pt idx="114">
                  <c:v>0.0530246065808299</c:v>
                </c:pt>
                <c:pt idx="115">
                  <c:v>0.0577721518987342</c:v>
                </c:pt>
                <c:pt idx="116">
                  <c:v>0.00160081466395101</c:v>
                </c:pt>
                <c:pt idx="117">
                  <c:v>-0.111572727272727</c:v>
                </c:pt>
                <c:pt idx="118">
                  <c:v>-0.0320831088540517</c:v>
                </c:pt>
                <c:pt idx="119">
                  <c:v>0.0437098057354302</c:v>
                </c:pt>
                <c:pt idx="120">
                  <c:v>0.216002143260011</c:v>
                </c:pt>
                <c:pt idx="121">
                  <c:v>0.087576923076923</c:v>
                </c:pt>
                <c:pt idx="122">
                  <c:v>-0.00473609831029178</c:v>
                </c:pt>
                <c:pt idx="123">
                  <c:v>-0.0429230088495576</c:v>
                </c:pt>
                <c:pt idx="124">
                  <c:v>-0.110124960505529</c:v>
                </c:pt>
                <c:pt idx="125">
                  <c:v>0.176969524697111</c:v>
                </c:pt>
                <c:pt idx="126">
                  <c:v>-0.0579031121550206</c:v>
                </c:pt>
                <c:pt idx="127">
                  <c:v>0.159264392905866</c:v>
                </c:pt>
                <c:pt idx="128">
                  <c:v>0.118066832250669</c:v>
                </c:pt>
                <c:pt idx="129">
                  <c:v>0.0723433264887063</c:v>
                </c:pt>
                <c:pt idx="130">
                  <c:v>-0.126830409777139</c:v>
                </c:pt>
                <c:pt idx="131">
                  <c:v>0.00332103361040835</c:v>
                </c:pt>
                <c:pt idx="132">
                  <c:v>0.00568066982162367</c:v>
                </c:pt>
                <c:pt idx="133">
                  <c:v>0.123758459647685</c:v>
                </c:pt>
                <c:pt idx="134">
                  <c:v>-0.0109344155844156</c:v>
                </c:pt>
                <c:pt idx="135">
                  <c:v>-0.0229455917394757</c:v>
                </c:pt>
                <c:pt idx="136">
                  <c:v>0.14814691921497</c:v>
                </c:pt>
                <c:pt idx="137">
                  <c:v>0.0039458715596331</c:v>
                </c:pt>
                <c:pt idx="138">
                  <c:v>-0.0586010808473842</c:v>
                </c:pt>
                <c:pt idx="139">
                  <c:v>-0.0275151515151516</c:v>
                </c:pt>
                <c:pt idx="140">
                  <c:v>-0.0149078838174273</c:v>
                </c:pt>
                <c:pt idx="141">
                  <c:v>-0.0369854458216714</c:v>
                </c:pt>
                <c:pt idx="142">
                  <c:v>0.0391168399168399</c:v>
                </c:pt>
                <c:pt idx="143">
                  <c:v>-0.0654663166083236</c:v>
                </c:pt>
                <c:pt idx="144">
                  <c:v>-0.0633050674444038</c:v>
                </c:pt>
                <c:pt idx="145">
                  <c:v>-0.0466130434782609</c:v>
                </c:pt>
                <c:pt idx="146">
                  <c:v>0.0469405247813412</c:v>
                </c:pt>
                <c:pt idx="147">
                  <c:v>-0.0638614885626492</c:v>
                </c:pt>
                <c:pt idx="148">
                  <c:v>0.0987744744744744</c:v>
                </c:pt>
                <c:pt idx="149">
                  <c:v>-0.121592079207921</c:v>
                </c:pt>
                <c:pt idx="150">
                  <c:v>0.1337065892924</c:v>
                </c:pt>
                <c:pt idx="151">
                  <c:v>0.0222797012638837</c:v>
                </c:pt>
                <c:pt idx="152">
                  <c:v>0.199459770114942</c:v>
                </c:pt>
                <c:pt idx="153">
                  <c:v>-0.0490400437636762</c:v>
                </c:pt>
                <c:pt idx="154">
                  <c:v>0.0404767547857795</c:v>
                </c:pt>
                <c:pt idx="155">
                  <c:v>-0.194382352941176</c:v>
                </c:pt>
                <c:pt idx="156">
                  <c:v>-0.0465140350877193</c:v>
                </c:pt>
                <c:pt idx="157">
                  <c:v>0.139</c:v>
                </c:pt>
                <c:pt idx="158">
                  <c:v>-0.159065644998316</c:v>
                </c:pt>
                <c:pt idx="159">
                  <c:v>0.0687099099099098</c:v>
                </c:pt>
                <c:pt idx="160">
                  <c:v>0.0379258426966292</c:v>
                </c:pt>
                <c:pt idx="161">
                  <c:v>-0.189849848024316</c:v>
                </c:pt>
                <c:pt idx="162">
                  <c:v>-0.0228158239143367</c:v>
                </c:pt>
                <c:pt idx="163">
                  <c:v>0.0203844984802431</c:v>
                </c:pt>
                <c:pt idx="164">
                  <c:v>-0.138914678899083</c:v>
                </c:pt>
                <c:pt idx="165">
                  <c:v>0.0645402067616652</c:v>
                </c:pt>
                <c:pt idx="166">
                  <c:v>-0.117796296296296</c:v>
                </c:pt>
                <c:pt idx="167">
                  <c:v>0.1237</c:v>
                </c:pt>
                <c:pt idx="168">
                  <c:v>-0.023570505160239</c:v>
                </c:pt>
                <c:pt idx="169">
                  <c:v>0.0551279770444762</c:v>
                </c:pt>
                <c:pt idx="170">
                  <c:v>0.0552010309278353</c:v>
                </c:pt>
                <c:pt idx="171">
                  <c:v>0.159567605633803</c:v>
                </c:pt>
                <c:pt idx="172">
                  <c:v>0.0747814182783466</c:v>
                </c:pt>
                <c:pt idx="173">
                  <c:v>-0.172248818897638</c:v>
                </c:pt>
                <c:pt idx="174">
                  <c:v>-0.10848179768949</c:v>
                </c:pt>
                <c:pt idx="175">
                  <c:v>-0.0277320692497939</c:v>
                </c:pt>
                <c:pt idx="176">
                  <c:v>-0.0298053475935829</c:v>
                </c:pt>
                <c:pt idx="177">
                  <c:v>0.0843254434428612</c:v>
                </c:pt>
                <c:pt idx="178">
                  <c:v>0.0809580441640378</c:v>
                </c:pt>
                <c:pt idx="179">
                  <c:v>-0.122910036141229</c:v>
                </c:pt>
                <c:pt idx="180">
                  <c:v>0.125556357927786</c:v>
                </c:pt>
                <c:pt idx="181">
                  <c:v>-0.000668138801261859</c:v>
                </c:pt>
                <c:pt idx="182">
                  <c:v>-0.0490289505428226</c:v>
                </c:pt>
                <c:pt idx="183">
                  <c:v>-0.0394622597553875</c:v>
                </c:pt>
                <c:pt idx="184">
                  <c:v>0.0849049221975231</c:v>
                </c:pt>
                <c:pt idx="185">
                  <c:v>0.0803877628403998</c:v>
                </c:pt>
                <c:pt idx="186">
                  <c:v>0.0219026548672566</c:v>
                </c:pt>
                <c:pt idx="187">
                  <c:v>0.137075505254648</c:v>
                </c:pt>
                <c:pt idx="188">
                  <c:v>-0.101080291970803</c:v>
                </c:pt>
                <c:pt idx="189">
                  <c:v>0.0998387096774192</c:v>
                </c:pt>
                <c:pt idx="190">
                  <c:v>-0.0619926263778031</c:v>
                </c:pt>
                <c:pt idx="191">
                  <c:v>0.113922448979592</c:v>
                </c:pt>
                <c:pt idx="192">
                  <c:v>-0.181922377622378</c:v>
                </c:pt>
                <c:pt idx="193">
                  <c:v>-0.0889</c:v>
                </c:pt>
                <c:pt idx="194">
                  <c:v>0.192918007662835</c:v>
                </c:pt>
                <c:pt idx="195">
                  <c:v>-0.223564136282128</c:v>
                </c:pt>
                <c:pt idx="196">
                  <c:v>0.0824636363636364</c:v>
                </c:pt>
                <c:pt idx="197">
                  <c:v>-0.0844970149253731</c:v>
                </c:pt>
                <c:pt idx="198">
                  <c:v>0.0158869101978692</c:v>
                </c:pt>
                <c:pt idx="199">
                  <c:v>-0.0988413223140495</c:v>
                </c:pt>
              </c:numCache>
            </c:numRef>
          </c:yVal>
          <c:smooth val="0"/>
        </c:ser>
        <c:ser>
          <c:idx val="1"/>
          <c:order val="1"/>
          <c:tx>
            <c:v>Prévisions Excess Return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VW!$F$2:$F$201</c:f>
              <c:numCache>
                <c:formatCode>General</c:formatCode>
                <c:ptCount val="200"/>
                <c:pt idx="0">
                  <c:v>0.27</c:v>
                </c:pt>
                <c:pt idx="1">
                  <c:v>-1.25</c:v>
                </c:pt>
                <c:pt idx="2">
                  <c:v>-1.12</c:v>
                </c:pt>
                <c:pt idx="3">
                  <c:v>-2.69</c:v>
                </c:pt>
                <c:pt idx="4">
                  <c:v>-0.75</c:v>
                </c:pt>
                <c:pt idx="5">
                  <c:v>-3.56</c:v>
                </c:pt>
                <c:pt idx="6">
                  <c:v>-0.84</c:v>
                </c:pt>
                <c:pt idx="7">
                  <c:v>-2.71</c:v>
                </c:pt>
                <c:pt idx="8">
                  <c:v>0.23</c:v>
                </c:pt>
                <c:pt idx="9">
                  <c:v>-2.67</c:v>
                </c:pt>
                <c:pt idx="10">
                  <c:v>0.28</c:v>
                </c:pt>
                <c:pt idx="11">
                  <c:v>-0.25</c:v>
                </c:pt>
                <c:pt idx="12">
                  <c:v>1.88</c:v>
                </c:pt>
                <c:pt idx="13">
                  <c:v>-3.37</c:v>
                </c:pt>
                <c:pt idx="14">
                  <c:v>-2.79</c:v>
                </c:pt>
                <c:pt idx="15">
                  <c:v>-1.68</c:v>
                </c:pt>
                <c:pt idx="16">
                  <c:v>-3.35</c:v>
                </c:pt>
                <c:pt idx="17">
                  <c:v>-0.47</c:v>
                </c:pt>
                <c:pt idx="18">
                  <c:v>-0.98</c:v>
                </c:pt>
                <c:pt idx="19">
                  <c:v>0.3</c:v>
                </c:pt>
                <c:pt idx="20">
                  <c:v>-1.69</c:v>
                </c:pt>
                <c:pt idx="21">
                  <c:v>-0.56</c:v>
                </c:pt>
                <c:pt idx="22">
                  <c:v>0.44</c:v>
                </c:pt>
                <c:pt idx="23">
                  <c:v>1.76</c:v>
                </c:pt>
                <c:pt idx="24">
                  <c:v>0.3</c:v>
                </c:pt>
                <c:pt idx="25">
                  <c:v>2.61</c:v>
                </c:pt>
                <c:pt idx="26">
                  <c:v>0.17</c:v>
                </c:pt>
                <c:pt idx="27">
                  <c:v>-0.64</c:v>
                </c:pt>
                <c:pt idx="28">
                  <c:v>4.24</c:v>
                </c:pt>
                <c:pt idx="29">
                  <c:v>1.08</c:v>
                </c:pt>
                <c:pt idx="30">
                  <c:v>0.32</c:v>
                </c:pt>
                <c:pt idx="31">
                  <c:v>2.59</c:v>
                </c:pt>
                <c:pt idx="32">
                  <c:v>-2.69</c:v>
                </c:pt>
                <c:pt idx="33">
                  <c:v>2.57</c:v>
                </c:pt>
                <c:pt idx="34">
                  <c:v>3.7</c:v>
                </c:pt>
                <c:pt idx="35">
                  <c:v>-4.23</c:v>
                </c:pt>
                <c:pt idx="36">
                  <c:v>-3.28</c:v>
                </c:pt>
                <c:pt idx="37">
                  <c:v>4.28</c:v>
                </c:pt>
                <c:pt idx="38">
                  <c:v>2.77</c:v>
                </c:pt>
                <c:pt idx="39">
                  <c:v>-0.45</c:v>
                </c:pt>
                <c:pt idx="40">
                  <c:v>1.74</c:v>
                </c:pt>
                <c:pt idx="41">
                  <c:v>2.28</c:v>
                </c:pt>
                <c:pt idx="42">
                  <c:v>3.16</c:v>
                </c:pt>
                <c:pt idx="43">
                  <c:v>-2.59</c:v>
                </c:pt>
                <c:pt idx="44">
                  <c:v>3.13</c:v>
                </c:pt>
                <c:pt idx="45">
                  <c:v>-2.67</c:v>
                </c:pt>
                <c:pt idx="46">
                  <c:v>-4.47</c:v>
                </c:pt>
                <c:pt idx="47">
                  <c:v>-1.7</c:v>
                </c:pt>
                <c:pt idx="48">
                  <c:v>-0.37</c:v>
                </c:pt>
                <c:pt idx="49">
                  <c:v>0.91</c:v>
                </c:pt>
                <c:pt idx="50">
                  <c:v>-1.23</c:v>
                </c:pt>
                <c:pt idx="51">
                  <c:v>-3.42</c:v>
                </c:pt>
                <c:pt idx="52">
                  <c:v>-1.61</c:v>
                </c:pt>
                <c:pt idx="53">
                  <c:v>-1.95</c:v>
                </c:pt>
                <c:pt idx="54">
                  <c:v>-3.83</c:v>
                </c:pt>
                <c:pt idx="55">
                  <c:v>-3.76</c:v>
                </c:pt>
                <c:pt idx="56">
                  <c:v>0.16</c:v>
                </c:pt>
                <c:pt idx="57">
                  <c:v>-2.26</c:v>
                </c:pt>
                <c:pt idx="58">
                  <c:v>-0.64</c:v>
                </c:pt>
                <c:pt idx="59">
                  <c:v>-1.87</c:v>
                </c:pt>
                <c:pt idx="60">
                  <c:v>0.81</c:v>
                </c:pt>
                <c:pt idx="61">
                  <c:v>4.84</c:v>
                </c:pt>
                <c:pt idx="62">
                  <c:v>1.31</c:v>
                </c:pt>
                <c:pt idx="63">
                  <c:v>-3.18</c:v>
                </c:pt>
                <c:pt idx="64">
                  <c:v>0.14</c:v>
                </c:pt>
                <c:pt idx="65">
                  <c:v>0.21</c:v>
                </c:pt>
                <c:pt idx="66">
                  <c:v>-2.83</c:v>
                </c:pt>
                <c:pt idx="67">
                  <c:v>4.94</c:v>
                </c:pt>
                <c:pt idx="68">
                  <c:v>-2.16</c:v>
                </c:pt>
                <c:pt idx="69">
                  <c:v>-3.51</c:v>
                </c:pt>
                <c:pt idx="70">
                  <c:v>-0.61</c:v>
                </c:pt>
                <c:pt idx="71">
                  <c:v>4.18</c:v>
                </c:pt>
                <c:pt idx="72">
                  <c:v>-1.67</c:v>
                </c:pt>
                <c:pt idx="73">
                  <c:v>-1.86</c:v>
                </c:pt>
                <c:pt idx="74">
                  <c:v>-1.5</c:v>
                </c:pt>
                <c:pt idx="75">
                  <c:v>-1.18</c:v>
                </c:pt>
                <c:pt idx="76">
                  <c:v>-3.42</c:v>
                </c:pt>
                <c:pt idx="77">
                  <c:v>1.04</c:v>
                </c:pt>
                <c:pt idx="78">
                  <c:v>7.45</c:v>
                </c:pt>
                <c:pt idx="79">
                  <c:v>3.66</c:v>
                </c:pt>
                <c:pt idx="80">
                  <c:v>-1.28</c:v>
                </c:pt>
                <c:pt idx="81">
                  <c:v>-1.18</c:v>
                </c:pt>
                <c:pt idx="82">
                  <c:v>5.6</c:v>
                </c:pt>
                <c:pt idx="83">
                  <c:v>1.9</c:v>
                </c:pt>
                <c:pt idx="84">
                  <c:v>-4.6</c:v>
                </c:pt>
                <c:pt idx="85">
                  <c:v>-3.97</c:v>
                </c:pt>
                <c:pt idx="86">
                  <c:v>2.11</c:v>
                </c:pt>
                <c:pt idx="87">
                  <c:v>-3.53</c:v>
                </c:pt>
                <c:pt idx="88">
                  <c:v>-2.61</c:v>
                </c:pt>
                <c:pt idx="89">
                  <c:v>0.6</c:v>
                </c:pt>
                <c:pt idx="90">
                  <c:v>-0.17</c:v>
                </c:pt>
                <c:pt idx="91">
                  <c:v>0.73</c:v>
                </c:pt>
                <c:pt idx="92">
                  <c:v>-0.83</c:v>
                </c:pt>
                <c:pt idx="93">
                  <c:v>-1.28</c:v>
                </c:pt>
                <c:pt idx="94">
                  <c:v>-0.07</c:v>
                </c:pt>
                <c:pt idx="95">
                  <c:v>2.23</c:v>
                </c:pt>
                <c:pt idx="96">
                  <c:v>-0.52</c:v>
                </c:pt>
                <c:pt idx="97">
                  <c:v>0.37</c:v>
                </c:pt>
                <c:pt idx="98">
                  <c:v>0.96</c:v>
                </c:pt>
                <c:pt idx="99">
                  <c:v>-1.7</c:v>
                </c:pt>
                <c:pt idx="100">
                  <c:v>-1.28</c:v>
                </c:pt>
                <c:pt idx="101">
                  <c:v>-0.74</c:v>
                </c:pt>
                <c:pt idx="102">
                  <c:v>-0.21</c:v>
                </c:pt>
                <c:pt idx="103">
                  <c:v>-0.42</c:v>
                </c:pt>
                <c:pt idx="104">
                  <c:v>0.31</c:v>
                </c:pt>
                <c:pt idx="105">
                  <c:v>0.43</c:v>
                </c:pt>
                <c:pt idx="106">
                  <c:v>1.2</c:v>
                </c:pt>
                <c:pt idx="107">
                  <c:v>0.04</c:v>
                </c:pt>
                <c:pt idx="108">
                  <c:v>-0.05</c:v>
                </c:pt>
                <c:pt idx="109">
                  <c:v>0.88</c:v>
                </c:pt>
                <c:pt idx="110">
                  <c:v>0.54</c:v>
                </c:pt>
                <c:pt idx="111">
                  <c:v>0.2</c:v>
                </c:pt>
                <c:pt idx="112">
                  <c:v>1.44</c:v>
                </c:pt>
                <c:pt idx="113">
                  <c:v>0.5</c:v>
                </c:pt>
                <c:pt idx="114">
                  <c:v>0.56</c:v>
                </c:pt>
                <c:pt idx="115">
                  <c:v>1.36</c:v>
                </c:pt>
                <c:pt idx="116">
                  <c:v>-0.46</c:v>
                </c:pt>
                <c:pt idx="117">
                  <c:v>-0.85</c:v>
                </c:pt>
                <c:pt idx="118">
                  <c:v>-0.35</c:v>
                </c:pt>
                <c:pt idx="119">
                  <c:v>1.59</c:v>
                </c:pt>
                <c:pt idx="120">
                  <c:v>1.62</c:v>
                </c:pt>
                <c:pt idx="121">
                  <c:v>1.5</c:v>
                </c:pt>
                <c:pt idx="122">
                  <c:v>0.41</c:v>
                </c:pt>
                <c:pt idx="123">
                  <c:v>0.46</c:v>
                </c:pt>
                <c:pt idx="124">
                  <c:v>0.27</c:v>
                </c:pt>
                <c:pt idx="125">
                  <c:v>0.07</c:v>
                </c:pt>
                <c:pt idx="126">
                  <c:v>0.02</c:v>
                </c:pt>
                <c:pt idx="127">
                  <c:v>1.38</c:v>
                </c:pt>
                <c:pt idx="128">
                  <c:v>1.55</c:v>
                </c:pt>
                <c:pt idx="129">
                  <c:v>1.02</c:v>
                </c:pt>
                <c:pt idx="130">
                  <c:v>-0.1</c:v>
                </c:pt>
                <c:pt idx="131">
                  <c:v>0.14</c:v>
                </c:pt>
                <c:pt idx="132">
                  <c:v>1.0</c:v>
                </c:pt>
                <c:pt idx="133">
                  <c:v>1.51</c:v>
                </c:pt>
                <c:pt idx="134">
                  <c:v>0.78</c:v>
                </c:pt>
                <c:pt idx="135">
                  <c:v>1.67</c:v>
                </c:pt>
                <c:pt idx="136">
                  <c:v>0.83</c:v>
                </c:pt>
                <c:pt idx="137">
                  <c:v>0.63</c:v>
                </c:pt>
                <c:pt idx="138">
                  <c:v>1.45</c:v>
                </c:pt>
                <c:pt idx="139">
                  <c:v>0.48</c:v>
                </c:pt>
                <c:pt idx="140">
                  <c:v>0.84</c:v>
                </c:pt>
                <c:pt idx="141">
                  <c:v>-0.82</c:v>
                </c:pt>
                <c:pt idx="142">
                  <c:v>0.7</c:v>
                </c:pt>
                <c:pt idx="143">
                  <c:v>-0.11</c:v>
                </c:pt>
                <c:pt idx="144">
                  <c:v>0.17</c:v>
                </c:pt>
                <c:pt idx="145">
                  <c:v>2.22</c:v>
                </c:pt>
                <c:pt idx="146">
                  <c:v>0.61</c:v>
                </c:pt>
                <c:pt idx="147">
                  <c:v>0.3</c:v>
                </c:pt>
                <c:pt idx="148">
                  <c:v>3.57</c:v>
                </c:pt>
                <c:pt idx="149">
                  <c:v>0.47</c:v>
                </c:pt>
                <c:pt idx="150">
                  <c:v>0.0</c:v>
                </c:pt>
                <c:pt idx="151">
                  <c:v>3.94</c:v>
                </c:pt>
                <c:pt idx="152">
                  <c:v>0.54</c:v>
                </c:pt>
                <c:pt idx="153">
                  <c:v>1.3</c:v>
                </c:pt>
                <c:pt idx="154">
                  <c:v>0.21</c:v>
                </c:pt>
                <c:pt idx="155">
                  <c:v>-0.56</c:v>
                </c:pt>
                <c:pt idx="156">
                  <c:v>1.67</c:v>
                </c:pt>
                <c:pt idx="157">
                  <c:v>2.67</c:v>
                </c:pt>
                <c:pt idx="158">
                  <c:v>3.22</c:v>
                </c:pt>
                <c:pt idx="159">
                  <c:v>2.17</c:v>
                </c:pt>
                <c:pt idx="160">
                  <c:v>-0.73</c:v>
                </c:pt>
                <c:pt idx="161">
                  <c:v>-2.01</c:v>
                </c:pt>
                <c:pt idx="162">
                  <c:v>2.0</c:v>
                </c:pt>
                <c:pt idx="163">
                  <c:v>3.33</c:v>
                </c:pt>
                <c:pt idx="164">
                  <c:v>2.47</c:v>
                </c:pt>
                <c:pt idx="165">
                  <c:v>4.72</c:v>
                </c:pt>
                <c:pt idx="166">
                  <c:v>4.79</c:v>
                </c:pt>
                <c:pt idx="167">
                  <c:v>0.73</c:v>
                </c:pt>
                <c:pt idx="168">
                  <c:v>1.54</c:v>
                </c:pt>
                <c:pt idx="169">
                  <c:v>2.02</c:v>
                </c:pt>
                <c:pt idx="170">
                  <c:v>1.23</c:v>
                </c:pt>
                <c:pt idx="171">
                  <c:v>-1.19</c:v>
                </c:pt>
                <c:pt idx="172">
                  <c:v>-3.26</c:v>
                </c:pt>
                <c:pt idx="173">
                  <c:v>2.53</c:v>
                </c:pt>
                <c:pt idx="174">
                  <c:v>4.21</c:v>
                </c:pt>
                <c:pt idx="175">
                  <c:v>3.7</c:v>
                </c:pt>
                <c:pt idx="176">
                  <c:v>6.01</c:v>
                </c:pt>
                <c:pt idx="177">
                  <c:v>3.84</c:v>
                </c:pt>
                <c:pt idx="178">
                  <c:v>-2.75</c:v>
                </c:pt>
                <c:pt idx="179">
                  <c:v>5.38</c:v>
                </c:pt>
                <c:pt idx="180">
                  <c:v>8.59</c:v>
                </c:pt>
                <c:pt idx="181">
                  <c:v>1.23</c:v>
                </c:pt>
                <c:pt idx="182">
                  <c:v>3.53</c:v>
                </c:pt>
                <c:pt idx="183">
                  <c:v>10.96</c:v>
                </c:pt>
                <c:pt idx="184">
                  <c:v>7.74</c:v>
                </c:pt>
                <c:pt idx="185">
                  <c:v>2.86</c:v>
                </c:pt>
                <c:pt idx="186">
                  <c:v>-0.03</c:v>
                </c:pt>
                <c:pt idx="187">
                  <c:v>3.62</c:v>
                </c:pt>
                <c:pt idx="188">
                  <c:v>2.73</c:v>
                </c:pt>
                <c:pt idx="189">
                  <c:v>6.17</c:v>
                </c:pt>
                <c:pt idx="190">
                  <c:v>5.05</c:v>
                </c:pt>
                <c:pt idx="191">
                  <c:v>3.78</c:v>
                </c:pt>
                <c:pt idx="192">
                  <c:v>-9.57</c:v>
                </c:pt>
                <c:pt idx="193">
                  <c:v>-6.23</c:v>
                </c:pt>
                <c:pt idx="194">
                  <c:v>-4.51</c:v>
                </c:pt>
                <c:pt idx="195">
                  <c:v>-9.27</c:v>
                </c:pt>
                <c:pt idx="196">
                  <c:v>-3.32</c:v>
                </c:pt>
                <c:pt idx="197">
                  <c:v>-1.16</c:v>
                </c:pt>
                <c:pt idx="198">
                  <c:v>-0.81</c:v>
                </c:pt>
                <c:pt idx="199">
                  <c:v>0.39</c:v>
                </c:pt>
              </c:numCache>
            </c:numRef>
          </c:xVal>
          <c:yVal>
            <c:numRef>
              <c:f>VW!$M$58:$M$257</c:f>
              <c:numCache>
                <c:formatCode>General</c:formatCode>
                <c:ptCount val="200"/>
                <c:pt idx="0">
                  <c:v>-0.009168203568137</c:v>
                </c:pt>
                <c:pt idx="1">
                  <c:v>-0.0658778093471509</c:v>
                </c:pt>
                <c:pt idx="2">
                  <c:v>-0.0199638389036229</c:v>
                </c:pt>
                <c:pt idx="3">
                  <c:v>-0.0287532053981262</c:v>
                </c:pt>
                <c:pt idx="4">
                  <c:v>0.0575050674165742</c:v>
                </c:pt>
                <c:pt idx="5">
                  <c:v>-0.0614580638915476</c:v>
                </c:pt>
                <c:pt idx="6">
                  <c:v>-0.0577223046600131</c:v>
                </c:pt>
                <c:pt idx="7">
                  <c:v>0.0078037243669397</c:v>
                </c:pt>
                <c:pt idx="8">
                  <c:v>-0.0195563168174344</c:v>
                </c:pt>
                <c:pt idx="9">
                  <c:v>-0.0156683293811795</c:v>
                </c:pt>
                <c:pt idx="10">
                  <c:v>0.053007151290459</c:v>
                </c:pt>
                <c:pt idx="11">
                  <c:v>-0.0190289290766635</c:v>
                </c:pt>
                <c:pt idx="12">
                  <c:v>0.0782331443318456</c:v>
                </c:pt>
                <c:pt idx="13">
                  <c:v>-0.0231251353875301</c:v>
                </c:pt>
                <c:pt idx="14">
                  <c:v>-0.0511886403411761</c:v>
                </c:pt>
                <c:pt idx="15">
                  <c:v>0.0135698047620466</c:v>
                </c:pt>
                <c:pt idx="16">
                  <c:v>-0.0457426792933218</c:v>
                </c:pt>
                <c:pt idx="17">
                  <c:v>-0.0352823461885067</c:v>
                </c:pt>
                <c:pt idx="18">
                  <c:v>-0.00318088143666455</c:v>
                </c:pt>
                <c:pt idx="19">
                  <c:v>-0.032170481948319</c:v>
                </c:pt>
                <c:pt idx="20">
                  <c:v>-0.00856008360902391</c:v>
                </c:pt>
                <c:pt idx="21">
                  <c:v>0.00776733289506536</c:v>
                </c:pt>
                <c:pt idx="22">
                  <c:v>0.0235700999190895</c:v>
                </c:pt>
                <c:pt idx="23">
                  <c:v>0.0129771032731079</c:v>
                </c:pt>
                <c:pt idx="24">
                  <c:v>0.0769060374163958</c:v>
                </c:pt>
                <c:pt idx="25">
                  <c:v>-0.00427714186028699</c:v>
                </c:pt>
                <c:pt idx="26">
                  <c:v>0.029175506037577</c:v>
                </c:pt>
                <c:pt idx="27">
                  <c:v>0.0137982757707491</c:v>
                </c:pt>
                <c:pt idx="28">
                  <c:v>0.0782246220349452</c:v>
                </c:pt>
                <c:pt idx="29">
                  <c:v>0.0803158655984331</c:v>
                </c:pt>
                <c:pt idx="30">
                  <c:v>0.000967949250257196</c:v>
                </c:pt>
                <c:pt idx="31">
                  <c:v>0.0938234458828568</c:v>
                </c:pt>
                <c:pt idx="32">
                  <c:v>-0.0573577166040362</c:v>
                </c:pt>
                <c:pt idx="33">
                  <c:v>0.0345787767514255</c:v>
                </c:pt>
                <c:pt idx="34">
                  <c:v>0.0707942483884275</c:v>
                </c:pt>
                <c:pt idx="35">
                  <c:v>-0.0307947844986279</c:v>
                </c:pt>
                <c:pt idx="36">
                  <c:v>-0.0412074457453241</c:v>
                </c:pt>
                <c:pt idx="37">
                  <c:v>0.0956454385102306</c:v>
                </c:pt>
                <c:pt idx="38">
                  <c:v>0.058774420616342</c:v>
                </c:pt>
                <c:pt idx="39">
                  <c:v>0.0221090153928538</c:v>
                </c:pt>
                <c:pt idx="40">
                  <c:v>0.0333194972207446</c:v>
                </c:pt>
                <c:pt idx="41">
                  <c:v>0.0549324279189675</c:v>
                </c:pt>
                <c:pt idx="42">
                  <c:v>0.0714471804009552</c:v>
                </c:pt>
                <c:pt idx="43">
                  <c:v>-0.00838579032151781</c:v>
                </c:pt>
                <c:pt idx="44">
                  <c:v>0.0936909040735307</c:v>
                </c:pt>
                <c:pt idx="45">
                  <c:v>-0.131972832709769</c:v>
                </c:pt>
                <c:pt idx="46">
                  <c:v>-0.0485890949466911</c:v>
                </c:pt>
                <c:pt idx="47">
                  <c:v>-0.00678729484319718</c:v>
                </c:pt>
                <c:pt idx="48">
                  <c:v>0.0637888996053976</c:v>
                </c:pt>
                <c:pt idx="49">
                  <c:v>0.0664800970420928</c:v>
                </c:pt>
                <c:pt idx="50">
                  <c:v>-0.0249743944592644</c:v>
                </c:pt>
                <c:pt idx="51">
                  <c:v>-0.0659672090721248</c:v>
                </c:pt>
                <c:pt idx="52">
                  <c:v>0.0974970671708443</c:v>
                </c:pt>
                <c:pt idx="53">
                  <c:v>-0.120799572452858</c:v>
                </c:pt>
                <c:pt idx="54">
                  <c:v>-0.119338863234336</c:v>
                </c:pt>
                <c:pt idx="55">
                  <c:v>-0.0552428614661403</c:v>
                </c:pt>
                <c:pt idx="56">
                  <c:v>-0.0138152454959399</c:v>
                </c:pt>
                <c:pt idx="57">
                  <c:v>-0.0405627935648027</c:v>
                </c:pt>
                <c:pt idx="58">
                  <c:v>0.0770390702375973</c:v>
                </c:pt>
                <c:pt idx="59">
                  <c:v>-0.00977230667576738</c:v>
                </c:pt>
                <c:pt idx="60">
                  <c:v>0.0393839990785833</c:v>
                </c:pt>
                <c:pt idx="61">
                  <c:v>0.074995023373293</c:v>
                </c:pt>
                <c:pt idx="62">
                  <c:v>0.100754402990489</c:v>
                </c:pt>
                <c:pt idx="63">
                  <c:v>-0.0951240064961766</c:v>
                </c:pt>
                <c:pt idx="64">
                  <c:v>0.054584790430514</c:v>
                </c:pt>
                <c:pt idx="65">
                  <c:v>0.116833655845172</c:v>
                </c:pt>
                <c:pt idx="66">
                  <c:v>-0.0562993923736918</c:v>
                </c:pt>
                <c:pt idx="67">
                  <c:v>0.153095501895045</c:v>
                </c:pt>
                <c:pt idx="68">
                  <c:v>-0.0198533237660118</c:v>
                </c:pt>
                <c:pt idx="69">
                  <c:v>-0.135744993292846</c:v>
                </c:pt>
                <c:pt idx="70">
                  <c:v>-0.016877102739396</c:v>
                </c:pt>
                <c:pt idx="71">
                  <c:v>0.0971628450054133</c:v>
                </c:pt>
                <c:pt idx="72">
                  <c:v>-0.0283175873766812</c:v>
                </c:pt>
                <c:pt idx="73">
                  <c:v>-0.0582094980109185</c:v>
                </c:pt>
                <c:pt idx="74">
                  <c:v>0.00330263433985635</c:v>
                </c:pt>
                <c:pt idx="75">
                  <c:v>0.0241673072589184</c:v>
                </c:pt>
                <c:pt idx="76">
                  <c:v>-0.0376144373617788</c:v>
                </c:pt>
                <c:pt idx="77">
                  <c:v>0.0641364186453038</c:v>
                </c:pt>
                <c:pt idx="78">
                  <c:v>0.113412001935527</c:v>
                </c:pt>
                <c:pt idx="79">
                  <c:v>0.127812256988794</c:v>
                </c:pt>
                <c:pt idx="80">
                  <c:v>-0.0216755583983996</c:v>
                </c:pt>
                <c:pt idx="81">
                  <c:v>0.11940746816347</c:v>
                </c:pt>
                <c:pt idx="82">
                  <c:v>0.177638651473683</c:v>
                </c:pt>
                <c:pt idx="83">
                  <c:v>0.0847930291983073</c:v>
                </c:pt>
                <c:pt idx="84">
                  <c:v>-0.122708391647001</c:v>
                </c:pt>
                <c:pt idx="85">
                  <c:v>-0.127002001765016</c:v>
                </c:pt>
                <c:pt idx="86">
                  <c:v>0.0827079333683551</c:v>
                </c:pt>
                <c:pt idx="87">
                  <c:v>-0.0884698683726729</c:v>
                </c:pt>
                <c:pt idx="88">
                  <c:v>-0.22698024342109</c:v>
                </c:pt>
                <c:pt idx="89">
                  <c:v>-0.13626949802306</c:v>
                </c:pt>
                <c:pt idx="90">
                  <c:v>-0.0384267100247064</c:v>
                </c:pt>
                <c:pt idx="91">
                  <c:v>-0.0262855964467827</c:v>
                </c:pt>
                <c:pt idx="92">
                  <c:v>-0.0831403529098787</c:v>
                </c:pt>
                <c:pt idx="93">
                  <c:v>0.00402421405051034</c:v>
                </c:pt>
                <c:pt idx="94">
                  <c:v>0.0455253350484861</c:v>
                </c:pt>
                <c:pt idx="95">
                  <c:v>0.0232446382579919</c:v>
                </c:pt>
                <c:pt idx="96">
                  <c:v>0.020853267284474</c:v>
                </c:pt>
                <c:pt idx="97">
                  <c:v>-0.0872581194906968</c:v>
                </c:pt>
                <c:pt idx="98">
                  <c:v>-0.00917032512432292</c:v>
                </c:pt>
                <c:pt idx="99">
                  <c:v>-0.0479665898049792</c:v>
                </c:pt>
                <c:pt idx="100">
                  <c:v>0.037129107391014</c:v>
                </c:pt>
                <c:pt idx="101">
                  <c:v>0.0438893715339751</c:v>
                </c:pt>
                <c:pt idx="102">
                  <c:v>-0.0179460594300838</c:v>
                </c:pt>
                <c:pt idx="103">
                  <c:v>-0.018842791246593</c:v>
                </c:pt>
                <c:pt idx="104">
                  <c:v>0.00453915514120642</c:v>
                </c:pt>
                <c:pt idx="105">
                  <c:v>0.0224450266385108</c:v>
                </c:pt>
                <c:pt idx="106">
                  <c:v>0.0667721377261829</c:v>
                </c:pt>
                <c:pt idx="107">
                  <c:v>0.0405401198408938</c:v>
                </c:pt>
                <c:pt idx="108">
                  <c:v>-0.00037088613763695</c:v>
                </c:pt>
                <c:pt idx="109">
                  <c:v>0.0180295218624445</c:v>
                </c:pt>
                <c:pt idx="110">
                  <c:v>0.0411836940923532</c:v>
                </c:pt>
                <c:pt idx="111">
                  <c:v>0.043116065068608</c:v>
                </c:pt>
                <c:pt idx="112">
                  <c:v>0.0513349179419932</c:v>
                </c:pt>
                <c:pt idx="113">
                  <c:v>0.0150189147016916</c:v>
                </c:pt>
                <c:pt idx="114">
                  <c:v>0.0346948503813661</c:v>
                </c:pt>
                <c:pt idx="115">
                  <c:v>0.023571762129767</c:v>
                </c:pt>
                <c:pt idx="116">
                  <c:v>-0.00182223541939874</c:v>
                </c:pt>
                <c:pt idx="117">
                  <c:v>-0.0361866525801036</c:v>
                </c:pt>
                <c:pt idx="118">
                  <c:v>0.052764091653543</c:v>
                </c:pt>
                <c:pt idx="119">
                  <c:v>0.0548162343669182</c:v>
                </c:pt>
                <c:pt idx="120">
                  <c:v>0.0225527947038368</c:v>
                </c:pt>
                <c:pt idx="121">
                  <c:v>0.0772222489260306</c:v>
                </c:pt>
                <c:pt idx="122">
                  <c:v>0.0441947831962582</c:v>
                </c:pt>
                <c:pt idx="123">
                  <c:v>0.0207577208396455</c:v>
                </c:pt>
                <c:pt idx="124">
                  <c:v>-0.0257323763324059</c:v>
                </c:pt>
                <c:pt idx="125">
                  <c:v>0.0190029505968151</c:v>
                </c:pt>
                <c:pt idx="126">
                  <c:v>0.0252786076161151</c:v>
                </c:pt>
                <c:pt idx="127">
                  <c:v>0.0511736676959442</c:v>
                </c:pt>
                <c:pt idx="128">
                  <c:v>0.0307614406203289</c:v>
                </c:pt>
                <c:pt idx="129">
                  <c:v>0.0115134184369062</c:v>
                </c:pt>
                <c:pt idx="130">
                  <c:v>-0.0202640289158127</c:v>
                </c:pt>
                <c:pt idx="131">
                  <c:v>-0.0182991584918745</c:v>
                </c:pt>
                <c:pt idx="132">
                  <c:v>0.0556591129524509</c:v>
                </c:pt>
                <c:pt idx="133">
                  <c:v>0.00501245570102885</c:v>
                </c:pt>
                <c:pt idx="134">
                  <c:v>0.0516061919083053</c:v>
                </c:pt>
                <c:pt idx="135">
                  <c:v>0.0829190818395204</c:v>
                </c:pt>
                <c:pt idx="136">
                  <c:v>0.0492134240981993</c:v>
                </c:pt>
                <c:pt idx="137">
                  <c:v>0.047792060533599</c:v>
                </c:pt>
                <c:pt idx="138">
                  <c:v>0.01830342015552</c:v>
                </c:pt>
                <c:pt idx="139">
                  <c:v>-0.0220116795232741</c:v>
                </c:pt>
                <c:pt idx="140">
                  <c:v>0.0301485724937602</c:v>
                </c:pt>
                <c:pt idx="141">
                  <c:v>0.011674183036143</c:v>
                </c:pt>
                <c:pt idx="142">
                  <c:v>-0.00200375685674524</c:v>
                </c:pt>
                <c:pt idx="143">
                  <c:v>-0.0272893879762479</c:v>
                </c:pt>
                <c:pt idx="144">
                  <c:v>0.0357121340670639</c:v>
                </c:pt>
                <c:pt idx="145">
                  <c:v>0.0457913792701496</c:v>
                </c:pt>
                <c:pt idx="146">
                  <c:v>0.0778321636270902</c:v>
                </c:pt>
                <c:pt idx="147">
                  <c:v>0.0499105872746346</c:v>
                </c:pt>
                <c:pt idx="148">
                  <c:v>0.0895760789567835</c:v>
                </c:pt>
                <c:pt idx="149">
                  <c:v>0.0363040087155722</c:v>
                </c:pt>
                <c:pt idx="150">
                  <c:v>0.00672904164858552</c:v>
                </c:pt>
                <c:pt idx="151">
                  <c:v>0.0504375028580005</c:v>
                </c:pt>
                <c:pt idx="152">
                  <c:v>0.0197900983336408</c:v>
                </c:pt>
                <c:pt idx="153">
                  <c:v>0.0875552240143433</c:v>
                </c:pt>
                <c:pt idx="154">
                  <c:v>0.131277192164842</c:v>
                </c:pt>
                <c:pt idx="155">
                  <c:v>-0.0125480303284013</c:v>
                </c:pt>
                <c:pt idx="156">
                  <c:v>-0.0153436739358233</c:v>
                </c:pt>
                <c:pt idx="157">
                  <c:v>-0.00743654810240909</c:v>
                </c:pt>
                <c:pt idx="158">
                  <c:v>0.00283156954220047</c:v>
                </c:pt>
                <c:pt idx="159">
                  <c:v>0.0665127231961018</c:v>
                </c:pt>
                <c:pt idx="160">
                  <c:v>0.0792975295135454</c:v>
                </c:pt>
                <c:pt idx="161">
                  <c:v>-0.134156818299889</c:v>
                </c:pt>
                <c:pt idx="162">
                  <c:v>0.020455629395664</c:v>
                </c:pt>
                <c:pt idx="163">
                  <c:v>-0.0709269111102944</c:v>
                </c:pt>
                <c:pt idx="164">
                  <c:v>-0.000761311581218126</c:v>
                </c:pt>
                <c:pt idx="165">
                  <c:v>0.0434273207621191</c:v>
                </c:pt>
                <c:pt idx="166">
                  <c:v>0.0378189342690966</c:v>
                </c:pt>
                <c:pt idx="167">
                  <c:v>0.0585228280858334</c:v>
                </c:pt>
                <c:pt idx="168">
                  <c:v>0.0195762198595481</c:v>
                </c:pt>
                <c:pt idx="169">
                  <c:v>-0.0244957495977479</c:v>
                </c:pt>
                <c:pt idx="170">
                  <c:v>0.0299113364661194</c:v>
                </c:pt>
                <c:pt idx="171">
                  <c:v>0.0361394352645856</c:v>
                </c:pt>
                <c:pt idx="172">
                  <c:v>0.0126386909600461</c:v>
                </c:pt>
                <c:pt idx="173">
                  <c:v>-0.0886428136940939</c:v>
                </c:pt>
                <c:pt idx="174">
                  <c:v>0.0161895171057131</c:v>
                </c:pt>
                <c:pt idx="175">
                  <c:v>0.0242798456838714</c:v>
                </c:pt>
                <c:pt idx="176">
                  <c:v>0.0141218761418309</c:v>
                </c:pt>
                <c:pt idx="177">
                  <c:v>-0.0141210279908459</c:v>
                </c:pt>
                <c:pt idx="178">
                  <c:v>0.0531181408699813</c:v>
                </c:pt>
                <c:pt idx="179">
                  <c:v>-0.045073698562285</c:v>
                </c:pt>
                <c:pt idx="180">
                  <c:v>-0.013205810641368</c:v>
                </c:pt>
                <c:pt idx="181">
                  <c:v>0.0164093272436723</c:v>
                </c:pt>
                <c:pt idx="182">
                  <c:v>0.0856334156916883</c:v>
                </c:pt>
                <c:pt idx="183">
                  <c:v>0.0408152436116767</c:v>
                </c:pt>
                <c:pt idx="184">
                  <c:v>0.0325487537903194</c:v>
                </c:pt>
                <c:pt idx="185">
                  <c:v>-0.0210587670262585</c:v>
                </c:pt>
                <c:pt idx="186">
                  <c:v>-0.0101986534067727</c:v>
                </c:pt>
                <c:pt idx="187">
                  <c:v>0.0150585332309428</c:v>
                </c:pt>
                <c:pt idx="188">
                  <c:v>0.0314094087072832</c:v>
                </c:pt>
                <c:pt idx="189">
                  <c:v>0.0489454889475154</c:v>
                </c:pt>
                <c:pt idx="190">
                  <c:v>-0.0140125032428979</c:v>
                </c:pt>
                <c:pt idx="191">
                  <c:v>0.0367938487881485</c:v>
                </c:pt>
                <c:pt idx="192">
                  <c:v>-0.00804412373384086</c:v>
                </c:pt>
                <c:pt idx="193">
                  <c:v>-0.105762454957617</c:v>
                </c:pt>
                <c:pt idx="194">
                  <c:v>0.0583996370357281</c:v>
                </c:pt>
                <c:pt idx="195">
                  <c:v>-0.0360693151591317</c:v>
                </c:pt>
                <c:pt idx="196">
                  <c:v>-0.00343829392719593</c:v>
                </c:pt>
                <c:pt idx="197">
                  <c:v>-0.00589106290455045</c:v>
                </c:pt>
                <c:pt idx="198">
                  <c:v>0.013233653592695</c:v>
                </c:pt>
                <c:pt idx="199">
                  <c:v>0.0197067397611727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04826464"/>
        <c:axId val="-2104830720"/>
      </c:scatterChart>
      <c:valAx>
        <c:axId val="-21048264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HML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04830720"/>
        <c:crosses val="autoZero"/>
        <c:crossBetween val="midCat"/>
      </c:valAx>
      <c:valAx>
        <c:axId val="-210483072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Excess Return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04826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Mkt-Rf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Excess Return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Toyota!$D$2:$D$239</c:f>
              <c:numCache>
                <c:formatCode>General</c:formatCode>
                <c:ptCount val="238"/>
                <c:pt idx="0">
                  <c:v>-1.99</c:v>
                </c:pt>
                <c:pt idx="1">
                  <c:v>-7.57</c:v>
                </c:pt>
                <c:pt idx="2">
                  <c:v>0.4</c:v>
                </c:pt>
                <c:pt idx="3">
                  <c:v>-0.18</c:v>
                </c:pt>
                <c:pt idx="4">
                  <c:v>9.37</c:v>
                </c:pt>
                <c:pt idx="5">
                  <c:v>-6.38</c:v>
                </c:pt>
                <c:pt idx="6">
                  <c:v>-5.23</c:v>
                </c:pt>
                <c:pt idx="7">
                  <c:v>0.95</c:v>
                </c:pt>
                <c:pt idx="8">
                  <c:v>-0.78</c:v>
                </c:pt>
                <c:pt idx="9">
                  <c:v>0.97</c:v>
                </c:pt>
                <c:pt idx="10">
                  <c:v>3.53</c:v>
                </c:pt>
                <c:pt idx="11">
                  <c:v>1.68</c:v>
                </c:pt>
                <c:pt idx="12">
                  <c:v>5.43</c:v>
                </c:pt>
                <c:pt idx="13">
                  <c:v>2.85</c:v>
                </c:pt>
                <c:pt idx="14">
                  <c:v>-0.72</c:v>
                </c:pt>
                <c:pt idx="15">
                  <c:v>-0.18</c:v>
                </c:pt>
                <c:pt idx="16">
                  <c:v>-1.93</c:v>
                </c:pt>
                <c:pt idx="17">
                  <c:v>-0.98</c:v>
                </c:pt>
                <c:pt idx="18">
                  <c:v>-2.01</c:v>
                </c:pt>
                <c:pt idx="19">
                  <c:v>0.72</c:v>
                </c:pt>
                <c:pt idx="20">
                  <c:v>5.66</c:v>
                </c:pt>
                <c:pt idx="21">
                  <c:v>3.74</c:v>
                </c:pt>
                <c:pt idx="22">
                  <c:v>-2.25</c:v>
                </c:pt>
                <c:pt idx="23">
                  <c:v>-1.29</c:v>
                </c:pt>
                <c:pt idx="24">
                  <c:v>-0.31</c:v>
                </c:pt>
                <c:pt idx="25">
                  <c:v>-2.77</c:v>
                </c:pt>
                <c:pt idx="26">
                  <c:v>0.76</c:v>
                </c:pt>
                <c:pt idx="27">
                  <c:v>0.95</c:v>
                </c:pt>
                <c:pt idx="28">
                  <c:v>-0.14</c:v>
                </c:pt>
                <c:pt idx="29">
                  <c:v>8.54</c:v>
                </c:pt>
                <c:pt idx="30">
                  <c:v>-2.39</c:v>
                </c:pt>
                <c:pt idx="31">
                  <c:v>1.33</c:v>
                </c:pt>
                <c:pt idx="32">
                  <c:v>1.03</c:v>
                </c:pt>
                <c:pt idx="33">
                  <c:v>-5.64</c:v>
                </c:pt>
                <c:pt idx="34">
                  <c:v>8.53</c:v>
                </c:pt>
                <c:pt idx="35">
                  <c:v>5.39</c:v>
                </c:pt>
                <c:pt idx="36">
                  <c:v>2.85</c:v>
                </c:pt>
                <c:pt idx="37">
                  <c:v>3.64</c:v>
                </c:pt>
                <c:pt idx="38">
                  <c:v>3.89</c:v>
                </c:pt>
                <c:pt idx="39">
                  <c:v>1.73</c:v>
                </c:pt>
                <c:pt idx="40">
                  <c:v>-1.87</c:v>
                </c:pt>
                <c:pt idx="41">
                  <c:v>2.13</c:v>
                </c:pt>
                <c:pt idx="42">
                  <c:v>-0.64</c:v>
                </c:pt>
                <c:pt idx="43">
                  <c:v>-1.83</c:v>
                </c:pt>
                <c:pt idx="44">
                  <c:v>4.74</c:v>
                </c:pt>
                <c:pt idx="45">
                  <c:v>-8.43</c:v>
                </c:pt>
                <c:pt idx="46">
                  <c:v>-1.94</c:v>
                </c:pt>
                <c:pt idx="47">
                  <c:v>1.26</c:v>
                </c:pt>
                <c:pt idx="48">
                  <c:v>3.61</c:v>
                </c:pt>
                <c:pt idx="49">
                  <c:v>4.36</c:v>
                </c:pt>
                <c:pt idx="50">
                  <c:v>1.16</c:v>
                </c:pt>
                <c:pt idx="51">
                  <c:v>-3.8</c:v>
                </c:pt>
                <c:pt idx="52">
                  <c:v>-1.19</c:v>
                </c:pt>
                <c:pt idx="53">
                  <c:v>-0.42</c:v>
                </c:pt>
                <c:pt idx="54">
                  <c:v>-7.06</c:v>
                </c:pt>
                <c:pt idx="55">
                  <c:v>3.38</c:v>
                </c:pt>
                <c:pt idx="56">
                  <c:v>2.49</c:v>
                </c:pt>
                <c:pt idx="57">
                  <c:v>-1.64</c:v>
                </c:pt>
                <c:pt idx="58">
                  <c:v>0.74</c:v>
                </c:pt>
                <c:pt idx="59">
                  <c:v>-8.66</c:v>
                </c:pt>
                <c:pt idx="60">
                  <c:v>4.769999999999999</c:v>
                </c:pt>
                <c:pt idx="61">
                  <c:v>0.33</c:v>
                </c:pt>
                <c:pt idx="62">
                  <c:v>7.56</c:v>
                </c:pt>
                <c:pt idx="63">
                  <c:v>1.86</c:v>
                </c:pt>
                <c:pt idx="64">
                  <c:v>1.41</c:v>
                </c:pt>
                <c:pt idx="65">
                  <c:v>4.72</c:v>
                </c:pt>
                <c:pt idx="66">
                  <c:v>-2.57</c:v>
                </c:pt>
                <c:pt idx="67">
                  <c:v>2.98</c:v>
                </c:pt>
                <c:pt idx="68">
                  <c:v>-0.65</c:v>
                </c:pt>
                <c:pt idx="69">
                  <c:v>-7.9</c:v>
                </c:pt>
                <c:pt idx="70">
                  <c:v>0.51</c:v>
                </c:pt>
                <c:pt idx="71">
                  <c:v>4.74</c:v>
                </c:pt>
                <c:pt idx="72">
                  <c:v>0.39</c:v>
                </c:pt>
                <c:pt idx="73">
                  <c:v>2.81</c:v>
                </c:pt>
                <c:pt idx="74">
                  <c:v>0.25</c:v>
                </c:pt>
                <c:pt idx="75">
                  <c:v>-2.07</c:v>
                </c:pt>
                <c:pt idx="76">
                  <c:v>-2.32</c:v>
                </c:pt>
                <c:pt idx="77">
                  <c:v>-0.9</c:v>
                </c:pt>
                <c:pt idx="78">
                  <c:v>3.42</c:v>
                </c:pt>
                <c:pt idx="79">
                  <c:v>4.04</c:v>
                </c:pt>
                <c:pt idx="80">
                  <c:v>2.7</c:v>
                </c:pt>
                <c:pt idx="81">
                  <c:v>11.05</c:v>
                </c:pt>
                <c:pt idx="82">
                  <c:v>7.97</c:v>
                </c:pt>
                <c:pt idx="83">
                  <c:v>1.44</c:v>
                </c:pt>
                <c:pt idx="84">
                  <c:v>-11.96</c:v>
                </c:pt>
                <c:pt idx="85">
                  <c:v>-6.5</c:v>
                </c:pt>
                <c:pt idx="86">
                  <c:v>8.53</c:v>
                </c:pt>
                <c:pt idx="87">
                  <c:v>0.0</c:v>
                </c:pt>
                <c:pt idx="88">
                  <c:v>-13.54</c:v>
                </c:pt>
                <c:pt idx="89">
                  <c:v>-10.88</c:v>
                </c:pt>
                <c:pt idx="90">
                  <c:v>-3.98</c:v>
                </c:pt>
                <c:pt idx="91">
                  <c:v>-3.11</c:v>
                </c:pt>
                <c:pt idx="92">
                  <c:v>-6.6</c:v>
                </c:pt>
                <c:pt idx="93">
                  <c:v>2.06</c:v>
                </c:pt>
                <c:pt idx="94">
                  <c:v>6.23</c:v>
                </c:pt>
                <c:pt idx="95">
                  <c:v>-3.75</c:v>
                </c:pt>
                <c:pt idx="96">
                  <c:v>0.97</c:v>
                </c:pt>
                <c:pt idx="97">
                  <c:v>-4.91</c:v>
                </c:pt>
                <c:pt idx="98">
                  <c:v>-3.94</c:v>
                </c:pt>
                <c:pt idx="99">
                  <c:v>-2.26</c:v>
                </c:pt>
                <c:pt idx="100">
                  <c:v>-0.13</c:v>
                </c:pt>
                <c:pt idx="101">
                  <c:v>1.46</c:v>
                </c:pt>
                <c:pt idx="102">
                  <c:v>-3.76</c:v>
                </c:pt>
                <c:pt idx="103">
                  <c:v>-0.44</c:v>
                </c:pt>
                <c:pt idx="104">
                  <c:v>-0.45</c:v>
                </c:pt>
                <c:pt idx="105">
                  <c:v>0.43</c:v>
                </c:pt>
                <c:pt idx="106">
                  <c:v>-2.64</c:v>
                </c:pt>
                <c:pt idx="107">
                  <c:v>-1.59</c:v>
                </c:pt>
                <c:pt idx="108">
                  <c:v>3.57</c:v>
                </c:pt>
                <c:pt idx="109">
                  <c:v>0.4</c:v>
                </c:pt>
                <c:pt idx="110">
                  <c:v>1.5</c:v>
                </c:pt>
                <c:pt idx="111">
                  <c:v>-0.2</c:v>
                </c:pt>
                <c:pt idx="112">
                  <c:v>1.28</c:v>
                </c:pt>
                <c:pt idx="113">
                  <c:v>-2.01</c:v>
                </c:pt>
                <c:pt idx="114">
                  <c:v>1.29</c:v>
                </c:pt>
                <c:pt idx="115">
                  <c:v>-2.04</c:v>
                </c:pt>
                <c:pt idx="116">
                  <c:v>-1.78</c:v>
                </c:pt>
                <c:pt idx="117">
                  <c:v>-7.4</c:v>
                </c:pt>
                <c:pt idx="118">
                  <c:v>2.38</c:v>
                </c:pt>
                <c:pt idx="119">
                  <c:v>2.63</c:v>
                </c:pt>
                <c:pt idx="120">
                  <c:v>-2.46</c:v>
                </c:pt>
                <c:pt idx="121">
                  <c:v>3.64</c:v>
                </c:pt>
                <c:pt idx="122">
                  <c:v>9.2</c:v>
                </c:pt>
                <c:pt idx="123">
                  <c:v>2.94</c:v>
                </c:pt>
                <c:pt idx="124">
                  <c:v>-0.35</c:v>
                </c:pt>
                <c:pt idx="125">
                  <c:v>8.04</c:v>
                </c:pt>
                <c:pt idx="126">
                  <c:v>6.79</c:v>
                </c:pt>
                <c:pt idx="127">
                  <c:v>0.59</c:v>
                </c:pt>
                <c:pt idx="128">
                  <c:v>0.69</c:v>
                </c:pt>
                <c:pt idx="129">
                  <c:v>-2.54</c:v>
                </c:pt>
                <c:pt idx="130">
                  <c:v>-2.17</c:v>
                </c:pt>
                <c:pt idx="131">
                  <c:v>-1.48</c:v>
                </c:pt>
                <c:pt idx="132">
                  <c:v>1.79</c:v>
                </c:pt>
                <c:pt idx="133">
                  <c:v>-1.23</c:v>
                </c:pt>
                <c:pt idx="134">
                  <c:v>4.93</c:v>
                </c:pt>
                <c:pt idx="135">
                  <c:v>3.77</c:v>
                </c:pt>
                <c:pt idx="136">
                  <c:v>2.41</c:v>
                </c:pt>
                <c:pt idx="137">
                  <c:v>-3.07</c:v>
                </c:pt>
                <c:pt idx="138">
                  <c:v>1.01</c:v>
                </c:pt>
                <c:pt idx="139">
                  <c:v>-6.59</c:v>
                </c:pt>
                <c:pt idx="140">
                  <c:v>5.25</c:v>
                </c:pt>
                <c:pt idx="141">
                  <c:v>-3.22</c:v>
                </c:pt>
                <c:pt idx="142">
                  <c:v>-4.62</c:v>
                </c:pt>
                <c:pt idx="143">
                  <c:v>14.85</c:v>
                </c:pt>
                <c:pt idx="144">
                  <c:v>-0.06</c:v>
                </c:pt>
                <c:pt idx="145">
                  <c:v>1.96</c:v>
                </c:pt>
                <c:pt idx="146">
                  <c:v>6.49</c:v>
                </c:pt>
                <c:pt idx="147">
                  <c:v>-3.75</c:v>
                </c:pt>
                <c:pt idx="148">
                  <c:v>3.94</c:v>
                </c:pt>
                <c:pt idx="149">
                  <c:v>7.38</c:v>
                </c:pt>
                <c:pt idx="150">
                  <c:v>9.76</c:v>
                </c:pt>
                <c:pt idx="151">
                  <c:v>3.42</c:v>
                </c:pt>
                <c:pt idx="152">
                  <c:v>7.12</c:v>
                </c:pt>
                <c:pt idx="153">
                  <c:v>4.54</c:v>
                </c:pt>
                <c:pt idx="154">
                  <c:v>0.98</c:v>
                </c:pt>
                <c:pt idx="155">
                  <c:v>-2.94</c:v>
                </c:pt>
                <c:pt idx="156">
                  <c:v>1.46</c:v>
                </c:pt>
                <c:pt idx="157">
                  <c:v>-3.48</c:v>
                </c:pt>
                <c:pt idx="158">
                  <c:v>-2.4</c:v>
                </c:pt>
                <c:pt idx="159">
                  <c:v>3.06</c:v>
                </c:pt>
                <c:pt idx="160">
                  <c:v>-6.74</c:v>
                </c:pt>
                <c:pt idx="161">
                  <c:v>-4.88</c:v>
                </c:pt>
                <c:pt idx="162">
                  <c:v>-1.4</c:v>
                </c:pt>
                <c:pt idx="163">
                  <c:v>-6.07</c:v>
                </c:pt>
                <c:pt idx="164">
                  <c:v>-4.8</c:v>
                </c:pt>
                <c:pt idx="165">
                  <c:v>7.12</c:v>
                </c:pt>
                <c:pt idx="166">
                  <c:v>5.22</c:v>
                </c:pt>
                <c:pt idx="167">
                  <c:v>5.6</c:v>
                </c:pt>
                <c:pt idx="168">
                  <c:v>5.13</c:v>
                </c:pt>
                <c:pt idx="169">
                  <c:v>-7.85</c:v>
                </c:pt>
                <c:pt idx="170">
                  <c:v>-8.24</c:v>
                </c:pt>
                <c:pt idx="171">
                  <c:v>-1.8</c:v>
                </c:pt>
                <c:pt idx="172">
                  <c:v>0.77</c:v>
                </c:pt>
                <c:pt idx="173">
                  <c:v>-7.67</c:v>
                </c:pt>
                <c:pt idx="174">
                  <c:v>-2.7</c:v>
                </c:pt>
                <c:pt idx="175">
                  <c:v>-8.93</c:v>
                </c:pt>
                <c:pt idx="176">
                  <c:v>-5.3</c:v>
                </c:pt>
                <c:pt idx="177">
                  <c:v>-0.15</c:v>
                </c:pt>
                <c:pt idx="178">
                  <c:v>8.69</c:v>
                </c:pt>
                <c:pt idx="179">
                  <c:v>-4.29</c:v>
                </c:pt>
                <c:pt idx="180">
                  <c:v>-5.54</c:v>
                </c:pt>
                <c:pt idx="181">
                  <c:v>-0.84</c:v>
                </c:pt>
                <c:pt idx="182">
                  <c:v>-9.85</c:v>
                </c:pt>
                <c:pt idx="183">
                  <c:v>-3.01</c:v>
                </c:pt>
                <c:pt idx="184">
                  <c:v>-7.51</c:v>
                </c:pt>
                <c:pt idx="185">
                  <c:v>-4.83</c:v>
                </c:pt>
                <c:pt idx="186">
                  <c:v>6.45</c:v>
                </c:pt>
                <c:pt idx="187">
                  <c:v>-12.16</c:v>
                </c:pt>
                <c:pt idx="188">
                  <c:v>5.89</c:v>
                </c:pt>
                <c:pt idx="189">
                  <c:v>-7.56</c:v>
                </c:pt>
                <c:pt idx="190">
                  <c:v>-9.07</c:v>
                </c:pt>
                <c:pt idx="191">
                  <c:v>6.16</c:v>
                </c:pt>
                <c:pt idx="192">
                  <c:v>-1.76</c:v>
                </c:pt>
                <c:pt idx="193">
                  <c:v>-5.4</c:v>
                </c:pt>
                <c:pt idx="194">
                  <c:v>3.62</c:v>
                </c:pt>
                <c:pt idx="195">
                  <c:v>7.19</c:v>
                </c:pt>
                <c:pt idx="196">
                  <c:v>6.27</c:v>
                </c:pt>
                <c:pt idx="197">
                  <c:v>6.82</c:v>
                </c:pt>
                <c:pt idx="198">
                  <c:v>2.87</c:v>
                </c:pt>
                <c:pt idx="199">
                  <c:v>9.92</c:v>
                </c:pt>
                <c:pt idx="200">
                  <c:v>10.4</c:v>
                </c:pt>
                <c:pt idx="201">
                  <c:v>-5.3</c:v>
                </c:pt>
                <c:pt idx="202">
                  <c:v>4.67</c:v>
                </c:pt>
                <c:pt idx="203">
                  <c:v>13.58</c:v>
                </c:pt>
                <c:pt idx="204">
                  <c:v>-2.61</c:v>
                </c:pt>
                <c:pt idx="205">
                  <c:v>0.79</c:v>
                </c:pt>
                <c:pt idx="206">
                  <c:v>2.76</c:v>
                </c:pt>
                <c:pt idx="207">
                  <c:v>3.6</c:v>
                </c:pt>
                <c:pt idx="208">
                  <c:v>16.17</c:v>
                </c:pt>
                <c:pt idx="209">
                  <c:v>-3.9</c:v>
                </c:pt>
                <c:pt idx="210">
                  <c:v>-9.25</c:v>
                </c:pt>
                <c:pt idx="211">
                  <c:v>-1.64</c:v>
                </c:pt>
                <c:pt idx="212">
                  <c:v>0.28</c:v>
                </c:pt>
                <c:pt idx="213">
                  <c:v>-4.9</c:v>
                </c:pt>
                <c:pt idx="214">
                  <c:v>-2.32</c:v>
                </c:pt>
                <c:pt idx="215">
                  <c:v>-6.93</c:v>
                </c:pt>
                <c:pt idx="216">
                  <c:v>0.84</c:v>
                </c:pt>
                <c:pt idx="217">
                  <c:v>10.55</c:v>
                </c:pt>
                <c:pt idx="218">
                  <c:v>-8.07</c:v>
                </c:pt>
                <c:pt idx="219">
                  <c:v>-8.43</c:v>
                </c:pt>
                <c:pt idx="220">
                  <c:v>-8.09</c:v>
                </c:pt>
                <c:pt idx="221">
                  <c:v>-2.99</c:v>
                </c:pt>
                <c:pt idx="222">
                  <c:v>-9.79</c:v>
                </c:pt>
                <c:pt idx="223">
                  <c:v>-4.41</c:v>
                </c:pt>
                <c:pt idx="224">
                  <c:v>5.46</c:v>
                </c:pt>
                <c:pt idx="225">
                  <c:v>13.07</c:v>
                </c:pt>
                <c:pt idx="226">
                  <c:v>1.45</c:v>
                </c:pt>
                <c:pt idx="227">
                  <c:v>-4.11</c:v>
                </c:pt>
                <c:pt idx="228">
                  <c:v>1.45</c:v>
                </c:pt>
                <c:pt idx="229">
                  <c:v>-11.2</c:v>
                </c:pt>
                <c:pt idx="230">
                  <c:v>-7.52</c:v>
                </c:pt>
                <c:pt idx="231">
                  <c:v>0.23</c:v>
                </c:pt>
                <c:pt idx="232">
                  <c:v>-7.3</c:v>
                </c:pt>
                <c:pt idx="233">
                  <c:v>2.41</c:v>
                </c:pt>
                <c:pt idx="234">
                  <c:v>-4.71</c:v>
                </c:pt>
                <c:pt idx="235">
                  <c:v>-5.15</c:v>
                </c:pt>
                <c:pt idx="236">
                  <c:v>-0.05</c:v>
                </c:pt>
                <c:pt idx="237">
                  <c:v>-4.9</c:v>
                </c:pt>
              </c:numCache>
            </c:numRef>
          </c:xVal>
          <c:yVal>
            <c:numRef>
              <c:f>Toyota!$H$2:$H$239</c:f>
              <c:numCache>
                <c:formatCode>0.00%</c:formatCode>
                <c:ptCount val="238"/>
                <c:pt idx="0">
                  <c:v>-0.181172222222222</c:v>
                </c:pt>
                <c:pt idx="1">
                  <c:v>-0.0385615384615384</c:v>
                </c:pt>
                <c:pt idx="2">
                  <c:v>-0.0221713073005093</c:v>
                </c:pt>
                <c:pt idx="3">
                  <c:v>0.0251707055830768</c:v>
                </c:pt>
                <c:pt idx="4">
                  <c:v>0.0714388179601204</c:v>
                </c:pt>
                <c:pt idx="5">
                  <c:v>-0.0307285873192435</c:v>
                </c:pt>
                <c:pt idx="6">
                  <c:v>-0.128559311765419</c:v>
                </c:pt>
                <c:pt idx="7">
                  <c:v>0.00609533097647197</c:v>
                </c:pt>
                <c:pt idx="8">
                  <c:v>-0.046606229660623</c:v>
                </c:pt>
                <c:pt idx="9">
                  <c:v>0.0294328786791098</c:v>
                </c:pt>
                <c:pt idx="10">
                  <c:v>-0.00298222593343667</c:v>
                </c:pt>
                <c:pt idx="11">
                  <c:v>0.0396874612427136</c:v>
                </c:pt>
                <c:pt idx="12">
                  <c:v>0.0546762589928058</c:v>
                </c:pt>
                <c:pt idx="13">
                  <c:v>0.0115109817412014</c:v>
                </c:pt>
                <c:pt idx="14">
                  <c:v>0.0333606781514903</c:v>
                </c:pt>
                <c:pt idx="15">
                  <c:v>0.125577100646353</c:v>
                </c:pt>
                <c:pt idx="16">
                  <c:v>0.0054154417453196</c:v>
                </c:pt>
                <c:pt idx="17">
                  <c:v>0.0902496626180837</c:v>
                </c:pt>
                <c:pt idx="18">
                  <c:v>-0.0340557275541795</c:v>
                </c:pt>
                <c:pt idx="19">
                  <c:v>0.00871137409598943</c:v>
                </c:pt>
                <c:pt idx="20">
                  <c:v>0.0560666550946016</c:v>
                </c:pt>
                <c:pt idx="21">
                  <c:v>0.0444162436548223</c:v>
                </c:pt>
                <c:pt idx="22">
                  <c:v>-0.0532097493992447</c:v>
                </c:pt>
                <c:pt idx="23">
                  <c:v>-0.00222640863161505</c:v>
                </c:pt>
                <c:pt idx="24">
                  <c:v>-0.0140155352921311</c:v>
                </c:pt>
                <c:pt idx="25">
                  <c:v>-0.077570093457944</c:v>
                </c:pt>
                <c:pt idx="26">
                  <c:v>0.00626959247648906</c:v>
                </c:pt>
                <c:pt idx="27">
                  <c:v>0.00314465408805042</c:v>
                </c:pt>
                <c:pt idx="28">
                  <c:v>0.0143540669856459</c:v>
                </c:pt>
                <c:pt idx="29">
                  <c:v>0.0555555555555556</c:v>
                </c:pt>
                <c:pt idx="30">
                  <c:v>-0.00502512562814072</c:v>
                </c:pt>
                <c:pt idx="31">
                  <c:v>-0.003338898163606</c:v>
                </c:pt>
                <c:pt idx="32">
                  <c:v>-0.00332778702163061</c:v>
                </c:pt>
                <c:pt idx="33">
                  <c:v>0.0656028368794326</c:v>
                </c:pt>
                <c:pt idx="34">
                  <c:v>0.160493827160494</c:v>
                </c:pt>
                <c:pt idx="35">
                  <c:v>0.0199370409233999</c:v>
                </c:pt>
                <c:pt idx="36">
                  <c:v>0.0916380297823596</c:v>
                </c:pt>
                <c:pt idx="37">
                  <c:v>0.0898876404494382</c:v>
                </c:pt>
                <c:pt idx="38">
                  <c:v>0.132856152758133</c:v>
                </c:pt>
                <c:pt idx="39">
                  <c:v>0.153244208809135</c:v>
                </c:pt>
                <c:pt idx="40">
                  <c:v>0.00812368421052633</c:v>
                </c:pt>
                <c:pt idx="41">
                  <c:v>-0.0178705977382876</c:v>
                </c:pt>
                <c:pt idx="42">
                  <c:v>0.0247344370860927</c:v>
                </c:pt>
                <c:pt idx="43">
                  <c:v>-0.0532915360501567</c:v>
                </c:pt>
                <c:pt idx="44">
                  <c:v>0.049342105263158</c:v>
                </c:pt>
                <c:pt idx="45">
                  <c:v>-0.0802815431164902</c:v>
                </c:pt>
                <c:pt idx="46">
                  <c:v>-0.0742296918767507</c:v>
                </c:pt>
                <c:pt idx="47">
                  <c:v>0.0640834575260805</c:v>
                </c:pt>
                <c:pt idx="48">
                  <c:v>0.193950177935943</c:v>
                </c:pt>
                <c:pt idx="49">
                  <c:v>0.0955165692007798</c:v>
                </c:pt>
                <c:pt idx="50">
                  <c:v>0.0223196492626545</c:v>
                </c:pt>
                <c:pt idx="51">
                  <c:v>-0.0510590015128593</c:v>
                </c:pt>
                <c:pt idx="52">
                  <c:v>-0.0163690476190477</c:v>
                </c:pt>
                <c:pt idx="53">
                  <c:v>-0.0168251645940015</c:v>
                </c:pt>
                <c:pt idx="54">
                  <c:v>-0.133538985736925</c:v>
                </c:pt>
                <c:pt idx="55">
                  <c:v>-0.0439393939393939</c:v>
                </c:pt>
                <c:pt idx="56">
                  <c:v>-0.0294117647058824</c:v>
                </c:pt>
                <c:pt idx="57">
                  <c:v>0.0526315789473684</c:v>
                </c:pt>
                <c:pt idx="58">
                  <c:v>-0.0358208955223881</c:v>
                </c:pt>
                <c:pt idx="59">
                  <c:v>-0.12313664921466</c:v>
                </c:pt>
                <c:pt idx="60">
                  <c:v>0.123429411764706</c:v>
                </c:pt>
                <c:pt idx="61">
                  <c:v>0.0558006211180124</c:v>
                </c:pt>
                <c:pt idx="62">
                  <c:v>-0.0001</c:v>
                </c:pt>
                <c:pt idx="63">
                  <c:v>0.126167925848199</c:v>
                </c:pt>
                <c:pt idx="64">
                  <c:v>-0.0464642428285523</c:v>
                </c:pt>
                <c:pt idx="65">
                  <c:v>0.0481517482517481</c:v>
                </c:pt>
                <c:pt idx="66">
                  <c:v>-0.0623950819672131</c:v>
                </c:pt>
                <c:pt idx="67">
                  <c:v>-0.00984025974025971</c:v>
                </c:pt>
                <c:pt idx="68">
                  <c:v>-0.0610756097560976</c:v>
                </c:pt>
                <c:pt idx="69">
                  <c:v>-0.105147748976808</c:v>
                </c:pt>
                <c:pt idx="70">
                  <c:v>-0.0214618157543391</c:v>
                </c:pt>
                <c:pt idx="71">
                  <c:v>0.124524624624625</c:v>
                </c:pt>
                <c:pt idx="72">
                  <c:v>-0.0458452722063037</c:v>
                </c:pt>
                <c:pt idx="73">
                  <c:v>-0.100515463917526</c:v>
                </c:pt>
                <c:pt idx="74">
                  <c:v>0.127806976744186</c:v>
                </c:pt>
                <c:pt idx="75">
                  <c:v>-0.0601092896174863</c:v>
                </c:pt>
                <c:pt idx="76">
                  <c:v>0.0252100840336134</c:v>
                </c:pt>
                <c:pt idx="77">
                  <c:v>-0.105363157894737</c:v>
                </c:pt>
                <c:pt idx="78">
                  <c:v>-0.0001</c:v>
                </c:pt>
                <c:pt idx="79">
                  <c:v>0.0870934604904632</c:v>
                </c:pt>
                <c:pt idx="80">
                  <c:v>-0.0368454068241469</c:v>
                </c:pt>
                <c:pt idx="81">
                  <c:v>-0.0103896103896104</c:v>
                </c:pt>
                <c:pt idx="82">
                  <c:v>0.233874358974359</c:v>
                </c:pt>
                <c:pt idx="83">
                  <c:v>-0.0190679245283019</c:v>
                </c:pt>
                <c:pt idx="84">
                  <c:v>0.0870794871794871</c:v>
                </c:pt>
                <c:pt idx="85">
                  <c:v>0.00688468158347666</c:v>
                </c:pt>
                <c:pt idx="86">
                  <c:v>-0.0316666666666666</c:v>
                </c:pt>
                <c:pt idx="87">
                  <c:v>-0.196010455764075</c:v>
                </c:pt>
                <c:pt idx="88">
                  <c:v>-0.149201826484018</c:v>
                </c:pt>
                <c:pt idx="89">
                  <c:v>-0.113061866125761</c:v>
                </c:pt>
                <c:pt idx="90">
                  <c:v>0.0566399141630901</c:v>
                </c:pt>
                <c:pt idx="91">
                  <c:v>-0.0713602794411177</c:v>
                </c:pt>
                <c:pt idx="92">
                  <c:v>-0.0687391061452514</c:v>
                </c:pt>
                <c:pt idx="93">
                  <c:v>0.0171753320683113</c:v>
                </c:pt>
                <c:pt idx="94">
                  <c:v>0.0585621730382293</c:v>
                </c:pt>
                <c:pt idx="95">
                  <c:v>-0.137352173913044</c:v>
                </c:pt>
                <c:pt idx="96">
                  <c:v>-0.0133274914089347</c:v>
                </c:pt>
                <c:pt idx="97">
                  <c:v>-0.0385238410596026</c:v>
                </c:pt>
                <c:pt idx="98">
                  <c:v>-0.034751282051282</c:v>
                </c:pt>
                <c:pt idx="99">
                  <c:v>-0.0536283105022831</c:v>
                </c:pt>
                <c:pt idx="100">
                  <c:v>-0.0341734513274337</c:v>
                </c:pt>
                <c:pt idx="101">
                  <c:v>-0.000241420118343291</c:v>
                </c:pt>
                <c:pt idx="102">
                  <c:v>-0.0653111111111111</c:v>
                </c:pt>
                <c:pt idx="103">
                  <c:v>-0.0809230769230769</c:v>
                </c:pt>
                <c:pt idx="104">
                  <c:v>0.0644931506849315</c:v>
                </c:pt>
                <c:pt idx="105">
                  <c:v>-0.00683224043715847</c:v>
                </c:pt>
                <c:pt idx="106">
                  <c:v>-0.0348635761589403</c:v>
                </c:pt>
                <c:pt idx="107">
                  <c:v>-0.0629034912718204</c:v>
                </c:pt>
                <c:pt idx="108">
                  <c:v>0.00500503144654088</c:v>
                </c:pt>
                <c:pt idx="109">
                  <c:v>-0.00565628140703515</c:v>
                </c:pt>
                <c:pt idx="110">
                  <c:v>0.129903133903134</c:v>
                </c:pt>
                <c:pt idx="111">
                  <c:v>0.00878701298701288</c:v>
                </c:pt>
                <c:pt idx="112">
                  <c:v>0.0753392523364487</c:v>
                </c:pt>
                <c:pt idx="113">
                  <c:v>0.00374929356357922</c:v>
                </c:pt>
                <c:pt idx="114">
                  <c:v>0.046955115511551</c:v>
                </c:pt>
                <c:pt idx="115">
                  <c:v>0.00768614357262099</c:v>
                </c:pt>
                <c:pt idx="116">
                  <c:v>0.0061180438448567</c:v>
                </c:pt>
                <c:pt idx="117">
                  <c:v>-0.11390960960961</c:v>
                </c:pt>
                <c:pt idx="118">
                  <c:v>0.0321698289269051</c:v>
                </c:pt>
                <c:pt idx="119">
                  <c:v>0.0250999999999999</c:v>
                </c:pt>
                <c:pt idx="120">
                  <c:v>0.0245605263157894</c:v>
                </c:pt>
                <c:pt idx="121">
                  <c:v>-0.0100359477124183</c:v>
                </c:pt>
                <c:pt idx="122">
                  <c:v>0.0537948186528497</c:v>
                </c:pt>
                <c:pt idx="123">
                  <c:v>0.0872954802259887</c:v>
                </c:pt>
                <c:pt idx="124">
                  <c:v>0.0184538461538461</c:v>
                </c:pt>
                <c:pt idx="125">
                  <c:v>0.152655555555555</c:v>
                </c:pt>
                <c:pt idx="126">
                  <c:v>0.0558235294117647</c:v>
                </c:pt>
                <c:pt idx="127">
                  <c:v>0.068128967254408</c:v>
                </c:pt>
                <c:pt idx="128">
                  <c:v>0.026197409326425</c:v>
                </c:pt>
                <c:pt idx="129">
                  <c:v>0.00280833333333326</c:v>
                </c:pt>
                <c:pt idx="130">
                  <c:v>-0.0396939849624061</c:v>
                </c:pt>
                <c:pt idx="131">
                  <c:v>-0.0217560196560197</c:v>
                </c:pt>
                <c:pt idx="132">
                  <c:v>0.00832555831265518</c:v>
                </c:pt>
                <c:pt idx="133">
                  <c:v>-0.0351731414868106</c:v>
                </c:pt>
                <c:pt idx="134">
                  <c:v>0.0787108808290156</c:v>
                </c:pt>
                <c:pt idx="135">
                  <c:v>-0.0668753026634383</c:v>
                </c:pt>
                <c:pt idx="136">
                  <c:v>-0.0224270142180095</c:v>
                </c:pt>
                <c:pt idx="137">
                  <c:v>-0.0242481481481481</c:v>
                </c:pt>
                <c:pt idx="138">
                  <c:v>-0.0368142857142857</c:v>
                </c:pt>
                <c:pt idx="139">
                  <c:v>0.0125746606334841</c:v>
                </c:pt>
                <c:pt idx="140">
                  <c:v>0.1042</c:v>
                </c:pt>
                <c:pt idx="141">
                  <c:v>0.00190626566416034</c:v>
                </c:pt>
                <c:pt idx="142">
                  <c:v>0.0275505154639174</c:v>
                </c:pt>
                <c:pt idx="143">
                  <c:v>0.0282777188328912</c:v>
                </c:pt>
                <c:pt idx="144">
                  <c:v>0.0889953757225434</c:v>
                </c:pt>
                <c:pt idx="145">
                  <c:v>-0.0448988950276243</c:v>
                </c:pt>
                <c:pt idx="146">
                  <c:v>0.0995039513677812</c:v>
                </c:pt>
                <c:pt idx="147">
                  <c:v>0.0504182108626198</c:v>
                </c:pt>
                <c:pt idx="148">
                  <c:v>-0.0464317073170732</c:v>
                </c:pt>
                <c:pt idx="149">
                  <c:v>0.0178335403726707</c:v>
                </c:pt>
                <c:pt idx="150">
                  <c:v>0.0550377049180328</c:v>
                </c:pt>
                <c:pt idx="151">
                  <c:v>-0.0199926045016077</c:v>
                </c:pt>
                <c:pt idx="152">
                  <c:v>0.0864125874125875</c:v>
                </c:pt>
                <c:pt idx="153">
                  <c:v>0.0583592592592593</c:v>
                </c:pt>
                <c:pt idx="154">
                  <c:v>0.0236679316888045</c:v>
                </c:pt>
                <c:pt idx="155">
                  <c:v>-0.0514504504504505</c:v>
                </c:pt>
                <c:pt idx="156">
                  <c:v>-0.0289210157618214</c:v>
                </c:pt>
                <c:pt idx="157">
                  <c:v>-0.106015673981191</c:v>
                </c:pt>
                <c:pt idx="158">
                  <c:v>-0.0104167701863354</c:v>
                </c:pt>
                <c:pt idx="159">
                  <c:v>0.0793369127516779</c:v>
                </c:pt>
                <c:pt idx="160">
                  <c:v>-0.049323322683706</c:v>
                </c:pt>
                <c:pt idx="161">
                  <c:v>0.0650395229982964</c:v>
                </c:pt>
                <c:pt idx="162">
                  <c:v>0.0230328097731239</c:v>
                </c:pt>
                <c:pt idx="163">
                  <c:v>-0.100556603773585</c:v>
                </c:pt>
                <c:pt idx="164">
                  <c:v>-0.0632469026548672</c:v>
                </c:pt>
                <c:pt idx="165">
                  <c:v>-0.0328285714285715</c:v>
                </c:pt>
                <c:pt idx="166">
                  <c:v>-0.042595890410959</c:v>
                </c:pt>
                <c:pt idx="167">
                  <c:v>0.065951461988304</c:v>
                </c:pt>
                <c:pt idx="168">
                  <c:v>-0.00999565217391299</c:v>
                </c:pt>
                <c:pt idx="169">
                  <c:v>0.0377566265060241</c:v>
                </c:pt>
                <c:pt idx="170">
                  <c:v>0.052468253968254</c:v>
                </c:pt>
                <c:pt idx="171">
                  <c:v>0.0589060606060605</c:v>
                </c:pt>
                <c:pt idx="172">
                  <c:v>-0.0316117647058824</c:v>
                </c:pt>
                <c:pt idx="173">
                  <c:v>-0.155154570637119</c:v>
                </c:pt>
                <c:pt idx="174">
                  <c:v>-0.12688640776699</c:v>
                </c:pt>
                <c:pt idx="175">
                  <c:v>-0.0645034168564921</c:v>
                </c:pt>
                <c:pt idx="176">
                  <c:v>0.0424380952380953</c:v>
                </c:pt>
                <c:pt idx="177">
                  <c:v>0.0186978102189782</c:v>
                </c:pt>
                <c:pt idx="178">
                  <c:v>-0.0590724137931034</c:v>
                </c:pt>
                <c:pt idx="179">
                  <c:v>0.0619764705882353</c:v>
                </c:pt>
                <c:pt idx="180">
                  <c:v>0.0239078085642317</c:v>
                </c:pt>
                <c:pt idx="181">
                  <c:v>0.0822712328767124</c:v>
                </c:pt>
                <c:pt idx="182">
                  <c:v>-0.0809493670886075</c:v>
                </c:pt>
                <c:pt idx="183">
                  <c:v>-0.0991366972477064</c:v>
                </c:pt>
                <c:pt idx="184">
                  <c:v>0.0154772833723654</c:v>
                </c:pt>
                <c:pt idx="185">
                  <c:v>-0.0848413793103448</c:v>
                </c:pt>
                <c:pt idx="186">
                  <c:v>-0.005</c:v>
                </c:pt>
                <c:pt idx="187">
                  <c:v>-0.0441374741200828</c:v>
                </c:pt>
                <c:pt idx="188">
                  <c:v>-0.0162699386503068</c:v>
                </c:pt>
                <c:pt idx="189">
                  <c:v>-0.0943854748603352</c:v>
                </c:pt>
                <c:pt idx="190">
                  <c:v>-0.0046</c:v>
                </c:pt>
                <c:pt idx="191">
                  <c:v>0.218534624145786</c:v>
                </c:pt>
                <c:pt idx="192">
                  <c:v>-0.0682658848614072</c:v>
                </c:pt>
                <c:pt idx="193">
                  <c:v>-0.0566252525252525</c:v>
                </c:pt>
                <c:pt idx="194">
                  <c:v>0.426235838150289</c:v>
                </c:pt>
                <c:pt idx="195">
                  <c:v>-0.0451512465373962</c:v>
                </c:pt>
                <c:pt idx="196">
                  <c:v>0.0609967551622419</c:v>
                </c:pt>
                <c:pt idx="197">
                  <c:v>0.0456356037151702</c:v>
                </c:pt>
                <c:pt idx="198">
                  <c:v>-0.20439504950495</c:v>
                </c:pt>
                <c:pt idx="199">
                  <c:v>0.0510302872062663</c:v>
                </c:pt>
                <c:pt idx="200">
                  <c:v>0.181758513931888</c:v>
                </c:pt>
                <c:pt idx="201">
                  <c:v>-0.0505976401179941</c:v>
                </c:pt>
                <c:pt idx="202">
                  <c:v>-0.0153618075801749</c:v>
                </c:pt>
                <c:pt idx="203">
                  <c:v>0.102151612903226</c:v>
                </c:pt>
                <c:pt idx="204">
                  <c:v>0.00957189542483655</c:v>
                </c:pt>
                <c:pt idx="205">
                  <c:v>-0.00675732899022801</c:v>
                </c:pt>
                <c:pt idx="206">
                  <c:v>-0.0198256410256411</c:v>
                </c:pt>
                <c:pt idx="207">
                  <c:v>0.111185714285714</c:v>
                </c:pt>
                <c:pt idx="208">
                  <c:v>-0.0851672131147541</c:v>
                </c:pt>
                <c:pt idx="209">
                  <c:v>0.00868903654485058</c:v>
                </c:pt>
                <c:pt idx="210">
                  <c:v>-0.156412676056338</c:v>
                </c:pt>
                <c:pt idx="211">
                  <c:v>-0.0151420612813371</c:v>
                </c:pt>
                <c:pt idx="212">
                  <c:v>0.0425472303206997</c:v>
                </c:pt>
                <c:pt idx="213">
                  <c:v>-0.00979710144927536</c:v>
                </c:pt>
                <c:pt idx="214">
                  <c:v>-0.032469014084507</c:v>
                </c:pt>
                <c:pt idx="215">
                  <c:v>0.0132919770773639</c:v>
                </c:pt>
                <c:pt idx="216">
                  <c:v>-0.0180242937853108</c:v>
                </c:pt>
                <c:pt idx="217">
                  <c:v>-0.057775935828877</c:v>
                </c:pt>
                <c:pt idx="218">
                  <c:v>0.0115043478260869</c:v>
                </c:pt>
                <c:pt idx="219">
                  <c:v>0.0946074626865672</c:v>
                </c:pt>
                <c:pt idx="220">
                  <c:v>-0.0987945945945946</c:v>
                </c:pt>
                <c:pt idx="221">
                  <c:v>0.170203174603175</c:v>
                </c:pt>
                <c:pt idx="222">
                  <c:v>-0.136331404958678</c:v>
                </c:pt>
                <c:pt idx="223">
                  <c:v>0.0696644970414202</c:v>
                </c:pt>
                <c:pt idx="224">
                  <c:v>0.00827604790419171</c:v>
                </c:pt>
                <c:pt idx="225">
                  <c:v>-0.097291304347826</c:v>
                </c:pt>
                <c:pt idx="226">
                  <c:v>0.171418849840256</c:v>
                </c:pt>
                <c:pt idx="227">
                  <c:v>0.00864498381877029</c:v>
                </c:pt>
                <c:pt idx="228">
                  <c:v>-0.016679552715655</c:v>
                </c:pt>
                <c:pt idx="229">
                  <c:v>-0.06456006006006</c:v>
                </c:pt>
                <c:pt idx="230">
                  <c:v>0.0661395498392282</c:v>
                </c:pt>
                <c:pt idx="231">
                  <c:v>0.152033828996283</c:v>
                </c:pt>
                <c:pt idx="232">
                  <c:v>-0.0603403508771929</c:v>
                </c:pt>
                <c:pt idx="233">
                  <c:v>0.0833862595419847</c:v>
                </c:pt>
                <c:pt idx="234">
                  <c:v>0.00748301158301156</c:v>
                </c:pt>
                <c:pt idx="235">
                  <c:v>-0.0592445255474452</c:v>
                </c:pt>
                <c:pt idx="236">
                  <c:v>0.105311740890688</c:v>
                </c:pt>
                <c:pt idx="237">
                  <c:v>0.0292728033472804</c:v>
                </c:pt>
              </c:numCache>
            </c:numRef>
          </c:yVal>
          <c:smooth val="0"/>
        </c:ser>
        <c:ser>
          <c:idx val="1"/>
          <c:order val="1"/>
          <c:tx>
            <c:v>Forecasted Excess Return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Toyota!$D$2:$D$239</c:f>
              <c:numCache>
                <c:formatCode>General</c:formatCode>
                <c:ptCount val="238"/>
                <c:pt idx="0">
                  <c:v>-1.99</c:v>
                </c:pt>
                <c:pt idx="1">
                  <c:v>-7.57</c:v>
                </c:pt>
                <c:pt idx="2">
                  <c:v>0.4</c:v>
                </c:pt>
                <c:pt idx="3">
                  <c:v>-0.18</c:v>
                </c:pt>
                <c:pt idx="4">
                  <c:v>9.37</c:v>
                </c:pt>
                <c:pt idx="5">
                  <c:v>-6.38</c:v>
                </c:pt>
                <c:pt idx="6">
                  <c:v>-5.23</c:v>
                </c:pt>
                <c:pt idx="7">
                  <c:v>0.95</c:v>
                </c:pt>
                <c:pt idx="8">
                  <c:v>-0.78</c:v>
                </c:pt>
                <c:pt idx="9">
                  <c:v>0.97</c:v>
                </c:pt>
                <c:pt idx="10">
                  <c:v>3.53</c:v>
                </c:pt>
                <c:pt idx="11">
                  <c:v>1.68</c:v>
                </c:pt>
                <c:pt idx="12">
                  <c:v>5.43</c:v>
                </c:pt>
                <c:pt idx="13">
                  <c:v>2.85</c:v>
                </c:pt>
                <c:pt idx="14">
                  <c:v>-0.72</c:v>
                </c:pt>
                <c:pt idx="15">
                  <c:v>-0.18</c:v>
                </c:pt>
                <c:pt idx="16">
                  <c:v>-1.93</c:v>
                </c:pt>
                <c:pt idx="17">
                  <c:v>-0.98</c:v>
                </c:pt>
                <c:pt idx="18">
                  <c:v>-2.01</c:v>
                </c:pt>
                <c:pt idx="19">
                  <c:v>0.72</c:v>
                </c:pt>
                <c:pt idx="20">
                  <c:v>5.66</c:v>
                </c:pt>
                <c:pt idx="21">
                  <c:v>3.74</c:v>
                </c:pt>
                <c:pt idx="22">
                  <c:v>-2.25</c:v>
                </c:pt>
                <c:pt idx="23">
                  <c:v>-1.29</c:v>
                </c:pt>
                <c:pt idx="24">
                  <c:v>-0.31</c:v>
                </c:pt>
                <c:pt idx="25">
                  <c:v>-2.77</c:v>
                </c:pt>
                <c:pt idx="26">
                  <c:v>0.76</c:v>
                </c:pt>
                <c:pt idx="27">
                  <c:v>0.95</c:v>
                </c:pt>
                <c:pt idx="28">
                  <c:v>-0.14</c:v>
                </c:pt>
                <c:pt idx="29">
                  <c:v>8.54</c:v>
                </c:pt>
                <c:pt idx="30">
                  <c:v>-2.39</c:v>
                </c:pt>
                <c:pt idx="31">
                  <c:v>1.33</c:v>
                </c:pt>
                <c:pt idx="32">
                  <c:v>1.03</c:v>
                </c:pt>
                <c:pt idx="33">
                  <c:v>-5.64</c:v>
                </c:pt>
                <c:pt idx="34">
                  <c:v>8.53</c:v>
                </c:pt>
                <c:pt idx="35">
                  <c:v>5.39</c:v>
                </c:pt>
                <c:pt idx="36">
                  <c:v>2.85</c:v>
                </c:pt>
                <c:pt idx="37">
                  <c:v>3.64</c:v>
                </c:pt>
                <c:pt idx="38">
                  <c:v>3.89</c:v>
                </c:pt>
                <c:pt idx="39">
                  <c:v>1.73</c:v>
                </c:pt>
                <c:pt idx="40">
                  <c:v>-1.87</c:v>
                </c:pt>
                <c:pt idx="41">
                  <c:v>2.13</c:v>
                </c:pt>
                <c:pt idx="42">
                  <c:v>-0.64</c:v>
                </c:pt>
                <c:pt idx="43">
                  <c:v>-1.83</c:v>
                </c:pt>
                <c:pt idx="44">
                  <c:v>4.74</c:v>
                </c:pt>
                <c:pt idx="45">
                  <c:v>-8.43</c:v>
                </c:pt>
                <c:pt idx="46">
                  <c:v>-1.94</c:v>
                </c:pt>
                <c:pt idx="47">
                  <c:v>1.26</c:v>
                </c:pt>
                <c:pt idx="48">
                  <c:v>3.61</c:v>
                </c:pt>
                <c:pt idx="49">
                  <c:v>4.36</c:v>
                </c:pt>
                <c:pt idx="50">
                  <c:v>1.16</c:v>
                </c:pt>
                <c:pt idx="51">
                  <c:v>-3.8</c:v>
                </c:pt>
                <c:pt idx="52">
                  <c:v>-1.19</c:v>
                </c:pt>
                <c:pt idx="53">
                  <c:v>-0.42</c:v>
                </c:pt>
                <c:pt idx="54">
                  <c:v>-7.06</c:v>
                </c:pt>
                <c:pt idx="55">
                  <c:v>3.38</c:v>
                </c:pt>
                <c:pt idx="56">
                  <c:v>2.49</c:v>
                </c:pt>
                <c:pt idx="57">
                  <c:v>-1.64</c:v>
                </c:pt>
                <c:pt idx="58">
                  <c:v>0.74</c:v>
                </c:pt>
                <c:pt idx="59">
                  <c:v>-8.66</c:v>
                </c:pt>
                <c:pt idx="60">
                  <c:v>4.769999999999999</c:v>
                </c:pt>
                <c:pt idx="61">
                  <c:v>0.33</c:v>
                </c:pt>
                <c:pt idx="62">
                  <c:v>7.56</c:v>
                </c:pt>
                <c:pt idx="63">
                  <c:v>1.86</c:v>
                </c:pt>
                <c:pt idx="64">
                  <c:v>1.41</c:v>
                </c:pt>
                <c:pt idx="65">
                  <c:v>4.72</c:v>
                </c:pt>
                <c:pt idx="66">
                  <c:v>-2.57</c:v>
                </c:pt>
                <c:pt idx="67">
                  <c:v>2.98</c:v>
                </c:pt>
                <c:pt idx="68">
                  <c:v>-0.65</c:v>
                </c:pt>
                <c:pt idx="69">
                  <c:v>-7.9</c:v>
                </c:pt>
                <c:pt idx="70">
                  <c:v>0.51</c:v>
                </c:pt>
                <c:pt idx="71">
                  <c:v>4.74</c:v>
                </c:pt>
                <c:pt idx="72">
                  <c:v>0.39</c:v>
                </c:pt>
                <c:pt idx="73">
                  <c:v>2.81</c:v>
                </c:pt>
                <c:pt idx="74">
                  <c:v>0.25</c:v>
                </c:pt>
                <c:pt idx="75">
                  <c:v>-2.07</c:v>
                </c:pt>
                <c:pt idx="76">
                  <c:v>-2.32</c:v>
                </c:pt>
                <c:pt idx="77">
                  <c:v>-0.9</c:v>
                </c:pt>
                <c:pt idx="78">
                  <c:v>3.42</c:v>
                </c:pt>
                <c:pt idx="79">
                  <c:v>4.04</c:v>
                </c:pt>
                <c:pt idx="80">
                  <c:v>2.7</c:v>
                </c:pt>
                <c:pt idx="81">
                  <c:v>11.05</c:v>
                </c:pt>
                <c:pt idx="82">
                  <c:v>7.97</c:v>
                </c:pt>
                <c:pt idx="83">
                  <c:v>1.44</c:v>
                </c:pt>
                <c:pt idx="84">
                  <c:v>-11.96</c:v>
                </c:pt>
                <c:pt idx="85">
                  <c:v>-6.5</c:v>
                </c:pt>
                <c:pt idx="86">
                  <c:v>8.53</c:v>
                </c:pt>
                <c:pt idx="87">
                  <c:v>0.0</c:v>
                </c:pt>
                <c:pt idx="88">
                  <c:v>-13.54</c:v>
                </c:pt>
                <c:pt idx="89">
                  <c:v>-10.88</c:v>
                </c:pt>
                <c:pt idx="90">
                  <c:v>-3.98</c:v>
                </c:pt>
                <c:pt idx="91">
                  <c:v>-3.11</c:v>
                </c:pt>
                <c:pt idx="92">
                  <c:v>-6.6</c:v>
                </c:pt>
                <c:pt idx="93">
                  <c:v>2.06</c:v>
                </c:pt>
                <c:pt idx="94">
                  <c:v>6.23</c:v>
                </c:pt>
                <c:pt idx="95">
                  <c:v>-3.75</c:v>
                </c:pt>
                <c:pt idx="96">
                  <c:v>0.97</c:v>
                </c:pt>
                <c:pt idx="97">
                  <c:v>-4.91</c:v>
                </c:pt>
                <c:pt idx="98">
                  <c:v>-3.94</c:v>
                </c:pt>
                <c:pt idx="99">
                  <c:v>-2.26</c:v>
                </c:pt>
                <c:pt idx="100">
                  <c:v>-0.13</c:v>
                </c:pt>
                <c:pt idx="101">
                  <c:v>1.46</c:v>
                </c:pt>
                <c:pt idx="102">
                  <c:v>-3.76</c:v>
                </c:pt>
                <c:pt idx="103">
                  <c:v>-0.44</c:v>
                </c:pt>
                <c:pt idx="104">
                  <c:v>-0.45</c:v>
                </c:pt>
                <c:pt idx="105">
                  <c:v>0.43</c:v>
                </c:pt>
                <c:pt idx="106">
                  <c:v>-2.64</c:v>
                </c:pt>
                <c:pt idx="107">
                  <c:v>-1.59</c:v>
                </c:pt>
                <c:pt idx="108">
                  <c:v>3.57</c:v>
                </c:pt>
                <c:pt idx="109">
                  <c:v>0.4</c:v>
                </c:pt>
                <c:pt idx="110">
                  <c:v>1.5</c:v>
                </c:pt>
                <c:pt idx="111">
                  <c:v>-0.2</c:v>
                </c:pt>
                <c:pt idx="112">
                  <c:v>1.28</c:v>
                </c:pt>
                <c:pt idx="113">
                  <c:v>-2.01</c:v>
                </c:pt>
                <c:pt idx="114">
                  <c:v>1.29</c:v>
                </c:pt>
                <c:pt idx="115">
                  <c:v>-2.04</c:v>
                </c:pt>
                <c:pt idx="116">
                  <c:v>-1.78</c:v>
                </c:pt>
                <c:pt idx="117">
                  <c:v>-7.4</c:v>
                </c:pt>
                <c:pt idx="118">
                  <c:v>2.38</c:v>
                </c:pt>
                <c:pt idx="119">
                  <c:v>2.63</c:v>
                </c:pt>
                <c:pt idx="120">
                  <c:v>-2.46</c:v>
                </c:pt>
                <c:pt idx="121">
                  <c:v>3.64</c:v>
                </c:pt>
                <c:pt idx="122">
                  <c:v>9.2</c:v>
                </c:pt>
                <c:pt idx="123">
                  <c:v>2.94</c:v>
                </c:pt>
                <c:pt idx="124">
                  <c:v>-0.35</c:v>
                </c:pt>
                <c:pt idx="125">
                  <c:v>8.04</c:v>
                </c:pt>
                <c:pt idx="126">
                  <c:v>6.79</c:v>
                </c:pt>
                <c:pt idx="127">
                  <c:v>0.59</c:v>
                </c:pt>
                <c:pt idx="128">
                  <c:v>0.69</c:v>
                </c:pt>
                <c:pt idx="129">
                  <c:v>-2.54</c:v>
                </c:pt>
                <c:pt idx="130">
                  <c:v>-2.17</c:v>
                </c:pt>
                <c:pt idx="131">
                  <c:v>-1.48</c:v>
                </c:pt>
                <c:pt idx="132">
                  <c:v>1.79</c:v>
                </c:pt>
                <c:pt idx="133">
                  <c:v>-1.23</c:v>
                </c:pt>
                <c:pt idx="134">
                  <c:v>4.93</c:v>
                </c:pt>
                <c:pt idx="135">
                  <c:v>3.77</c:v>
                </c:pt>
                <c:pt idx="136">
                  <c:v>2.41</c:v>
                </c:pt>
                <c:pt idx="137">
                  <c:v>-3.07</c:v>
                </c:pt>
                <c:pt idx="138">
                  <c:v>1.01</c:v>
                </c:pt>
                <c:pt idx="139">
                  <c:v>-6.59</c:v>
                </c:pt>
                <c:pt idx="140">
                  <c:v>5.25</c:v>
                </c:pt>
                <c:pt idx="141">
                  <c:v>-3.22</c:v>
                </c:pt>
                <c:pt idx="142">
                  <c:v>-4.62</c:v>
                </c:pt>
                <c:pt idx="143">
                  <c:v>14.85</c:v>
                </c:pt>
                <c:pt idx="144">
                  <c:v>-0.06</c:v>
                </c:pt>
                <c:pt idx="145">
                  <c:v>1.96</c:v>
                </c:pt>
                <c:pt idx="146">
                  <c:v>6.49</c:v>
                </c:pt>
                <c:pt idx="147">
                  <c:v>-3.75</c:v>
                </c:pt>
                <c:pt idx="148">
                  <c:v>3.94</c:v>
                </c:pt>
                <c:pt idx="149">
                  <c:v>7.38</c:v>
                </c:pt>
                <c:pt idx="150">
                  <c:v>9.76</c:v>
                </c:pt>
                <c:pt idx="151">
                  <c:v>3.42</c:v>
                </c:pt>
                <c:pt idx="152">
                  <c:v>7.12</c:v>
                </c:pt>
                <c:pt idx="153">
                  <c:v>4.54</c:v>
                </c:pt>
                <c:pt idx="154">
                  <c:v>0.98</c:v>
                </c:pt>
                <c:pt idx="155">
                  <c:v>-2.94</c:v>
                </c:pt>
                <c:pt idx="156">
                  <c:v>1.46</c:v>
                </c:pt>
                <c:pt idx="157">
                  <c:v>-3.48</c:v>
                </c:pt>
                <c:pt idx="158">
                  <c:v>-2.4</c:v>
                </c:pt>
                <c:pt idx="159">
                  <c:v>3.06</c:v>
                </c:pt>
                <c:pt idx="160">
                  <c:v>-6.74</c:v>
                </c:pt>
                <c:pt idx="161">
                  <c:v>-4.88</c:v>
                </c:pt>
                <c:pt idx="162">
                  <c:v>-1.4</c:v>
                </c:pt>
                <c:pt idx="163">
                  <c:v>-6.07</c:v>
                </c:pt>
                <c:pt idx="164">
                  <c:v>-4.8</c:v>
                </c:pt>
                <c:pt idx="165">
                  <c:v>7.12</c:v>
                </c:pt>
                <c:pt idx="166">
                  <c:v>5.22</c:v>
                </c:pt>
                <c:pt idx="167">
                  <c:v>5.6</c:v>
                </c:pt>
                <c:pt idx="168">
                  <c:v>5.13</c:v>
                </c:pt>
                <c:pt idx="169">
                  <c:v>-7.85</c:v>
                </c:pt>
                <c:pt idx="170">
                  <c:v>-8.24</c:v>
                </c:pt>
                <c:pt idx="171">
                  <c:v>-1.8</c:v>
                </c:pt>
                <c:pt idx="172">
                  <c:v>0.77</c:v>
                </c:pt>
                <c:pt idx="173">
                  <c:v>-7.67</c:v>
                </c:pt>
                <c:pt idx="174">
                  <c:v>-2.7</c:v>
                </c:pt>
                <c:pt idx="175">
                  <c:v>-8.93</c:v>
                </c:pt>
                <c:pt idx="176">
                  <c:v>-5.3</c:v>
                </c:pt>
                <c:pt idx="177">
                  <c:v>-0.15</c:v>
                </c:pt>
                <c:pt idx="178">
                  <c:v>8.69</c:v>
                </c:pt>
                <c:pt idx="179">
                  <c:v>-4.29</c:v>
                </c:pt>
                <c:pt idx="180">
                  <c:v>-5.54</c:v>
                </c:pt>
                <c:pt idx="181">
                  <c:v>-0.84</c:v>
                </c:pt>
                <c:pt idx="182">
                  <c:v>-9.85</c:v>
                </c:pt>
                <c:pt idx="183">
                  <c:v>-3.01</c:v>
                </c:pt>
                <c:pt idx="184">
                  <c:v>-7.51</c:v>
                </c:pt>
                <c:pt idx="185">
                  <c:v>-4.83</c:v>
                </c:pt>
                <c:pt idx="186">
                  <c:v>6.45</c:v>
                </c:pt>
                <c:pt idx="187">
                  <c:v>-12.16</c:v>
                </c:pt>
                <c:pt idx="188">
                  <c:v>5.89</c:v>
                </c:pt>
                <c:pt idx="189">
                  <c:v>-7.56</c:v>
                </c:pt>
                <c:pt idx="190">
                  <c:v>-9.07</c:v>
                </c:pt>
                <c:pt idx="191">
                  <c:v>6.16</c:v>
                </c:pt>
                <c:pt idx="192">
                  <c:v>-1.76</c:v>
                </c:pt>
                <c:pt idx="193">
                  <c:v>-5.4</c:v>
                </c:pt>
                <c:pt idx="194">
                  <c:v>3.62</c:v>
                </c:pt>
                <c:pt idx="195">
                  <c:v>7.19</c:v>
                </c:pt>
                <c:pt idx="196">
                  <c:v>6.27</c:v>
                </c:pt>
                <c:pt idx="197">
                  <c:v>6.82</c:v>
                </c:pt>
                <c:pt idx="198">
                  <c:v>2.87</c:v>
                </c:pt>
                <c:pt idx="199">
                  <c:v>9.92</c:v>
                </c:pt>
                <c:pt idx="200">
                  <c:v>10.4</c:v>
                </c:pt>
                <c:pt idx="201">
                  <c:v>-5.3</c:v>
                </c:pt>
                <c:pt idx="202">
                  <c:v>4.67</c:v>
                </c:pt>
                <c:pt idx="203">
                  <c:v>13.58</c:v>
                </c:pt>
                <c:pt idx="204">
                  <c:v>-2.61</c:v>
                </c:pt>
                <c:pt idx="205">
                  <c:v>0.79</c:v>
                </c:pt>
                <c:pt idx="206">
                  <c:v>2.76</c:v>
                </c:pt>
                <c:pt idx="207">
                  <c:v>3.6</c:v>
                </c:pt>
                <c:pt idx="208">
                  <c:v>16.17</c:v>
                </c:pt>
                <c:pt idx="209">
                  <c:v>-3.9</c:v>
                </c:pt>
                <c:pt idx="210">
                  <c:v>-9.25</c:v>
                </c:pt>
                <c:pt idx="211">
                  <c:v>-1.64</c:v>
                </c:pt>
                <c:pt idx="212">
                  <c:v>0.28</c:v>
                </c:pt>
                <c:pt idx="213">
                  <c:v>-4.9</c:v>
                </c:pt>
                <c:pt idx="214">
                  <c:v>-2.32</c:v>
                </c:pt>
                <c:pt idx="215">
                  <c:v>-6.93</c:v>
                </c:pt>
                <c:pt idx="216">
                  <c:v>0.84</c:v>
                </c:pt>
                <c:pt idx="217">
                  <c:v>10.55</c:v>
                </c:pt>
                <c:pt idx="218">
                  <c:v>-8.07</c:v>
                </c:pt>
                <c:pt idx="219">
                  <c:v>-8.43</c:v>
                </c:pt>
                <c:pt idx="220">
                  <c:v>-8.09</c:v>
                </c:pt>
                <c:pt idx="221">
                  <c:v>-2.99</c:v>
                </c:pt>
                <c:pt idx="222">
                  <c:v>-9.79</c:v>
                </c:pt>
                <c:pt idx="223">
                  <c:v>-4.41</c:v>
                </c:pt>
                <c:pt idx="224">
                  <c:v>5.46</c:v>
                </c:pt>
                <c:pt idx="225">
                  <c:v>13.07</c:v>
                </c:pt>
                <c:pt idx="226">
                  <c:v>1.45</c:v>
                </c:pt>
                <c:pt idx="227">
                  <c:v>-4.11</c:v>
                </c:pt>
                <c:pt idx="228">
                  <c:v>1.45</c:v>
                </c:pt>
                <c:pt idx="229">
                  <c:v>-11.2</c:v>
                </c:pt>
                <c:pt idx="230">
                  <c:v>-7.52</c:v>
                </c:pt>
                <c:pt idx="231">
                  <c:v>0.23</c:v>
                </c:pt>
                <c:pt idx="232">
                  <c:v>-7.3</c:v>
                </c:pt>
                <c:pt idx="233">
                  <c:v>2.41</c:v>
                </c:pt>
                <c:pt idx="234">
                  <c:v>-4.71</c:v>
                </c:pt>
                <c:pt idx="235">
                  <c:v>-5.15</c:v>
                </c:pt>
                <c:pt idx="236">
                  <c:v>-0.05</c:v>
                </c:pt>
                <c:pt idx="237">
                  <c:v>-4.9</c:v>
                </c:pt>
              </c:numCache>
            </c:numRef>
          </c:xVal>
          <c:yVal>
            <c:numRef>
              <c:f>Toyota!$M$58:$M$295</c:f>
              <c:numCache>
                <c:formatCode>General</c:formatCode>
                <c:ptCount val="238"/>
                <c:pt idx="0">
                  <c:v>-0.0269645830903047</c:v>
                </c:pt>
                <c:pt idx="1">
                  <c:v>-0.0449208479785625</c:v>
                </c:pt>
                <c:pt idx="2">
                  <c:v>0.00332335162577877</c:v>
                </c:pt>
                <c:pt idx="3">
                  <c:v>-0.0188674821358643</c:v>
                </c:pt>
                <c:pt idx="4">
                  <c:v>0.107824628446269</c:v>
                </c:pt>
                <c:pt idx="5">
                  <c:v>-0.0638451361459355</c:v>
                </c:pt>
                <c:pt idx="6">
                  <c:v>-0.0515698286274494</c:v>
                </c:pt>
                <c:pt idx="7">
                  <c:v>0.0162790165143295</c:v>
                </c:pt>
                <c:pt idx="8">
                  <c:v>-0.0380634383934538</c:v>
                </c:pt>
                <c:pt idx="9">
                  <c:v>0.0243659927601039</c:v>
                </c:pt>
                <c:pt idx="10">
                  <c:v>0.0387166184244419</c:v>
                </c:pt>
                <c:pt idx="11">
                  <c:v>0.00744011917674485</c:v>
                </c:pt>
                <c:pt idx="12">
                  <c:v>0.0769503577957556</c:v>
                </c:pt>
                <c:pt idx="13">
                  <c:v>0.0182246953774657</c:v>
                </c:pt>
                <c:pt idx="14">
                  <c:v>-0.0228637463050338</c:v>
                </c:pt>
                <c:pt idx="15">
                  <c:v>0.0176753673724711</c:v>
                </c:pt>
                <c:pt idx="16">
                  <c:v>0.0147877221341119</c:v>
                </c:pt>
                <c:pt idx="17">
                  <c:v>0.0122257456630264</c:v>
                </c:pt>
                <c:pt idx="18">
                  <c:v>-0.036650325959753</c:v>
                </c:pt>
                <c:pt idx="19">
                  <c:v>0.00620876523981959</c:v>
                </c:pt>
                <c:pt idx="20">
                  <c:v>0.0206164826689833</c:v>
                </c:pt>
                <c:pt idx="21">
                  <c:v>0.0492453111777841</c:v>
                </c:pt>
                <c:pt idx="22">
                  <c:v>-0.013296689497363</c:v>
                </c:pt>
                <c:pt idx="23">
                  <c:v>-0.0227150493476285</c:v>
                </c:pt>
                <c:pt idx="24">
                  <c:v>0.0233404660747759</c:v>
                </c:pt>
                <c:pt idx="25">
                  <c:v>-0.06519112405813</c:v>
                </c:pt>
                <c:pt idx="26">
                  <c:v>0.0108002521055619</c:v>
                </c:pt>
                <c:pt idx="27">
                  <c:v>0.0387719691227595</c:v>
                </c:pt>
                <c:pt idx="28">
                  <c:v>-0.000377083797465432</c:v>
                </c:pt>
                <c:pt idx="29">
                  <c:v>0.0392632528615363</c:v>
                </c:pt>
                <c:pt idx="30">
                  <c:v>-0.0139431876312792</c:v>
                </c:pt>
                <c:pt idx="31">
                  <c:v>-0.00807142357005979</c:v>
                </c:pt>
                <c:pt idx="32">
                  <c:v>0.0488684390831362</c:v>
                </c:pt>
                <c:pt idx="33">
                  <c:v>-0.0099716998370265</c:v>
                </c:pt>
                <c:pt idx="34">
                  <c:v>0.0653790525715215</c:v>
                </c:pt>
                <c:pt idx="35">
                  <c:v>0.00943195103712088</c:v>
                </c:pt>
                <c:pt idx="36">
                  <c:v>0.0311796568070746</c:v>
                </c:pt>
                <c:pt idx="37">
                  <c:v>0.0236326330588049</c:v>
                </c:pt>
                <c:pt idx="38">
                  <c:v>0.0497759114444618</c:v>
                </c:pt>
                <c:pt idx="39">
                  <c:v>0.0198751367766848</c:v>
                </c:pt>
                <c:pt idx="40">
                  <c:v>-0.0075923859589623</c:v>
                </c:pt>
                <c:pt idx="41">
                  <c:v>0.0226310926750317</c:v>
                </c:pt>
                <c:pt idx="42">
                  <c:v>-0.00251918960805905</c:v>
                </c:pt>
                <c:pt idx="43">
                  <c:v>-0.0124767580980893</c:v>
                </c:pt>
                <c:pt idx="44">
                  <c:v>0.043803792356876</c:v>
                </c:pt>
                <c:pt idx="45">
                  <c:v>-0.0505720095433624</c:v>
                </c:pt>
                <c:pt idx="46">
                  <c:v>-0.0345813341641485</c:v>
                </c:pt>
                <c:pt idx="47">
                  <c:v>-0.00444809811168279</c:v>
                </c:pt>
                <c:pt idx="48">
                  <c:v>0.0594432501160603</c:v>
                </c:pt>
                <c:pt idx="49">
                  <c:v>0.00692518219321044</c:v>
                </c:pt>
                <c:pt idx="50">
                  <c:v>0.00696702374581092</c:v>
                </c:pt>
                <c:pt idx="51">
                  <c:v>-0.0390793176292402</c:v>
                </c:pt>
                <c:pt idx="52">
                  <c:v>0.0263564337546502</c:v>
                </c:pt>
                <c:pt idx="53">
                  <c:v>0.0052188826847225</c:v>
                </c:pt>
                <c:pt idx="54">
                  <c:v>-0.0815521341894021</c:v>
                </c:pt>
                <c:pt idx="55">
                  <c:v>0.0197346155777787</c:v>
                </c:pt>
                <c:pt idx="56">
                  <c:v>0.0018243507398379</c:v>
                </c:pt>
                <c:pt idx="57">
                  <c:v>-0.00594133304691643</c:v>
                </c:pt>
                <c:pt idx="58">
                  <c:v>0.0238212905339731</c:v>
                </c:pt>
                <c:pt idx="59">
                  <c:v>-0.0713497617713841</c:v>
                </c:pt>
                <c:pt idx="60">
                  <c:v>0.0378197521861893</c:v>
                </c:pt>
                <c:pt idx="61">
                  <c:v>-0.00832135300160691</c:v>
                </c:pt>
                <c:pt idx="62">
                  <c:v>0.0256038111696562</c:v>
                </c:pt>
                <c:pt idx="63">
                  <c:v>0.0121237536955095</c:v>
                </c:pt>
                <c:pt idx="64">
                  <c:v>0.0474524926733048</c:v>
                </c:pt>
                <c:pt idx="65">
                  <c:v>0.0382363070849525</c:v>
                </c:pt>
                <c:pt idx="66">
                  <c:v>-0.00596067835626176</c:v>
                </c:pt>
                <c:pt idx="67">
                  <c:v>0.0368884487678235</c:v>
                </c:pt>
                <c:pt idx="68">
                  <c:v>-0.0177790557651199</c:v>
                </c:pt>
                <c:pt idx="69">
                  <c:v>-0.061289753434805</c:v>
                </c:pt>
                <c:pt idx="70">
                  <c:v>-0.0324788909385924</c:v>
                </c:pt>
                <c:pt idx="71">
                  <c:v>0.0477601230514258</c:v>
                </c:pt>
                <c:pt idx="72">
                  <c:v>-0.00192273663947769</c:v>
                </c:pt>
                <c:pt idx="73">
                  <c:v>0.0217400477188951</c:v>
                </c:pt>
                <c:pt idx="74">
                  <c:v>0.0442722798969451</c:v>
                </c:pt>
                <c:pt idx="75">
                  <c:v>0.0211914025649622</c:v>
                </c:pt>
                <c:pt idx="76">
                  <c:v>-0.00633521428481479</c:v>
                </c:pt>
                <c:pt idx="77">
                  <c:v>-0.0135335663892092</c:v>
                </c:pt>
                <c:pt idx="78">
                  <c:v>-0.00263013247482658</c:v>
                </c:pt>
                <c:pt idx="79">
                  <c:v>0.0441095737372936</c:v>
                </c:pt>
                <c:pt idx="80">
                  <c:v>-0.0227507148339921</c:v>
                </c:pt>
                <c:pt idx="81">
                  <c:v>0.0525890907830102</c:v>
                </c:pt>
                <c:pt idx="82">
                  <c:v>0.0899337558421907</c:v>
                </c:pt>
                <c:pt idx="83">
                  <c:v>0.0103264956078588</c:v>
                </c:pt>
                <c:pt idx="84">
                  <c:v>-0.0555535827684592</c:v>
                </c:pt>
                <c:pt idx="85">
                  <c:v>-0.0630144212629479</c:v>
                </c:pt>
                <c:pt idx="86">
                  <c:v>0.0465050884260563</c:v>
                </c:pt>
                <c:pt idx="87">
                  <c:v>-0.0293416355751556</c:v>
                </c:pt>
                <c:pt idx="88">
                  <c:v>-0.117400111686104</c:v>
                </c:pt>
                <c:pt idx="89">
                  <c:v>-0.0730040782224335</c:v>
                </c:pt>
                <c:pt idx="90">
                  <c:v>0.0100004281777914</c:v>
                </c:pt>
                <c:pt idx="91">
                  <c:v>-0.00429819954759588</c:v>
                </c:pt>
                <c:pt idx="92">
                  <c:v>-0.0467291169378978</c:v>
                </c:pt>
                <c:pt idx="93">
                  <c:v>0.00727256213610946</c:v>
                </c:pt>
                <c:pt idx="94">
                  <c:v>0.10297262319914</c:v>
                </c:pt>
                <c:pt idx="95">
                  <c:v>-0.0466445815586328</c:v>
                </c:pt>
                <c:pt idx="96">
                  <c:v>-0.00800014061367652</c:v>
                </c:pt>
                <c:pt idx="97">
                  <c:v>-0.0163368067807536</c:v>
                </c:pt>
                <c:pt idx="98">
                  <c:v>0.00186553499214949</c:v>
                </c:pt>
                <c:pt idx="99">
                  <c:v>0.00431080186815526</c:v>
                </c:pt>
                <c:pt idx="100">
                  <c:v>-0.0241219288695673</c:v>
                </c:pt>
                <c:pt idx="101">
                  <c:v>0.0387630640051005</c:v>
                </c:pt>
                <c:pt idx="102">
                  <c:v>0.0132178853538573</c:v>
                </c:pt>
                <c:pt idx="103">
                  <c:v>-0.00464047841239449</c:v>
                </c:pt>
                <c:pt idx="104">
                  <c:v>-0.0224343712209151</c:v>
                </c:pt>
                <c:pt idx="105">
                  <c:v>0.0386568346117028</c:v>
                </c:pt>
                <c:pt idx="106">
                  <c:v>0.00147648475386127</c:v>
                </c:pt>
                <c:pt idx="107">
                  <c:v>-0.0062413457961031</c:v>
                </c:pt>
                <c:pt idx="108">
                  <c:v>0.0348197045457807</c:v>
                </c:pt>
                <c:pt idx="109">
                  <c:v>0.00287136316096702</c:v>
                </c:pt>
                <c:pt idx="110">
                  <c:v>0.0312067341905274</c:v>
                </c:pt>
                <c:pt idx="111">
                  <c:v>0.0230659258619947</c:v>
                </c:pt>
                <c:pt idx="112">
                  <c:v>0.0355076189092925</c:v>
                </c:pt>
                <c:pt idx="113">
                  <c:v>0.00485667446318436</c:v>
                </c:pt>
                <c:pt idx="114">
                  <c:v>0.00772067063381468</c:v>
                </c:pt>
                <c:pt idx="115">
                  <c:v>0.0451521797159536</c:v>
                </c:pt>
                <c:pt idx="116">
                  <c:v>0.0128565594953707</c:v>
                </c:pt>
                <c:pt idx="117">
                  <c:v>-0.0128130448517206</c:v>
                </c:pt>
                <c:pt idx="118">
                  <c:v>0.0297343132550651</c:v>
                </c:pt>
                <c:pt idx="119">
                  <c:v>0.0176318561092088</c:v>
                </c:pt>
                <c:pt idx="120">
                  <c:v>0.0367266332583069</c:v>
                </c:pt>
                <c:pt idx="121">
                  <c:v>0.0254843518641758</c:v>
                </c:pt>
                <c:pt idx="122">
                  <c:v>0.0185559279833841</c:v>
                </c:pt>
                <c:pt idx="123">
                  <c:v>0.0229143602560288</c:v>
                </c:pt>
                <c:pt idx="124">
                  <c:v>-0.0188231384916527</c:v>
                </c:pt>
                <c:pt idx="125">
                  <c:v>0.110782901249512</c:v>
                </c:pt>
                <c:pt idx="126">
                  <c:v>0.0811713642030013</c:v>
                </c:pt>
                <c:pt idx="127">
                  <c:v>-0.00437824721340775</c:v>
                </c:pt>
                <c:pt idx="128">
                  <c:v>-0.00840881082324292</c:v>
                </c:pt>
                <c:pt idx="129">
                  <c:v>0.00565133053458023</c:v>
                </c:pt>
                <c:pt idx="130">
                  <c:v>-0.0346445619282466</c:v>
                </c:pt>
                <c:pt idx="131">
                  <c:v>-0.0199387540398518</c:v>
                </c:pt>
                <c:pt idx="132">
                  <c:v>-0.000824046722922264</c:v>
                </c:pt>
                <c:pt idx="133">
                  <c:v>-0.0650290015059719</c:v>
                </c:pt>
                <c:pt idx="134">
                  <c:v>0.0444606421651396</c:v>
                </c:pt>
                <c:pt idx="135">
                  <c:v>0.0368054160366491</c:v>
                </c:pt>
                <c:pt idx="136">
                  <c:v>0.0222722357046146</c:v>
                </c:pt>
                <c:pt idx="137">
                  <c:v>-0.00366401119333813</c:v>
                </c:pt>
                <c:pt idx="138">
                  <c:v>0.00777376491703455</c:v>
                </c:pt>
                <c:pt idx="139">
                  <c:v>-0.0235582876772701</c:v>
                </c:pt>
                <c:pt idx="140">
                  <c:v>-0.0192578373738147</c:v>
                </c:pt>
                <c:pt idx="141">
                  <c:v>0.016343391325435</c:v>
                </c:pt>
                <c:pt idx="142">
                  <c:v>-0.0905222550547402</c:v>
                </c:pt>
                <c:pt idx="143">
                  <c:v>0.0204352483282326</c:v>
                </c:pt>
                <c:pt idx="144">
                  <c:v>0.0124565567567802</c:v>
                </c:pt>
                <c:pt idx="145">
                  <c:v>-0.0270976834917425</c:v>
                </c:pt>
                <c:pt idx="146">
                  <c:v>0.0600156763449312</c:v>
                </c:pt>
                <c:pt idx="147">
                  <c:v>0.0143010229760499</c:v>
                </c:pt>
                <c:pt idx="148">
                  <c:v>-0.0118393580839785</c:v>
                </c:pt>
                <c:pt idx="149">
                  <c:v>0.0184604675751199</c:v>
                </c:pt>
                <c:pt idx="150">
                  <c:v>0.0776975925025673</c:v>
                </c:pt>
                <c:pt idx="151">
                  <c:v>0.038422114565423</c:v>
                </c:pt>
                <c:pt idx="152">
                  <c:v>0.0430100335241734</c:v>
                </c:pt>
                <c:pt idx="153">
                  <c:v>0.0141377678872056</c:v>
                </c:pt>
                <c:pt idx="154">
                  <c:v>-0.0182361281347986</c:v>
                </c:pt>
                <c:pt idx="155">
                  <c:v>-0.0410048973984124</c:v>
                </c:pt>
                <c:pt idx="156">
                  <c:v>-0.0144924763234323</c:v>
                </c:pt>
                <c:pt idx="157">
                  <c:v>-0.0515661920333939</c:v>
                </c:pt>
                <c:pt idx="158">
                  <c:v>-0.0287866343314327</c:v>
                </c:pt>
                <c:pt idx="159">
                  <c:v>0.0794813597430482</c:v>
                </c:pt>
                <c:pt idx="160">
                  <c:v>-0.00389160458077833</c:v>
                </c:pt>
                <c:pt idx="161">
                  <c:v>-0.023020198664308</c:v>
                </c:pt>
                <c:pt idx="162">
                  <c:v>0.00769173162351015</c:v>
                </c:pt>
                <c:pt idx="163">
                  <c:v>-0.0669209227332683</c:v>
                </c:pt>
                <c:pt idx="164">
                  <c:v>-0.0364363313900352</c:v>
                </c:pt>
                <c:pt idx="165">
                  <c:v>0.03100670461842</c:v>
                </c:pt>
                <c:pt idx="166">
                  <c:v>0.0216258493647003</c:v>
                </c:pt>
                <c:pt idx="167">
                  <c:v>0.0362547227911779</c:v>
                </c:pt>
                <c:pt idx="168">
                  <c:v>0.0293483094658792</c:v>
                </c:pt>
                <c:pt idx="169">
                  <c:v>-0.0580998608164539</c:v>
                </c:pt>
                <c:pt idx="170">
                  <c:v>-0.00692935174627992</c:v>
                </c:pt>
                <c:pt idx="171">
                  <c:v>0.0302452725990099</c:v>
                </c:pt>
                <c:pt idx="172">
                  <c:v>-0.0181459755571091</c:v>
                </c:pt>
                <c:pt idx="173">
                  <c:v>-0.0273642841355601</c:v>
                </c:pt>
                <c:pt idx="174">
                  <c:v>-0.0293503240704307</c:v>
                </c:pt>
                <c:pt idx="175">
                  <c:v>-0.0332557421750753</c:v>
                </c:pt>
                <c:pt idx="176">
                  <c:v>-0.0396757229467981</c:v>
                </c:pt>
                <c:pt idx="177">
                  <c:v>-0.0227124671396998</c:v>
                </c:pt>
                <c:pt idx="178">
                  <c:v>0.0522464055809031</c:v>
                </c:pt>
                <c:pt idx="179">
                  <c:v>-0.0259121636854885</c:v>
                </c:pt>
                <c:pt idx="180">
                  <c:v>-0.0752473306468719</c:v>
                </c:pt>
                <c:pt idx="181">
                  <c:v>-0.0076330537138883</c:v>
                </c:pt>
                <c:pt idx="182">
                  <c:v>-0.0424312874856752</c:v>
                </c:pt>
                <c:pt idx="183">
                  <c:v>-0.0270616167190304</c:v>
                </c:pt>
                <c:pt idx="184">
                  <c:v>0.0158637337552614</c:v>
                </c:pt>
                <c:pt idx="185">
                  <c:v>0.0029015571436036</c:v>
                </c:pt>
                <c:pt idx="186">
                  <c:v>0.0301275299974182</c:v>
                </c:pt>
                <c:pt idx="187">
                  <c:v>-0.0604412157719364</c:v>
                </c:pt>
                <c:pt idx="188">
                  <c:v>0.0174327244905602</c:v>
                </c:pt>
                <c:pt idx="189">
                  <c:v>-0.0921492050011811</c:v>
                </c:pt>
                <c:pt idx="190">
                  <c:v>-0.0175616905421658</c:v>
                </c:pt>
                <c:pt idx="191">
                  <c:v>0.0263661617269233</c:v>
                </c:pt>
                <c:pt idx="192">
                  <c:v>-0.0259694327715975</c:v>
                </c:pt>
                <c:pt idx="193">
                  <c:v>-0.0435011001920848</c:v>
                </c:pt>
                <c:pt idx="194">
                  <c:v>0.108438565890825</c:v>
                </c:pt>
                <c:pt idx="195">
                  <c:v>0.106724021284848</c:v>
                </c:pt>
                <c:pt idx="196">
                  <c:v>0.0983303412010233</c:v>
                </c:pt>
                <c:pt idx="197">
                  <c:v>0.0733423596083363</c:v>
                </c:pt>
                <c:pt idx="198">
                  <c:v>0.00685949965082062</c:v>
                </c:pt>
                <c:pt idx="199">
                  <c:v>0.101286923703336</c:v>
                </c:pt>
                <c:pt idx="200">
                  <c:v>-0.0225597245704068</c:v>
                </c:pt>
                <c:pt idx="201">
                  <c:v>-0.0234225451589228</c:v>
                </c:pt>
                <c:pt idx="202">
                  <c:v>-0.0135699738638809</c:v>
                </c:pt>
                <c:pt idx="203">
                  <c:v>0.0898276229900917</c:v>
                </c:pt>
                <c:pt idx="204">
                  <c:v>-0.0499582467730536</c:v>
                </c:pt>
                <c:pt idx="205">
                  <c:v>0.0152447700959431</c:v>
                </c:pt>
                <c:pt idx="206">
                  <c:v>0.0202810855641159</c:v>
                </c:pt>
                <c:pt idx="207">
                  <c:v>0.0111323357345515</c:v>
                </c:pt>
                <c:pt idx="208">
                  <c:v>0.144409346275484</c:v>
                </c:pt>
                <c:pt idx="209">
                  <c:v>-0.00109434113815393</c:v>
                </c:pt>
                <c:pt idx="210">
                  <c:v>-0.0614813234883049</c:v>
                </c:pt>
                <c:pt idx="211">
                  <c:v>-0.0118884393010557</c:v>
                </c:pt>
                <c:pt idx="212">
                  <c:v>0.00552672022586614</c:v>
                </c:pt>
                <c:pt idx="213">
                  <c:v>-0.0228725362510132</c:v>
                </c:pt>
                <c:pt idx="214">
                  <c:v>0.0131042588284568</c:v>
                </c:pt>
                <c:pt idx="215">
                  <c:v>-0.00364033008260447</c:v>
                </c:pt>
                <c:pt idx="216">
                  <c:v>-0.0325093493303202</c:v>
                </c:pt>
                <c:pt idx="217">
                  <c:v>-0.0606063564044805</c:v>
                </c:pt>
                <c:pt idx="218">
                  <c:v>0.0213943961722624</c:v>
                </c:pt>
                <c:pt idx="219">
                  <c:v>0.0435898087765114</c:v>
                </c:pt>
                <c:pt idx="220">
                  <c:v>-0.111224167273936</c:v>
                </c:pt>
                <c:pt idx="221">
                  <c:v>0.0971963454346619</c:v>
                </c:pt>
                <c:pt idx="222">
                  <c:v>-0.040909410341678</c:v>
                </c:pt>
                <c:pt idx="223">
                  <c:v>0.052677272934592</c:v>
                </c:pt>
                <c:pt idx="224">
                  <c:v>0.0681162388010256</c:v>
                </c:pt>
                <c:pt idx="225">
                  <c:v>0.0408494606178738</c:v>
                </c:pt>
                <c:pt idx="226">
                  <c:v>0.0637032118318228</c:v>
                </c:pt>
                <c:pt idx="227">
                  <c:v>0.0231555676058272</c:v>
                </c:pt>
                <c:pt idx="228">
                  <c:v>0.0381062206831983</c:v>
                </c:pt>
                <c:pt idx="229">
                  <c:v>-0.0671205682098721</c:v>
                </c:pt>
                <c:pt idx="230">
                  <c:v>0.0048005901482274</c:v>
                </c:pt>
                <c:pt idx="231">
                  <c:v>0.0547269419433911</c:v>
                </c:pt>
                <c:pt idx="232">
                  <c:v>-0.0418583035043008</c:v>
                </c:pt>
                <c:pt idx="233">
                  <c:v>0.0660402053664343</c:v>
                </c:pt>
                <c:pt idx="234">
                  <c:v>-0.0277994007566681</c:v>
                </c:pt>
                <c:pt idx="235">
                  <c:v>-0.0133459747863907</c:v>
                </c:pt>
                <c:pt idx="236">
                  <c:v>0.0209243514420398</c:v>
                </c:pt>
                <c:pt idx="237">
                  <c:v>-0.0312661983622533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05105008"/>
        <c:axId val="-2105121152"/>
      </c:scatterChart>
      <c:valAx>
        <c:axId val="-21051050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Mkt-Rf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05121152"/>
        <c:crosses val="autoZero"/>
        <c:crossBetween val="midCat"/>
      </c:valAx>
      <c:valAx>
        <c:axId val="-210512115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Excess Return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051050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SMB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Excess Return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Toyota!$E$2:$E$239</c:f>
              <c:numCache>
                <c:formatCode>General</c:formatCode>
                <c:ptCount val="238"/>
                <c:pt idx="0">
                  <c:v>2.33</c:v>
                </c:pt>
                <c:pt idx="1">
                  <c:v>0.72</c:v>
                </c:pt>
                <c:pt idx="2">
                  <c:v>0.44</c:v>
                </c:pt>
                <c:pt idx="3">
                  <c:v>2.47</c:v>
                </c:pt>
                <c:pt idx="4">
                  <c:v>-5.04</c:v>
                </c:pt>
                <c:pt idx="5">
                  <c:v>3.29</c:v>
                </c:pt>
                <c:pt idx="6">
                  <c:v>2.74</c:v>
                </c:pt>
                <c:pt idx="7">
                  <c:v>-0.48</c:v>
                </c:pt>
                <c:pt idx="8">
                  <c:v>4.08</c:v>
                </c:pt>
                <c:pt idx="9">
                  <c:v>-1.43</c:v>
                </c:pt>
                <c:pt idx="10">
                  <c:v>-1.46</c:v>
                </c:pt>
                <c:pt idx="11">
                  <c:v>0.92</c:v>
                </c:pt>
                <c:pt idx="12">
                  <c:v>-4.23</c:v>
                </c:pt>
                <c:pt idx="13">
                  <c:v>0.4</c:v>
                </c:pt>
                <c:pt idx="14">
                  <c:v>2.44</c:v>
                </c:pt>
                <c:pt idx="15">
                  <c:v>-1.37</c:v>
                </c:pt>
                <c:pt idx="16">
                  <c:v>-2.09</c:v>
                </c:pt>
                <c:pt idx="17">
                  <c:v>-1.27</c:v>
                </c:pt>
                <c:pt idx="18">
                  <c:v>3.12</c:v>
                </c:pt>
                <c:pt idx="19">
                  <c:v>0.36</c:v>
                </c:pt>
                <c:pt idx="20">
                  <c:v>1.76</c:v>
                </c:pt>
                <c:pt idx="21">
                  <c:v>-2.3</c:v>
                </c:pt>
                <c:pt idx="22">
                  <c:v>0.56</c:v>
                </c:pt>
                <c:pt idx="23">
                  <c:v>2.1</c:v>
                </c:pt>
                <c:pt idx="24">
                  <c:v>-2.05</c:v>
                </c:pt>
                <c:pt idx="25">
                  <c:v>5.64</c:v>
                </c:pt>
                <c:pt idx="26">
                  <c:v>-0.13</c:v>
                </c:pt>
                <c:pt idx="27">
                  <c:v>-2.91</c:v>
                </c:pt>
                <c:pt idx="28">
                  <c:v>0.52</c:v>
                </c:pt>
                <c:pt idx="29">
                  <c:v>1.56</c:v>
                </c:pt>
                <c:pt idx="30">
                  <c:v>0.56</c:v>
                </c:pt>
                <c:pt idx="31">
                  <c:v>2.17</c:v>
                </c:pt>
                <c:pt idx="32">
                  <c:v>-3.91</c:v>
                </c:pt>
                <c:pt idx="33">
                  <c:v>-1.78</c:v>
                </c:pt>
                <c:pt idx="34">
                  <c:v>-1.1</c:v>
                </c:pt>
                <c:pt idx="35">
                  <c:v>2.86</c:v>
                </c:pt>
                <c:pt idx="36">
                  <c:v>-1.02</c:v>
                </c:pt>
                <c:pt idx="37">
                  <c:v>0.25</c:v>
                </c:pt>
                <c:pt idx="38">
                  <c:v>-2.52</c:v>
                </c:pt>
                <c:pt idx="39">
                  <c:v>-0.49</c:v>
                </c:pt>
                <c:pt idx="40">
                  <c:v>0.26</c:v>
                </c:pt>
                <c:pt idx="41">
                  <c:v>-0.57</c:v>
                </c:pt>
                <c:pt idx="42">
                  <c:v>0.54</c:v>
                </c:pt>
                <c:pt idx="43">
                  <c:v>0.88</c:v>
                </c:pt>
                <c:pt idx="44">
                  <c:v>-1.19</c:v>
                </c:pt>
                <c:pt idx="45">
                  <c:v>0.79</c:v>
                </c:pt>
                <c:pt idx="46">
                  <c:v>3.02</c:v>
                </c:pt>
                <c:pt idx="47">
                  <c:v>1.8</c:v>
                </c:pt>
                <c:pt idx="48">
                  <c:v>-3.42</c:v>
                </c:pt>
                <c:pt idx="49">
                  <c:v>2.38</c:v>
                </c:pt>
                <c:pt idx="50">
                  <c:v>0.46</c:v>
                </c:pt>
                <c:pt idx="51">
                  <c:v>2.3</c:v>
                </c:pt>
                <c:pt idx="52">
                  <c:v>-2.79</c:v>
                </c:pt>
                <c:pt idx="53">
                  <c:v>-0.36</c:v>
                </c:pt>
                <c:pt idx="54">
                  <c:v>4.71</c:v>
                </c:pt>
                <c:pt idx="55">
                  <c:v>0.55</c:v>
                </c:pt>
                <c:pt idx="56">
                  <c:v>1.79</c:v>
                </c:pt>
                <c:pt idx="57">
                  <c:v>0.2</c:v>
                </c:pt>
                <c:pt idx="58">
                  <c:v>-1.42</c:v>
                </c:pt>
                <c:pt idx="59">
                  <c:v>2.71</c:v>
                </c:pt>
                <c:pt idx="60">
                  <c:v>-0.56</c:v>
                </c:pt>
                <c:pt idx="61">
                  <c:v>1.57</c:v>
                </c:pt>
                <c:pt idx="62">
                  <c:v>2.35</c:v>
                </c:pt>
                <c:pt idx="63">
                  <c:v>0.38</c:v>
                </c:pt>
                <c:pt idx="64">
                  <c:v>-3.48</c:v>
                </c:pt>
                <c:pt idx="65">
                  <c:v>-0.52</c:v>
                </c:pt>
                <c:pt idx="66">
                  <c:v>-0.4</c:v>
                </c:pt>
                <c:pt idx="67">
                  <c:v>-1.44</c:v>
                </c:pt>
                <c:pt idx="68">
                  <c:v>2.11</c:v>
                </c:pt>
                <c:pt idx="69">
                  <c:v>2.3</c:v>
                </c:pt>
                <c:pt idx="70">
                  <c:v>4.14</c:v>
                </c:pt>
                <c:pt idx="71">
                  <c:v>-1.78</c:v>
                </c:pt>
                <c:pt idx="72">
                  <c:v>1.03</c:v>
                </c:pt>
                <c:pt idx="73">
                  <c:v>-0.05</c:v>
                </c:pt>
                <c:pt idx="74">
                  <c:v>-4.1</c:v>
                </c:pt>
                <c:pt idx="75">
                  <c:v>-2.7</c:v>
                </c:pt>
                <c:pt idx="76">
                  <c:v>-0.21</c:v>
                </c:pt>
                <c:pt idx="77">
                  <c:v>1.54</c:v>
                </c:pt>
                <c:pt idx="78">
                  <c:v>2.87</c:v>
                </c:pt>
                <c:pt idx="79">
                  <c:v>-1.62</c:v>
                </c:pt>
                <c:pt idx="80">
                  <c:v>4.5</c:v>
                </c:pt>
                <c:pt idx="81">
                  <c:v>1.84</c:v>
                </c:pt>
                <c:pt idx="82">
                  <c:v>-3.95</c:v>
                </c:pt>
                <c:pt idx="83">
                  <c:v>0.32</c:v>
                </c:pt>
                <c:pt idx="84">
                  <c:v>-0.87</c:v>
                </c:pt>
                <c:pt idx="85">
                  <c:v>3.15</c:v>
                </c:pt>
                <c:pt idx="86">
                  <c:v>0.81</c:v>
                </c:pt>
                <c:pt idx="87">
                  <c:v>3.57</c:v>
                </c:pt>
                <c:pt idx="88">
                  <c:v>4.47</c:v>
                </c:pt>
                <c:pt idx="89">
                  <c:v>1.4</c:v>
                </c:pt>
                <c:pt idx="90">
                  <c:v>-2.91</c:v>
                </c:pt>
                <c:pt idx="91">
                  <c:v>-0.94</c:v>
                </c:pt>
                <c:pt idx="92">
                  <c:v>1.3</c:v>
                </c:pt>
                <c:pt idx="93">
                  <c:v>0.98</c:v>
                </c:pt>
                <c:pt idx="94">
                  <c:v>-6.29</c:v>
                </c:pt>
                <c:pt idx="95">
                  <c:v>3.06</c:v>
                </c:pt>
                <c:pt idx="96">
                  <c:v>1.97</c:v>
                </c:pt>
                <c:pt idx="97">
                  <c:v>-0.84</c:v>
                </c:pt>
                <c:pt idx="98">
                  <c:v>-2.08</c:v>
                </c:pt>
                <c:pt idx="99">
                  <c:v>-1.24</c:v>
                </c:pt>
                <c:pt idx="100">
                  <c:v>3.13</c:v>
                </c:pt>
                <c:pt idx="101">
                  <c:v>-2.57</c:v>
                </c:pt>
                <c:pt idx="102">
                  <c:v>-3.1</c:v>
                </c:pt>
                <c:pt idx="103">
                  <c:v>0.76</c:v>
                </c:pt>
                <c:pt idx="104">
                  <c:v>2.61</c:v>
                </c:pt>
                <c:pt idx="105">
                  <c:v>-3.16</c:v>
                </c:pt>
                <c:pt idx="106">
                  <c:v>-1.27</c:v>
                </c:pt>
                <c:pt idx="107">
                  <c:v>0.13</c:v>
                </c:pt>
                <c:pt idx="108">
                  <c:v>-1.01</c:v>
                </c:pt>
                <c:pt idx="109">
                  <c:v>0.46</c:v>
                </c:pt>
                <c:pt idx="110">
                  <c:v>-1.83</c:v>
                </c:pt>
                <c:pt idx="111">
                  <c:v>-2.04</c:v>
                </c:pt>
                <c:pt idx="112">
                  <c:v>-2.32</c:v>
                </c:pt>
                <c:pt idx="113">
                  <c:v>-1.17</c:v>
                </c:pt>
                <c:pt idx="114">
                  <c:v>0.57</c:v>
                </c:pt>
                <c:pt idx="115">
                  <c:v>-5.48</c:v>
                </c:pt>
                <c:pt idx="116">
                  <c:v>-1.84</c:v>
                </c:pt>
                <c:pt idx="117">
                  <c:v>-2.64</c:v>
                </c:pt>
                <c:pt idx="118">
                  <c:v>-1.13</c:v>
                </c:pt>
                <c:pt idx="119">
                  <c:v>0.34</c:v>
                </c:pt>
                <c:pt idx="120">
                  <c:v>-4.83</c:v>
                </c:pt>
                <c:pt idx="121">
                  <c:v>0.01</c:v>
                </c:pt>
                <c:pt idx="122">
                  <c:v>4.33</c:v>
                </c:pt>
                <c:pt idx="123">
                  <c:v>0.02</c:v>
                </c:pt>
                <c:pt idx="124">
                  <c:v>2.24</c:v>
                </c:pt>
                <c:pt idx="125">
                  <c:v>-6.18</c:v>
                </c:pt>
                <c:pt idx="126">
                  <c:v>-3.74</c:v>
                </c:pt>
                <c:pt idx="127">
                  <c:v>1.38</c:v>
                </c:pt>
                <c:pt idx="128">
                  <c:v>1.82</c:v>
                </c:pt>
                <c:pt idx="129">
                  <c:v>-1.54</c:v>
                </c:pt>
                <c:pt idx="130">
                  <c:v>2.82</c:v>
                </c:pt>
                <c:pt idx="131">
                  <c:v>1.6</c:v>
                </c:pt>
                <c:pt idx="132">
                  <c:v>1.62</c:v>
                </c:pt>
                <c:pt idx="133">
                  <c:v>6.5</c:v>
                </c:pt>
                <c:pt idx="134">
                  <c:v>-1.15</c:v>
                </c:pt>
                <c:pt idx="135">
                  <c:v>-1.01</c:v>
                </c:pt>
                <c:pt idx="136">
                  <c:v>-0.33</c:v>
                </c:pt>
                <c:pt idx="137">
                  <c:v>-1.01</c:v>
                </c:pt>
                <c:pt idx="138">
                  <c:v>0.39</c:v>
                </c:pt>
                <c:pt idx="139">
                  <c:v>-1.11</c:v>
                </c:pt>
                <c:pt idx="140">
                  <c:v>5.73</c:v>
                </c:pt>
                <c:pt idx="141">
                  <c:v>-3.09</c:v>
                </c:pt>
                <c:pt idx="142">
                  <c:v>7.28</c:v>
                </c:pt>
                <c:pt idx="143">
                  <c:v>7.18</c:v>
                </c:pt>
                <c:pt idx="144">
                  <c:v>-0.86</c:v>
                </c:pt>
                <c:pt idx="145">
                  <c:v>4.5</c:v>
                </c:pt>
                <c:pt idx="146">
                  <c:v>-1.87</c:v>
                </c:pt>
                <c:pt idx="147">
                  <c:v>-3.16</c:v>
                </c:pt>
                <c:pt idx="148">
                  <c:v>4.22</c:v>
                </c:pt>
                <c:pt idx="149">
                  <c:v>3.12</c:v>
                </c:pt>
                <c:pt idx="150">
                  <c:v>-1.73</c:v>
                </c:pt>
                <c:pt idx="151">
                  <c:v>-1.36</c:v>
                </c:pt>
                <c:pt idx="152">
                  <c:v>0.3</c:v>
                </c:pt>
                <c:pt idx="153">
                  <c:v>1.87</c:v>
                </c:pt>
                <c:pt idx="154">
                  <c:v>2.98</c:v>
                </c:pt>
                <c:pt idx="155">
                  <c:v>2.94</c:v>
                </c:pt>
                <c:pt idx="156">
                  <c:v>2.72</c:v>
                </c:pt>
                <c:pt idx="157">
                  <c:v>3.73</c:v>
                </c:pt>
                <c:pt idx="158">
                  <c:v>2.02</c:v>
                </c:pt>
                <c:pt idx="159">
                  <c:v>-5.78</c:v>
                </c:pt>
                <c:pt idx="160">
                  <c:v>-3.15</c:v>
                </c:pt>
                <c:pt idx="161">
                  <c:v>-0.16</c:v>
                </c:pt>
                <c:pt idx="162">
                  <c:v>-1.14</c:v>
                </c:pt>
                <c:pt idx="163">
                  <c:v>3.71</c:v>
                </c:pt>
                <c:pt idx="164">
                  <c:v>1.38</c:v>
                </c:pt>
                <c:pt idx="165">
                  <c:v>1.49</c:v>
                </c:pt>
                <c:pt idx="166">
                  <c:v>1.48</c:v>
                </c:pt>
                <c:pt idx="167">
                  <c:v>0.37</c:v>
                </c:pt>
                <c:pt idx="168">
                  <c:v>0.46</c:v>
                </c:pt>
                <c:pt idx="169">
                  <c:v>1.79</c:v>
                </c:pt>
                <c:pt idx="170">
                  <c:v>-3.72</c:v>
                </c:pt>
                <c:pt idx="171">
                  <c:v>-3.52</c:v>
                </c:pt>
                <c:pt idx="172">
                  <c:v>3.05</c:v>
                </c:pt>
                <c:pt idx="173">
                  <c:v>-1.2</c:v>
                </c:pt>
                <c:pt idx="174">
                  <c:v>1.65</c:v>
                </c:pt>
                <c:pt idx="175">
                  <c:v>-1.59</c:v>
                </c:pt>
                <c:pt idx="176">
                  <c:v>1.24</c:v>
                </c:pt>
                <c:pt idx="177">
                  <c:v>2.83</c:v>
                </c:pt>
                <c:pt idx="178">
                  <c:v>0.17</c:v>
                </c:pt>
                <c:pt idx="179">
                  <c:v>0.64</c:v>
                </c:pt>
                <c:pt idx="180">
                  <c:v>4.769999999999999</c:v>
                </c:pt>
                <c:pt idx="181">
                  <c:v>1.03</c:v>
                </c:pt>
                <c:pt idx="182">
                  <c:v>-1.24</c:v>
                </c:pt>
                <c:pt idx="183">
                  <c:v>1.34</c:v>
                </c:pt>
                <c:pt idx="184">
                  <c:v>-5.85</c:v>
                </c:pt>
                <c:pt idx="185">
                  <c:v>-2.85</c:v>
                </c:pt>
                <c:pt idx="186">
                  <c:v>1.42</c:v>
                </c:pt>
                <c:pt idx="187">
                  <c:v>-0.63</c:v>
                </c:pt>
                <c:pt idx="188">
                  <c:v>2.04</c:v>
                </c:pt>
                <c:pt idx="189">
                  <c:v>5.16</c:v>
                </c:pt>
                <c:pt idx="190">
                  <c:v>-3.15</c:v>
                </c:pt>
                <c:pt idx="191">
                  <c:v>1.28</c:v>
                </c:pt>
                <c:pt idx="192">
                  <c:v>2.48</c:v>
                </c:pt>
                <c:pt idx="193">
                  <c:v>1.58</c:v>
                </c:pt>
                <c:pt idx="194">
                  <c:v>-8.17</c:v>
                </c:pt>
                <c:pt idx="195">
                  <c:v>-5.65</c:v>
                </c:pt>
                <c:pt idx="196">
                  <c:v>-5.65</c:v>
                </c:pt>
                <c:pt idx="197">
                  <c:v>-2.81</c:v>
                </c:pt>
                <c:pt idx="198">
                  <c:v>1.55</c:v>
                </c:pt>
                <c:pt idx="199">
                  <c:v>-4.0</c:v>
                </c:pt>
                <c:pt idx="200">
                  <c:v>9.3</c:v>
                </c:pt>
                <c:pt idx="201">
                  <c:v>-0.16</c:v>
                </c:pt>
                <c:pt idx="202">
                  <c:v>4.59</c:v>
                </c:pt>
                <c:pt idx="203">
                  <c:v>-0.67</c:v>
                </c:pt>
                <c:pt idx="204">
                  <c:v>4.32</c:v>
                </c:pt>
                <c:pt idx="205">
                  <c:v>-0.54</c:v>
                </c:pt>
                <c:pt idx="206">
                  <c:v>0.18</c:v>
                </c:pt>
                <c:pt idx="207">
                  <c:v>1.47</c:v>
                </c:pt>
                <c:pt idx="208">
                  <c:v>-4.76</c:v>
                </c:pt>
                <c:pt idx="209">
                  <c:v>-1.57</c:v>
                </c:pt>
                <c:pt idx="210">
                  <c:v>1.42</c:v>
                </c:pt>
                <c:pt idx="211">
                  <c:v>0.86</c:v>
                </c:pt>
                <c:pt idx="212">
                  <c:v>0.13</c:v>
                </c:pt>
                <c:pt idx="213">
                  <c:v>-0.08</c:v>
                </c:pt>
                <c:pt idx="214">
                  <c:v>-2.1</c:v>
                </c:pt>
                <c:pt idx="215">
                  <c:v>-3.29</c:v>
                </c:pt>
                <c:pt idx="216">
                  <c:v>4.34</c:v>
                </c:pt>
                <c:pt idx="217">
                  <c:v>12.99</c:v>
                </c:pt>
                <c:pt idx="218">
                  <c:v>-6.38</c:v>
                </c:pt>
                <c:pt idx="219">
                  <c:v>-8.8</c:v>
                </c:pt>
                <c:pt idx="220">
                  <c:v>7.12</c:v>
                </c:pt>
                <c:pt idx="221">
                  <c:v>-11.15</c:v>
                </c:pt>
                <c:pt idx="222">
                  <c:v>-1.07</c:v>
                </c:pt>
                <c:pt idx="223">
                  <c:v>-7.44</c:v>
                </c:pt>
                <c:pt idx="224">
                  <c:v>-3.19</c:v>
                </c:pt>
                <c:pt idx="225">
                  <c:v>4.3</c:v>
                </c:pt>
                <c:pt idx="226">
                  <c:v>-5.15</c:v>
                </c:pt>
                <c:pt idx="227">
                  <c:v>-4.36</c:v>
                </c:pt>
                <c:pt idx="228">
                  <c:v>-2.5</c:v>
                </c:pt>
                <c:pt idx="229">
                  <c:v>0.74</c:v>
                </c:pt>
                <c:pt idx="230">
                  <c:v>-4.51</c:v>
                </c:pt>
                <c:pt idx="231">
                  <c:v>-5.01</c:v>
                </c:pt>
                <c:pt idx="232">
                  <c:v>0.49</c:v>
                </c:pt>
                <c:pt idx="233">
                  <c:v>-4.84</c:v>
                </c:pt>
                <c:pt idx="234">
                  <c:v>0.62</c:v>
                </c:pt>
                <c:pt idx="235">
                  <c:v>-1.19</c:v>
                </c:pt>
                <c:pt idx="236">
                  <c:v>-1.69</c:v>
                </c:pt>
                <c:pt idx="237">
                  <c:v>0.83</c:v>
                </c:pt>
              </c:numCache>
            </c:numRef>
          </c:xVal>
          <c:yVal>
            <c:numRef>
              <c:f>Toyota!$H$2:$H$239</c:f>
              <c:numCache>
                <c:formatCode>0.00%</c:formatCode>
                <c:ptCount val="238"/>
                <c:pt idx="0">
                  <c:v>-0.181172222222222</c:v>
                </c:pt>
                <c:pt idx="1">
                  <c:v>-0.0385615384615384</c:v>
                </c:pt>
                <c:pt idx="2">
                  <c:v>-0.0221713073005093</c:v>
                </c:pt>
                <c:pt idx="3">
                  <c:v>0.0251707055830768</c:v>
                </c:pt>
                <c:pt idx="4">
                  <c:v>0.0714388179601204</c:v>
                </c:pt>
                <c:pt idx="5">
                  <c:v>-0.0307285873192435</c:v>
                </c:pt>
                <c:pt idx="6">
                  <c:v>-0.128559311765419</c:v>
                </c:pt>
                <c:pt idx="7">
                  <c:v>0.00609533097647197</c:v>
                </c:pt>
                <c:pt idx="8">
                  <c:v>-0.046606229660623</c:v>
                </c:pt>
                <c:pt idx="9">
                  <c:v>0.0294328786791098</c:v>
                </c:pt>
                <c:pt idx="10">
                  <c:v>-0.00298222593343667</c:v>
                </c:pt>
                <c:pt idx="11">
                  <c:v>0.0396874612427136</c:v>
                </c:pt>
                <c:pt idx="12">
                  <c:v>0.0546762589928058</c:v>
                </c:pt>
                <c:pt idx="13">
                  <c:v>0.0115109817412014</c:v>
                </c:pt>
                <c:pt idx="14">
                  <c:v>0.0333606781514903</c:v>
                </c:pt>
                <c:pt idx="15">
                  <c:v>0.125577100646353</c:v>
                </c:pt>
                <c:pt idx="16">
                  <c:v>0.0054154417453196</c:v>
                </c:pt>
                <c:pt idx="17">
                  <c:v>0.0902496626180837</c:v>
                </c:pt>
                <c:pt idx="18">
                  <c:v>-0.0340557275541795</c:v>
                </c:pt>
                <c:pt idx="19">
                  <c:v>0.00871137409598943</c:v>
                </c:pt>
                <c:pt idx="20">
                  <c:v>0.0560666550946016</c:v>
                </c:pt>
                <c:pt idx="21">
                  <c:v>0.0444162436548223</c:v>
                </c:pt>
                <c:pt idx="22">
                  <c:v>-0.0532097493992447</c:v>
                </c:pt>
                <c:pt idx="23">
                  <c:v>-0.00222640863161505</c:v>
                </c:pt>
                <c:pt idx="24">
                  <c:v>-0.0140155352921311</c:v>
                </c:pt>
                <c:pt idx="25">
                  <c:v>-0.077570093457944</c:v>
                </c:pt>
                <c:pt idx="26">
                  <c:v>0.00626959247648906</c:v>
                </c:pt>
                <c:pt idx="27">
                  <c:v>0.00314465408805042</c:v>
                </c:pt>
                <c:pt idx="28">
                  <c:v>0.0143540669856459</c:v>
                </c:pt>
                <c:pt idx="29">
                  <c:v>0.0555555555555556</c:v>
                </c:pt>
                <c:pt idx="30">
                  <c:v>-0.00502512562814072</c:v>
                </c:pt>
                <c:pt idx="31">
                  <c:v>-0.003338898163606</c:v>
                </c:pt>
                <c:pt idx="32">
                  <c:v>-0.00332778702163061</c:v>
                </c:pt>
                <c:pt idx="33">
                  <c:v>0.0656028368794326</c:v>
                </c:pt>
                <c:pt idx="34">
                  <c:v>0.160493827160494</c:v>
                </c:pt>
                <c:pt idx="35">
                  <c:v>0.0199370409233999</c:v>
                </c:pt>
                <c:pt idx="36">
                  <c:v>0.0916380297823596</c:v>
                </c:pt>
                <c:pt idx="37">
                  <c:v>0.0898876404494382</c:v>
                </c:pt>
                <c:pt idx="38">
                  <c:v>0.132856152758133</c:v>
                </c:pt>
                <c:pt idx="39">
                  <c:v>0.153244208809135</c:v>
                </c:pt>
                <c:pt idx="40">
                  <c:v>0.00812368421052633</c:v>
                </c:pt>
                <c:pt idx="41">
                  <c:v>-0.0178705977382876</c:v>
                </c:pt>
                <c:pt idx="42">
                  <c:v>0.0247344370860927</c:v>
                </c:pt>
                <c:pt idx="43">
                  <c:v>-0.0532915360501567</c:v>
                </c:pt>
                <c:pt idx="44">
                  <c:v>0.049342105263158</c:v>
                </c:pt>
                <c:pt idx="45">
                  <c:v>-0.0802815431164902</c:v>
                </c:pt>
                <c:pt idx="46">
                  <c:v>-0.0742296918767507</c:v>
                </c:pt>
                <c:pt idx="47">
                  <c:v>0.0640834575260805</c:v>
                </c:pt>
                <c:pt idx="48">
                  <c:v>0.193950177935943</c:v>
                </c:pt>
                <c:pt idx="49">
                  <c:v>0.0955165692007798</c:v>
                </c:pt>
                <c:pt idx="50">
                  <c:v>0.0223196492626545</c:v>
                </c:pt>
                <c:pt idx="51">
                  <c:v>-0.0510590015128593</c:v>
                </c:pt>
                <c:pt idx="52">
                  <c:v>-0.0163690476190477</c:v>
                </c:pt>
                <c:pt idx="53">
                  <c:v>-0.0168251645940015</c:v>
                </c:pt>
                <c:pt idx="54">
                  <c:v>-0.133538985736925</c:v>
                </c:pt>
                <c:pt idx="55">
                  <c:v>-0.0439393939393939</c:v>
                </c:pt>
                <c:pt idx="56">
                  <c:v>-0.0294117647058824</c:v>
                </c:pt>
                <c:pt idx="57">
                  <c:v>0.0526315789473684</c:v>
                </c:pt>
                <c:pt idx="58">
                  <c:v>-0.0358208955223881</c:v>
                </c:pt>
                <c:pt idx="59">
                  <c:v>-0.12313664921466</c:v>
                </c:pt>
                <c:pt idx="60">
                  <c:v>0.123429411764706</c:v>
                </c:pt>
                <c:pt idx="61">
                  <c:v>0.0558006211180124</c:v>
                </c:pt>
                <c:pt idx="62">
                  <c:v>-0.0001</c:v>
                </c:pt>
                <c:pt idx="63">
                  <c:v>0.126167925848199</c:v>
                </c:pt>
                <c:pt idx="64">
                  <c:v>-0.0464642428285523</c:v>
                </c:pt>
                <c:pt idx="65">
                  <c:v>0.0481517482517481</c:v>
                </c:pt>
                <c:pt idx="66">
                  <c:v>-0.0623950819672131</c:v>
                </c:pt>
                <c:pt idx="67">
                  <c:v>-0.00984025974025971</c:v>
                </c:pt>
                <c:pt idx="68">
                  <c:v>-0.0610756097560976</c:v>
                </c:pt>
                <c:pt idx="69">
                  <c:v>-0.105147748976808</c:v>
                </c:pt>
                <c:pt idx="70">
                  <c:v>-0.0214618157543391</c:v>
                </c:pt>
                <c:pt idx="71">
                  <c:v>0.124524624624625</c:v>
                </c:pt>
                <c:pt idx="72">
                  <c:v>-0.0458452722063037</c:v>
                </c:pt>
                <c:pt idx="73">
                  <c:v>-0.100515463917526</c:v>
                </c:pt>
                <c:pt idx="74">
                  <c:v>0.127806976744186</c:v>
                </c:pt>
                <c:pt idx="75">
                  <c:v>-0.0601092896174863</c:v>
                </c:pt>
                <c:pt idx="76">
                  <c:v>0.0252100840336134</c:v>
                </c:pt>
                <c:pt idx="77">
                  <c:v>-0.105363157894737</c:v>
                </c:pt>
                <c:pt idx="78">
                  <c:v>-0.0001</c:v>
                </c:pt>
                <c:pt idx="79">
                  <c:v>0.0870934604904632</c:v>
                </c:pt>
                <c:pt idx="80">
                  <c:v>-0.0368454068241469</c:v>
                </c:pt>
                <c:pt idx="81">
                  <c:v>-0.0103896103896104</c:v>
                </c:pt>
                <c:pt idx="82">
                  <c:v>0.233874358974359</c:v>
                </c:pt>
                <c:pt idx="83">
                  <c:v>-0.0190679245283019</c:v>
                </c:pt>
                <c:pt idx="84">
                  <c:v>0.0870794871794871</c:v>
                </c:pt>
                <c:pt idx="85">
                  <c:v>0.00688468158347666</c:v>
                </c:pt>
                <c:pt idx="86">
                  <c:v>-0.0316666666666666</c:v>
                </c:pt>
                <c:pt idx="87">
                  <c:v>-0.196010455764075</c:v>
                </c:pt>
                <c:pt idx="88">
                  <c:v>-0.149201826484018</c:v>
                </c:pt>
                <c:pt idx="89">
                  <c:v>-0.113061866125761</c:v>
                </c:pt>
                <c:pt idx="90">
                  <c:v>0.0566399141630901</c:v>
                </c:pt>
                <c:pt idx="91">
                  <c:v>-0.0713602794411177</c:v>
                </c:pt>
                <c:pt idx="92">
                  <c:v>-0.0687391061452514</c:v>
                </c:pt>
                <c:pt idx="93">
                  <c:v>0.0171753320683113</c:v>
                </c:pt>
                <c:pt idx="94">
                  <c:v>0.0585621730382293</c:v>
                </c:pt>
                <c:pt idx="95">
                  <c:v>-0.137352173913044</c:v>
                </c:pt>
                <c:pt idx="96">
                  <c:v>-0.0133274914089347</c:v>
                </c:pt>
                <c:pt idx="97">
                  <c:v>-0.0385238410596026</c:v>
                </c:pt>
                <c:pt idx="98">
                  <c:v>-0.034751282051282</c:v>
                </c:pt>
                <c:pt idx="99">
                  <c:v>-0.0536283105022831</c:v>
                </c:pt>
                <c:pt idx="100">
                  <c:v>-0.0341734513274337</c:v>
                </c:pt>
                <c:pt idx="101">
                  <c:v>-0.000241420118343291</c:v>
                </c:pt>
                <c:pt idx="102">
                  <c:v>-0.0653111111111111</c:v>
                </c:pt>
                <c:pt idx="103">
                  <c:v>-0.0809230769230769</c:v>
                </c:pt>
                <c:pt idx="104">
                  <c:v>0.0644931506849315</c:v>
                </c:pt>
                <c:pt idx="105">
                  <c:v>-0.00683224043715847</c:v>
                </c:pt>
                <c:pt idx="106">
                  <c:v>-0.0348635761589403</c:v>
                </c:pt>
                <c:pt idx="107">
                  <c:v>-0.0629034912718204</c:v>
                </c:pt>
                <c:pt idx="108">
                  <c:v>0.00500503144654088</c:v>
                </c:pt>
                <c:pt idx="109">
                  <c:v>-0.00565628140703515</c:v>
                </c:pt>
                <c:pt idx="110">
                  <c:v>0.129903133903134</c:v>
                </c:pt>
                <c:pt idx="111">
                  <c:v>0.00878701298701288</c:v>
                </c:pt>
                <c:pt idx="112">
                  <c:v>0.0753392523364487</c:v>
                </c:pt>
                <c:pt idx="113">
                  <c:v>0.00374929356357922</c:v>
                </c:pt>
                <c:pt idx="114">
                  <c:v>0.046955115511551</c:v>
                </c:pt>
                <c:pt idx="115">
                  <c:v>0.00768614357262099</c:v>
                </c:pt>
                <c:pt idx="116">
                  <c:v>0.0061180438448567</c:v>
                </c:pt>
                <c:pt idx="117">
                  <c:v>-0.11390960960961</c:v>
                </c:pt>
                <c:pt idx="118">
                  <c:v>0.0321698289269051</c:v>
                </c:pt>
                <c:pt idx="119">
                  <c:v>0.0250999999999999</c:v>
                </c:pt>
                <c:pt idx="120">
                  <c:v>0.0245605263157894</c:v>
                </c:pt>
                <c:pt idx="121">
                  <c:v>-0.0100359477124183</c:v>
                </c:pt>
                <c:pt idx="122">
                  <c:v>0.0537948186528497</c:v>
                </c:pt>
                <c:pt idx="123">
                  <c:v>0.0872954802259887</c:v>
                </c:pt>
                <c:pt idx="124">
                  <c:v>0.0184538461538461</c:v>
                </c:pt>
                <c:pt idx="125">
                  <c:v>0.152655555555555</c:v>
                </c:pt>
                <c:pt idx="126">
                  <c:v>0.0558235294117647</c:v>
                </c:pt>
                <c:pt idx="127">
                  <c:v>0.068128967254408</c:v>
                </c:pt>
                <c:pt idx="128">
                  <c:v>0.026197409326425</c:v>
                </c:pt>
                <c:pt idx="129">
                  <c:v>0.00280833333333326</c:v>
                </c:pt>
                <c:pt idx="130">
                  <c:v>-0.0396939849624061</c:v>
                </c:pt>
                <c:pt idx="131">
                  <c:v>-0.0217560196560197</c:v>
                </c:pt>
                <c:pt idx="132">
                  <c:v>0.00832555831265518</c:v>
                </c:pt>
                <c:pt idx="133">
                  <c:v>-0.0351731414868106</c:v>
                </c:pt>
                <c:pt idx="134">
                  <c:v>0.0787108808290156</c:v>
                </c:pt>
                <c:pt idx="135">
                  <c:v>-0.0668753026634383</c:v>
                </c:pt>
                <c:pt idx="136">
                  <c:v>-0.0224270142180095</c:v>
                </c:pt>
                <c:pt idx="137">
                  <c:v>-0.0242481481481481</c:v>
                </c:pt>
                <c:pt idx="138">
                  <c:v>-0.0368142857142857</c:v>
                </c:pt>
                <c:pt idx="139">
                  <c:v>0.0125746606334841</c:v>
                </c:pt>
                <c:pt idx="140">
                  <c:v>0.1042</c:v>
                </c:pt>
                <c:pt idx="141">
                  <c:v>0.00190626566416034</c:v>
                </c:pt>
                <c:pt idx="142">
                  <c:v>0.0275505154639174</c:v>
                </c:pt>
                <c:pt idx="143">
                  <c:v>0.0282777188328912</c:v>
                </c:pt>
                <c:pt idx="144">
                  <c:v>0.0889953757225434</c:v>
                </c:pt>
                <c:pt idx="145">
                  <c:v>-0.0448988950276243</c:v>
                </c:pt>
                <c:pt idx="146">
                  <c:v>0.0995039513677812</c:v>
                </c:pt>
                <c:pt idx="147">
                  <c:v>0.0504182108626198</c:v>
                </c:pt>
                <c:pt idx="148">
                  <c:v>-0.0464317073170732</c:v>
                </c:pt>
                <c:pt idx="149">
                  <c:v>0.0178335403726707</c:v>
                </c:pt>
                <c:pt idx="150">
                  <c:v>0.0550377049180328</c:v>
                </c:pt>
                <c:pt idx="151">
                  <c:v>-0.0199926045016077</c:v>
                </c:pt>
                <c:pt idx="152">
                  <c:v>0.0864125874125875</c:v>
                </c:pt>
                <c:pt idx="153">
                  <c:v>0.0583592592592593</c:v>
                </c:pt>
                <c:pt idx="154">
                  <c:v>0.0236679316888045</c:v>
                </c:pt>
                <c:pt idx="155">
                  <c:v>-0.0514504504504505</c:v>
                </c:pt>
                <c:pt idx="156">
                  <c:v>-0.0289210157618214</c:v>
                </c:pt>
                <c:pt idx="157">
                  <c:v>-0.106015673981191</c:v>
                </c:pt>
                <c:pt idx="158">
                  <c:v>-0.0104167701863354</c:v>
                </c:pt>
                <c:pt idx="159">
                  <c:v>0.0793369127516779</c:v>
                </c:pt>
                <c:pt idx="160">
                  <c:v>-0.049323322683706</c:v>
                </c:pt>
                <c:pt idx="161">
                  <c:v>0.0650395229982964</c:v>
                </c:pt>
                <c:pt idx="162">
                  <c:v>0.0230328097731239</c:v>
                </c:pt>
                <c:pt idx="163">
                  <c:v>-0.100556603773585</c:v>
                </c:pt>
                <c:pt idx="164">
                  <c:v>-0.0632469026548672</c:v>
                </c:pt>
                <c:pt idx="165">
                  <c:v>-0.0328285714285715</c:v>
                </c:pt>
                <c:pt idx="166">
                  <c:v>-0.042595890410959</c:v>
                </c:pt>
                <c:pt idx="167">
                  <c:v>0.065951461988304</c:v>
                </c:pt>
                <c:pt idx="168">
                  <c:v>-0.00999565217391299</c:v>
                </c:pt>
                <c:pt idx="169">
                  <c:v>0.0377566265060241</c:v>
                </c:pt>
                <c:pt idx="170">
                  <c:v>0.052468253968254</c:v>
                </c:pt>
                <c:pt idx="171">
                  <c:v>0.0589060606060605</c:v>
                </c:pt>
                <c:pt idx="172">
                  <c:v>-0.0316117647058824</c:v>
                </c:pt>
                <c:pt idx="173">
                  <c:v>-0.155154570637119</c:v>
                </c:pt>
                <c:pt idx="174">
                  <c:v>-0.12688640776699</c:v>
                </c:pt>
                <c:pt idx="175">
                  <c:v>-0.0645034168564921</c:v>
                </c:pt>
                <c:pt idx="176">
                  <c:v>0.0424380952380953</c:v>
                </c:pt>
                <c:pt idx="177">
                  <c:v>0.0186978102189782</c:v>
                </c:pt>
                <c:pt idx="178">
                  <c:v>-0.0590724137931034</c:v>
                </c:pt>
                <c:pt idx="179">
                  <c:v>0.0619764705882353</c:v>
                </c:pt>
                <c:pt idx="180">
                  <c:v>0.0239078085642317</c:v>
                </c:pt>
                <c:pt idx="181">
                  <c:v>0.0822712328767124</c:v>
                </c:pt>
                <c:pt idx="182">
                  <c:v>-0.0809493670886075</c:v>
                </c:pt>
                <c:pt idx="183">
                  <c:v>-0.0991366972477064</c:v>
                </c:pt>
                <c:pt idx="184">
                  <c:v>0.0154772833723654</c:v>
                </c:pt>
                <c:pt idx="185">
                  <c:v>-0.0848413793103448</c:v>
                </c:pt>
                <c:pt idx="186">
                  <c:v>-0.005</c:v>
                </c:pt>
                <c:pt idx="187">
                  <c:v>-0.0441374741200828</c:v>
                </c:pt>
                <c:pt idx="188">
                  <c:v>-0.0162699386503068</c:v>
                </c:pt>
                <c:pt idx="189">
                  <c:v>-0.0943854748603352</c:v>
                </c:pt>
                <c:pt idx="190">
                  <c:v>-0.0046</c:v>
                </c:pt>
                <c:pt idx="191">
                  <c:v>0.218534624145786</c:v>
                </c:pt>
                <c:pt idx="192">
                  <c:v>-0.0682658848614072</c:v>
                </c:pt>
                <c:pt idx="193">
                  <c:v>-0.0566252525252525</c:v>
                </c:pt>
                <c:pt idx="194">
                  <c:v>0.426235838150289</c:v>
                </c:pt>
                <c:pt idx="195">
                  <c:v>-0.0451512465373962</c:v>
                </c:pt>
                <c:pt idx="196">
                  <c:v>0.0609967551622419</c:v>
                </c:pt>
                <c:pt idx="197">
                  <c:v>0.0456356037151702</c:v>
                </c:pt>
                <c:pt idx="198">
                  <c:v>-0.20439504950495</c:v>
                </c:pt>
                <c:pt idx="199">
                  <c:v>0.0510302872062663</c:v>
                </c:pt>
                <c:pt idx="200">
                  <c:v>0.181758513931888</c:v>
                </c:pt>
                <c:pt idx="201">
                  <c:v>-0.0505976401179941</c:v>
                </c:pt>
                <c:pt idx="202">
                  <c:v>-0.0153618075801749</c:v>
                </c:pt>
                <c:pt idx="203">
                  <c:v>0.102151612903226</c:v>
                </c:pt>
                <c:pt idx="204">
                  <c:v>0.00957189542483655</c:v>
                </c:pt>
                <c:pt idx="205">
                  <c:v>-0.00675732899022801</c:v>
                </c:pt>
                <c:pt idx="206">
                  <c:v>-0.0198256410256411</c:v>
                </c:pt>
                <c:pt idx="207">
                  <c:v>0.111185714285714</c:v>
                </c:pt>
                <c:pt idx="208">
                  <c:v>-0.0851672131147541</c:v>
                </c:pt>
                <c:pt idx="209">
                  <c:v>0.00868903654485058</c:v>
                </c:pt>
                <c:pt idx="210">
                  <c:v>-0.156412676056338</c:v>
                </c:pt>
                <c:pt idx="211">
                  <c:v>-0.0151420612813371</c:v>
                </c:pt>
                <c:pt idx="212">
                  <c:v>0.0425472303206997</c:v>
                </c:pt>
                <c:pt idx="213">
                  <c:v>-0.00979710144927536</c:v>
                </c:pt>
                <c:pt idx="214">
                  <c:v>-0.032469014084507</c:v>
                </c:pt>
                <c:pt idx="215">
                  <c:v>0.0132919770773639</c:v>
                </c:pt>
                <c:pt idx="216">
                  <c:v>-0.0180242937853108</c:v>
                </c:pt>
                <c:pt idx="217">
                  <c:v>-0.057775935828877</c:v>
                </c:pt>
                <c:pt idx="218">
                  <c:v>0.0115043478260869</c:v>
                </c:pt>
                <c:pt idx="219">
                  <c:v>0.0946074626865672</c:v>
                </c:pt>
                <c:pt idx="220">
                  <c:v>-0.0987945945945946</c:v>
                </c:pt>
                <c:pt idx="221">
                  <c:v>0.170203174603175</c:v>
                </c:pt>
                <c:pt idx="222">
                  <c:v>-0.136331404958678</c:v>
                </c:pt>
                <c:pt idx="223">
                  <c:v>0.0696644970414202</c:v>
                </c:pt>
                <c:pt idx="224">
                  <c:v>0.00827604790419171</c:v>
                </c:pt>
                <c:pt idx="225">
                  <c:v>-0.097291304347826</c:v>
                </c:pt>
                <c:pt idx="226">
                  <c:v>0.171418849840256</c:v>
                </c:pt>
                <c:pt idx="227">
                  <c:v>0.00864498381877029</c:v>
                </c:pt>
                <c:pt idx="228">
                  <c:v>-0.016679552715655</c:v>
                </c:pt>
                <c:pt idx="229">
                  <c:v>-0.06456006006006</c:v>
                </c:pt>
                <c:pt idx="230">
                  <c:v>0.0661395498392282</c:v>
                </c:pt>
                <c:pt idx="231">
                  <c:v>0.152033828996283</c:v>
                </c:pt>
                <c:pt idx="232">
                  <c:v>-0.0603403508771929</c:v>
                </c:pt>
                <c:pt idx="233">
                  <c:v>0.0833862595419847</c:v>
                </c:pt>
                <c:pt idx="234">
                  <c:v>0.00748301158301156</c:v>
                </c:pt>
                <c:pt idx="235">
                  <c:v>-0.0592445255474452</c:v>
                </c:pt>
                <c:pt idx="236">
                  <c:v>0.105311740890688</c:v>
                </c:pt>
                <c:pt idx="237">
                  <c:v>0.0292728033472804</c:v>
                </c:pt>
              </c:numCache>
            </c:numRef>
          </c:yVal>
          <c:smooth val="0"/>
        </c:ser>
        <c:ser>
          <c:idx val="1"/>
          <c:order val="1"/>
          <c:tx>
            <c:v>Forecasted Excess Return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Toyota!$E$2:$E$239</c:f>
              <c:numCache>
                <c:formatCode>General</c:formatCode>
                <c:ptCount val="238"/>
                <c:pt idx="0">
                  <c:v>2.33</c:v>
                </c:pt>
                <c:pt idx="1">
                  <c:v>0.72</c:v>
                </c:pt>
                <c:pt idx="2">
                  <c:v>0.44</c:v>
                </c:pt>
                <c:pt idx="3">
                  <c:v>2.47</c:v>
                </c:pt>
                <c:pt idx="4">
                  <c:v>-5.04</c:v>
                </c:pt>
                <c:pt idx="5">
                  <c:v>3.29</c:v>
                </c:pt>
                <c:pt idx="6">
                  <c:v>2.74</c:v>
                </c:pt>
                <c:pt idx="7">
                  <c:v>-0.48</c:v>
                </c:pt>
                <c:pt idx="8">
                  <c:v>4.08</c:v>
                </c:pt>
                <c:pt idx="9">
                  <c:v>-1.43</c:v>
                </c:pt>
                <c:pt idx="10">
                  <c:v>-1.46</c:v>
                </c:pt>
                <c:pt idx="11">
                  <c:v>0.92</c:v>
                </c:pt>
                <c:pt idx="12">
                  <c:v>-4.23</c:v>
                </c:pt>
                <c:pt idx="13">
                  <c:v>0.4</c:v>
                </c:pt>
                <c:pt idx="14">
                  <c:v>2.44</c:v>
                </c:pt>
                <c:pt idx="15">
                  <c:v>-1.37</c:v>
                </c:pt>
                <c:pt idx="16">
                  <c:v>-2.09</c:v>
                </c:pt>
                <c:pt idx="17">
                  <c:v>-1.27</c:v>
                </c:pt>
                <c:pt idx="18">
                  <c:v>3.12</c:v>
                </c:pt>
                <c:pt idx="19">
                  <c:v>0.36</c:v>
                </c:pt>
                <c:pt idx="20">
                  <c:v>1.76</c:v>
                </c:pt>
                <c:pt idx="21">
                  <c:v>-2.3</c:v>
                </c:pt>
                <c:pt idx="22">
                  <c:v>0.56</c:v>
                </c:pt>
                <c:pt idx="23">
                  <c:v>2.1</c:v>
                </c:pt>
                <c:pt idx="24">
                  <c:v>-2.05</c:v>
                </c:pt>
                <c:pt idx="25">
                  <c:v>5.64</c:v>
                </c:pt>
                <c:pt idx="26">
                  <c:v>-0.13</c:v>
                </c:pt>
                <c:pt idx="27">
                  <c:v>-2.91</c:v>
                </c:pt>
                <c:pt idx="28">
                  <c:v>0.52</c:v>
                </c:pt>
                <c:pt idx="29">
                  <c:v>1.56</c:v>
                </c:pt>
                <c:pt idx="30">
                  <c:v>0.56</c:v>
                </c:pt>
                <c:pt idx="31">
                  <c:v>2.17</c:v>
                </c:pt>
                <c:pt idx="32">
                  <c:v>-3.91</c:v>
                </c:pt>
                <c:pt idx="33">
                  <c:v>-1.78</c:v>
                </c:pt>
                <c:pt idx="34">
                  <c:v>-1.1</c:v>
                </c:pt>
                <c:pt idx="35">
                  <c:v>2.86</c:v>
                </c:pt>
                <c:pt idx="36">
                  <c:v>-1.02</c:v>
                </c:pt>
                <c:pt idx="37">
                  <c:v>0.25</c:v>
                </c:pt>
                <c:pt idx="38">
                  <c:v>-2.52</c:v>
                </c:pt>
                <c:pt idx="39">
                  <c:v>-0.49</c:v>
                </c:pt>
                <c:pt idx="40">
                  <c:v>0.26</c:v>
                </c:pt>
                <c:pt idx="41">
                  <c:v>-0.57</c:v>
                </c:pt>
                <c:pt idx="42">
                  <c:v>0.54</c:v>
                </c:pt>
                <c:pt idx="43">
                  <c:v>0.88</c:v>
                </c:pt>
                <c:pt idx="44">
                  <c:v>-1.19</c:v>
                </c:pt>
                <c:pt idx="45">
                  <c:v>0.79</c:v>
                </c:pt>
                <c:pt idx="46">
                  <c:v>3.02</c:v>
                </c:pt>
                <c:pt idx="47">
                  <c:v>1.8</c:v>
                </c:pt>
                <c:pt idx="48">
                  <c:v>-3.42</c:v>
                </c:pt>
                <c:pt idx="49">
                  <c:v>2.38</c:v>
                </c:pt>
                <c:pt idx="50">
                  <c:v>0.46</c:v>
                </c:pt>
                <c:pt idx="51">
                  <c:v>2.3</c:v>
                </c:pt>
                <c:pt idx="52">
                  <c:v>-2.79</c:v>
                </c:pt>
                <c:pt idx="53">
                  <c:v>-0.36</c:v>
                </c:pt>
                <c:pt idx="54">
                  <c:v>4.71</c:v>
                </c:pt>
                <c:pt idx="55">
                  <c:v>0.55</c:v>
                </c:pt>
                <c:pt idx="56">
                  <c:v>1.79</c:v>
                </c:pt>
                <c:pt idx="57">
                  <c:v>0.2</c:v>
                </c:pt>
                <c:pt idx="58">
                  <c:v>-1.42</c:v>
                </c:pt>
                <c:pt idx="59">
                  <c:v>2.71</c:v>
                </c:pt>
                <c:pt idx="60">
                  <c:v>-0.56</c:v>
                </c:pt>
                <c:pt idx="61">
                  <c:v>1.57</c:v>
                </c:pt>
                <c:pt idx="62">
                  <c:v>2.35</c:v>
                </c:pt>
                <c:pt idx="63">
                  <c:v>0.38</c:v>
                </c:pt>
                <c:pt idx="64">
                  <c:v>-3.48</c:v>
                </c:pt>
                <c:pt idx="65">
                  <c:v>-0.52</c:v>
                </c:pt>
                <c:pt idx="66">
                  <c:v>-0.4</c:v>
                </c:pt>
                <c:pt idx="67">
                  <c:v>-1.44</c:v>
                </c:pt>
                <c:pt idx="68">
                  <c:v>2.11</c:v>
                </c:pt>
                <c:pt idx="69">
                  <c:v>2.3</c:v>
                </c:pt>
                <c:pt idx="70">
                  <c:v>4.14</c:v>
                </c:pt>
                <c:pt idx="71">
                  <c:v>-1.78</c:v>
                </c:pt>
                <c:pt idx="72">
                  <c:v>1.03</c:v>
                </c:pt>
                <c:pt idx="73">
                  <c:v>-0.05</c:v>
                </c:pt>
                <c:pt idx="74">
                  <c:v>-4.1</c:v>
                </c:pt>
                <c:pt idx="75">
                  <c:v>-2.7</c:v>
                </c:pt>
                <c:pt idx="76">
                  <c:v>-0.21</c:v>
                </c:pt>
                <c:pt idx="77">
                  <c:v>1.54</c:v>
                </c:pt>
                <c:pt idx="78">
                  <c:v>2.87</c:v>
                </c:pt>
                <c:pt idx="79">
                  <c:v>-1.62</c:v>
                </c:pt>
                <c:pt idx="80">
                  <c:v>4.5</c:v>
                </c:pt>
                <c:pt idx="81">
                  <c:v>1.84</c:v>
                </c:pt>
                <c:pt idx="82">
                  <c:v>-3.95</c:v>
                </c:pt>
                <c:pt idx="83">
                  <c:v>0.32</c:v>
                </c:pt>
                <c:pt idx="84">
                  <c:v>-0.87</c:v>
                </c:pt>
                <c:pt idx="85">
                  <c:v>3.15</c:v>
                </c:pt>
                <c:pt idx="86">
                  <c:v>0.81</c:v>
                </c:pt>
                <c:pt idx="87">
                  <c:v>3.57</c:v>
                </c:pt>
                <c:pt idx="88">
                  <c:v>4.47</c:v>
                </c:pt>
                <c:pt idx="89">
                  <c:v>1.4</c:v>
                </c:pt>
                <c:pt idx="90">
                  <c:v>-2.91</c:v>
                </c:pt>
                <c:pt idx="91">
                  <c:v>-0.94</c:v>
                </c:pt>
                <c:pt idx="92">
                  <c:v>1.3</c:v>
                </c:pt>
                <c:pt idx="93">
                  <c:v>0.98</c:v>
                </c:pt>
                <c:pt idx="94">
                  <c:v>-6.29</c:v>
                </c:pt>
                <c:pt idx="95">
                  <c:v>3.06</c:v>
                </c:pt>
                <c:pt idx="96">
                  <c:v>1.97</c:v>
                </c:pt>
                <c:pt idx="97">
                  <c:v>-0.84</c:v>
                </c:pt>
                <c:pt idx="98">
                  <c:v>-2.08</c:v>
                </c:pt>
                <c:pt idx="99">
                  <c:v>-1.24</c:v>
                </c:pt>
                <c:pt idx="100">
                  <c:v>3.13</c:v>
                </c:pt>
                <c:pt idx="101">
                  <c:v>-2.57</c:v>
                </c:pt>
                <c:pt idx="102">
                  <c:v>-3.1</c:v>
                </c:pt>
                <c:pt idx="103">
                  <c:v>0.76</c:v>
                </c:pt>
                <c:pt idx="104">
                  <c:v>2.61</c:v>
                </c:pt>
                <c:pt idx="105">
                  <c:v>-3.16</c:v>
                </c:pt>
                <c:pt idx="106">
                  <c:v>-1.27</c:v>
                </c:pt>
                <c:pt idx="107">
                  <c:v>0.13</c:v>
                </c:pt>
                <c:pt idx="108">
                  <c:v>-1.01</c:v>
                </c:pt>
                <c:pt idx="109">
                  <c:v>0.46</c:v>
                </c:pt>
                <c:pt idx="110">
                  <c:v>-1.83</c:v>
                </c:pt>
                <c:pt idx="111">
                  <c:v>-2.04</c:v>
                </c:pt>
                <c:pt idx="112">
                  <c:v>-2.32</c:v>
                </c:pt>
                <c:pt idx="113">
                  <c:v>-1.17</c:v>
                </c:pt>
                <c:pt idx="114">
                  <c:v>0.57</c:v>
                </c:pt>
                <c:pt idx="115">
                  <c:v>-5.48</c:v>
                </c:pt>
                <c:pt idx="116">
                  <c:v>-1.84</c:v>
                </c:pt>
                <c:pt idx="117">
                  <c:v>-2.64</c:v>
                </c:pt>
                <c:pt idx="118">
                  <c:v>-1.13</c:v>
                </c:pt>
                <c:pt idx="119">
                  <c:v>0.34</c:v>
                </c:pt>
                <c:pt idx="120">
                  <c:v>-4.83</c:v>
                </c:pt>
                <c:pt idx="121">
                  <c:v>0.01</c:v>
                </c:pt>
                <c:pt idx="122">
                  <c:v>4.33</c:v>
                </c:pt>
                <c:pt idx="123">
                  <c:v>0.02</c:v>
                </c:pt>
                <c:pt idx="124">
                  <c:v>2.24</c:v>
                </c:pt>
                <c:pt idx="125">
                  <c:v>-6.18</c:v>
                </c:pt>
                <c:pt idx="126">
                  <c:v>-3.74</c:v>
                </c:pt>
                <c:pt idx="127">
                  <c:v>1.38</c:v>
                </c:pt>
                <c:pt idx="128">
                  <c:v>1.82</c:v>
                </c:pt>
                <c:pt idx="129">
                  <c:v>-1.54</c:v>
                </c:pt>
                <c:pt idx="130">
                  <c:v>2.82</c:v>
                </c:pt>
                <c:pt idx="131">
                  <c:v>1.6</c:v>
                </c:pt>
                <c:pt idx="132">
                  <c:v>1.62</c:v>
                </c:pt>
                <c:pt idx="133">
                  <c:v>6.5</c:v>
                </c:pt>
                <c:pt idx="134">
                  <c:v>-1.15</c:v>
                </c:pt>
                <c:pt idx="135">
                  <c:v>-1.01</c:v>
                </c:pt>
                <c:pt idx="136">
                  <c:v>-0.33</c:v>
                </c:pt>
                <c:pt idx="137">
                  <c:v>-1.01</c:v>
                </c:pt>
                <c:pt idx="138">
                  <c:v>0.39</c:v>
                </c:pt>
                <c:pt idx="139">
                  <c:v>-1.11</c:v>
                </c:pt>
                <c:pt idx="140">
                  <c:v>5.73</c:v>
                </c:pt>
                <c:pt idx="141">
                  <c:v>-3.09</c:v>
                </c:pt>
                <c:pt idx="142">
                  <c:v>7.28</c:v>
                </c:pt>
                <c:pt idx="143">
                  <c:v>7.18</c:v>
                </c:pt>
                <c:pt idx="144">
                  <c:v>-0.86</c:v>
                </c:pt>
                <c:pt idx="145">
                  <c:v>4.5</c:v>
                </c:pt>
                <c:pt idx="146">
                  <c:v>-1.87</c:v>
                </c:pt>
                <c:pt idx="147">
                  <c:v>-3.16</c:v>
                </c:pt>
                <c:pt idx="148">
                  <c:v>4.22</c:v>
                </c:pt>
                <c:pt idx="149">
                  <c:v>3.12</c:v>
                </c:pt>
                <c:pt idx="150">
                  <c:v>-1.73</c:v>
                </c:pt>
                <c:pt idx="151">
                  <c:v>-1.36</c:v>
                </c:pt>
                <c:pt idx="152">
                  <c:v>0.3</c:v>
                </c:pt>
                <c:pt idx="153">
                  <c:v>1.87</c:v>
                </c:pt>
                <c:pt idx="154">
                  <c:v>2.98</c:v>
                </c:pt>
                <c:pt idx="155">
                  <c:v>2.94</c:v>
                </c:pt>
                <c:pt idx="156">
                  <c:v>2.72</c:v>
                </c:pt>
                <c:pt idx="157">
                  <c:v>3.73</c:v>
                </c:pt>
                <c:pt idx="158">
                  <c:v>2.02</c:v>
                </c:pt>
                <c:pt idx="159">
                  <c:v>-5.78</c:v>
                </c:pt>
                <c:pt idx="160">
                  <c:v>-3.15</c:v>
                </c:pt>
                <c:pt idx="161">
                  <c:v>-0.16</c:v>
                </c:pt>
                <c:pt idx="162">
                  <c:v>-1.14</c:v>
                </c:pt>
                <c:pt idx="163">
                  <c:v>3.71</c:v>
                </c:pt>
                <c:pt idx="164">
                  <c:v>1.38</c:v>
                </c:pt>
                <c:pt idx="165">
                  <c:v>1.49</c:v>
                </c:pt>
                <c:pt idx="166">
                  <c:v>1.48</c:v>
                </c:pt>
                <c:pt idx="167">
                  <c:v>0.37</c:v>
                </c:pt>
                <c:pt idx="168">
                  <c:v>0.46</c:v>
                </c:pt>
                <c:pt idx="169">
                  <c:v>1.79</c:v>
                </c:pt>
                <c:pt idx="170">
                  <c:v>-3.72</c:v>
                </c:pt>
                <c:pt idx="171">
                  <c:v>-3.52</c:v>
                </c:pt>
                <c:pt idx="172">
                  <c:v>3.05</c:v>
                </c:pt>
                <c:pt idx="173">
                  <c:v>-1.2</c:v>
                </c:pt>
                <c:pt idx="174">
                  <c:v>1.65</c:v>
                </c:pt>
                <c:pt idx="175">
                  <c:v>-1.59</c:v>
                </c:pt>
                <c:pt idx="176">
                  <c:v>1.24</c:v>
                </c:pt>
                <c:pt idx="177">
                  <c:v>2.83</c:v>
                </c:pt>
                <c:pt idx="178">
                  <c:v>0.17</c:v>
                </c:pt>
                <c:pt idx="179">
                  <c:v>0.64</c:v>
                </c:pt>
                <c:pt idx="180">
                  <c:v>4.769999999999999</c:v>
                </c:pt>
                <c:pt idx="181">
                  <c:v>1.03</c:v>
                </c:pt>
                <c:pt idx="182">
                  <c:v>-1.24</c:v>
                </c:pt>
                <c:pt idx="183">
                  <c:v>1.34</c:v>
                </c:pt>
                <c:pt idx="184">
                  <c:v>-5.85</c:v>
                </c:pt>
                <c:pt idx="185">
                  <c:v>-2.85</c:v>
                </c:pt>
                <c:pt idx="186">
                  <c:v>1.42</c:v>
                </c:pt>
                <c:pt idx="187">
                  <c:v>-0.63</c:v>
                </c:pt>
                <c:pt idx="188">
                  <c:v>2.04</c:v>
                </c:pt>
                <c:pt idx="189">
                  <c:v>5.16</c:v>
                </c:pt>
                <c:pt idx="190">
                  <c:v>-3.15</c:v>
                </c:pt>
                <c:pt idx="191">
                  <c:v>1.28</c:v>
                </c:pt>
                <c:pt idx="192">
                  <c:v>2.48</c:v>
                </c:pt>
                <c:pt idx="193">
                  <c:v>1.58</c:v>
                </c:pt>
                <c:pt idx="194">
                  <c:v>-8.17</c:v>
                </c:pt>
                <c:pt idx="195">
                  <c:v>-5.65</c:v>
                </c:pt>
                <c:pt idx="196">
                  <c:v>-5.65</c:v>
                </c:pt>
                <c:pt idx="197">
                  <c:v>-2.81</c:v>
                </c:pt>
                <c:pt idx="198">
                  <c:v>1.55</c:v>
                </c:pt>
                <c:pt idx="199">
                  <c:v>-4.0</c:v>
                </c:pt>
                <c:pt idx="200">
                  <c:v>9.3</c:v>
                </c:pt>
                <c:pt idx="201">
                  <c:v>-0.16</c:v>
                </c:pt>
                <c:pt idx="202">
                  <c:v>4.59</c:v>
                </c:pt>
                <c:pt idx="203">
                  <c:v>-0.67</c:v>
                </c:pt>
                <c:pt idx="204">
                  <c:v>4.32</c:v>
                </c:pt>
                <c:pt idx="205">
                  <c:v>-0.54</c:v>
                </c:pt>
                <c:pt idx="206">
                  <c:v>0.18</c:v>
                </c:pt>
                <c:pt idx="207">
                  <c:v>1.47</c:v>
                </c:pt>
                <c:pt idx="208">
                  <c:v>-4.76</c:v>
                </c:pt>
                <c:pt idx="209">
                  <c:v>-1.57</c:v>
                </c:pt>
                <c:pt idx="210">
                  <c:v>1.42</c:v>
                </c:pt>
                <c:pt idx="211">
                  <c:v>0.86</c:v>
                </c:pt>
                <c:pt idx="212">
                  <c:v>0.13</c:v>
                </c:pt>
                <c:pt idx="213">
                  <c:v>-0.08</c:v>
                </c:pt>
                <c:pt idx="214">
                  <c:v>-2.1</c:v>
                </c:pt>
                <c:pt idx="215">
                  <c:v>-3.29</c:v>
                </c:pt>
                <c:pt idx="216">
                  <c:v>4.34</c:v>
                </c:pt>
                <c:pt idx="217">
                  <c:v>12.99</c:v>
                </c:pt>
                <c:pt idx="218">
                  <c:v>-6.38</c:v>
                </c:pt>
                <c:pt idx="219">
                  <c:v>-8.8</c:v>
                </c:pt>
                <c:pt idx="220">
                  <c:v>7.12</c:v>
                </c:pt>
                <c:pt idx="221">
                  <c:v>-11.15</c:v>
                </c:pt>
                <c:pt idx="222">
                  <c:v>-1.07</c:v>
                </c:pt>
                <c:pt idx="223">
                  <c:v>-7.44</c:v>
                </c:pt>
                <c:pt idx="224">
                  <c:v>-3.19</c:v>
                </c:pt>
                <c:pt idx="225">
                  <c:v>4.3</c:v>
                </c:pt>
                <c:pt idx="226">
                  <c:v>-5.15</c:v>
                </c:pt>
                <c:pt idx="227">
                  <c:v>-4.36</c:v>
                </c:pt>
                <c:pt idx="228">
                  <c:v>-2.5</c:v>
                </c:pt>
                <c:pt idx="229">
                  <c:v>0.74</c:v>
                </c:pt>
                <c:pt idx="230">
                  <c:v>-4.51</c:v>
                </c:pt>
                <c:pt idx="231">
                  <c:v>-5.01</c:v>
                </c:pt>
                <c:pt idx="232">
                  <c:v>0.49</c:v>
                </c:pt>
                <c:pt idx="233">
                  <c:v>-4.84</c:v>
                </c:pt>
                <c:pt idx="234">
                  <c:v>0.62</c:v>
                </c:pt>
                <c:pt idx="235">
                  <c:v>-1.19</c:v>
                </c:pt>
                <c:pt idx="236">
                  <c:v>-1.69</c:v>
                </c:pt>
                <c:pt idx="237">
                  <c:v>0.83</c:v>
                </c:pt>
              </c:numCache>
            </c:numRef>
          </c:xVal>
          <c:yVal>
            <c:numRef>
              <c:f>Toyota!$M$58:$M$295</c:f>
              <c:numCache>
                <c:formatCode>General</c:formatCode>
                <c:ptCount val="238"/>
                <c:pt idx="0">
                  <c:v>-0.0269645830903047</c:v>
                </c:pt>
                <c:pt idx="1">
                  <c:v>-0.0449208479785625</c:v>
                </c:pt>
                <c:pt idx="2">
                  <c:v>0.00332335162577877</c:v>
                </c:pt>
                <c:pt idx="3">
                  <c:v>-0.0188674821358643</c:v>
                </c:pt>
                <c:pt idx="4">
                  <c:v>0.107824628446269</c:v>
                </c:pt>
                <c:pt idx="5">
                  <c:v>-0.0638451361459355</c:v>
                </c:pt>
                <c:pt idx="6">
                  <c:v>-0.0515698286274494</c:v>
                </c:pt>
                <c:pt idx="7">
                  <c:v>0.0162790165143295</c:v>
                </c:pt>
                <c:pt idx="8">
                  <c:v>-0.0380634383934538</c:v>
                </c:pt>
                <c:pt idx="9">
                  <c:v>0.0243659927601039</c:v>
                </c:pt>
                <c:pt idx="10">
                  <c:v>0.0387166184244419</c:v>
                </c:pt>
                <c:pt idx="11">
                  <c:v>0.00744011917674485</c:v>
                </c:pt>
                <c:pt idx="12">
                  <c:v>0.0769503577957556</c:v>
                </c:pt>
                <c:pt idx="13">
                  <c:v>0.0182246953774657</c:v>
                </c:pt>
                <c:pt idx="14">
                  <c:v>-0.0228637463050338</c:v>
                </c:pt>
                <c:pt idx="15">
                  <c:v>0.0176753673724711</c:v>
                </c:pt>
                <c:pt idx="16">
                  <c:v>0.0147877221341119</c:v>
                </c:pt>
                <c:pt idx="17">
                  <c:v>0.0122257456630264</c:v>
                </c:pt>
                <c:pt idx="18">
                  <c:v>-0.036650325959753</c:v>
                </c:pt>
                <c:pt idx="19">
                  <c:v>0.00620876523981959</c:v>
                </c:pt>
                <c:pt idx="20">
                  <c:v>0.0206164826689833</c:v>
                </c:pt>
                <c:pt idx="21">
                  <c:v>0.0492453111777841</c:v>
                </c:pt>
                <c:pt idx="22">
                  <c:v>-0.013296689497363</c:v>
                </c:pt>
                <c:pt idx="23">
                  <c:v>-0.0227150493476285</c:v>
                </c:pt>
                <c:pt idx="24">
                  <c:v>0.0233404660747759</c:v>
                </c:pt>
                <c:pt idx="25">
                  <c:v>-0.06519112405813</c:v>
                </c:pt>
                <c:pt idx="26">
                  <c:v>0.0108002521055619</c:v>
                </c:pt>
                <c:pt idx="27">
                  <c:v>0.0387719691227595</c:v>
                </c:pt>
                <c:pt idx="28">
                  <c:v>-0.000377083797465432</c:v>
                </c:pt>
                <c:pt idx="29">
                  <c:v>0.0392632528615363</c:v>
                </c:pt>
                <c:pt idx="30">
                  <c:v>-0.0139431876312792</c:v>
                </c:pt>
                <c:pt idx="31">
                  <c:v>-0.00807142357005979</c:v>
                </c:pt>
                <c:pt idx="32">
                  <c:v>0.0488684390831362</c:v>
                </c:pt>
                <c:pt idx="33">
                  <c:v>-0.0099716998370265</c:v>
                </c:pt>
                <c:pt idx="34">
                  <c:v>0.0653790525715215</c:v>
                </c:pt>
                <c:pt idx="35">
                  <c:v>0.00943195103712088</c:v>
                </c:pt>
                <c:pt idx="36">
                  <c:v>0.0311796568070746</c:v>
                </c:pt>
                <c:pt idx="37">
                  <c:v>0.0236326330588049</c:v>
                </c:pt>
                <c:pt idx="38">
                  <c:v>0.0497759114444618</c:v>
                </c:pt>
                <c:pt idx="39">
                  <c:v>0.0198751367766848</c:v>
                </c:pt>
                <c:pt idx="40">
                  <c:v>-0.0075923859589623</c:v>
                </c:pt>
                <c:pt idx="41">
                  <c:v>0.0226310926750317</c:v>
                </c:pt>
                <c:pt idx="42">
                  <c:v>-0.00251918960805905</c:v>
                </c:pt>
                <c:pt idx="43">
                  <c:v>-0.0124767580980893</c:v>
                </c:pt>
                <c:pt idx="44">
                  <c:v>0.043803792356876</c:v>
                </c:pt>
                <c:pt idx="45">
                  <c:v>-0.0505720095433624</c:v>
                </c:pt>
                <c:pt idx="46">
                  <c:v>-0.0345813341641485</c:v>
                </c:pt>
                <c:pt idx="47">
                  <c:v>-0.00444809811168279</c:v>
                </c:pt>
                <c:pt idx="48">
                  <c:v>0.0594432501160603</c:v>
                </c:pt>
                <c:pt idx="49">
                  <c:v>0.00692518219321044</c:v>
                </c:pt>
                <c:pt idx="50">
                  <c:v>0.00696702374581092</c:v>
                </c:pt>
                <c:pt idx="51">
                  <c:v>-0.0390793176292402</c:v>
                </c:pt>
                <c:pt idx="52">
                  <c:v>0.0263564337546502</c:v>
                </c:pt>
                <c:pt idx="53">
                  <c:v>0.0052188826847225</c:v>
                </c:pt>
                <c:pt idx="54">
                  <c:v>-0.0815521341894021</c:v>
                </c:pt>
                <c:pt idx="55">
                  <c:v>0.0197346155777787</c:v>
                </c:pt>
                <c:pt idx="56">
                  <c:v>0.0018243507398379</c:v>
                </c:pt>
                <c:pt idx="57">
                  <c:v>-0.00594133304691643</c:v>
                </c:pt>
                <c:pt idx="58">
                  <c:v>0.0238212905339731</c:v>
                </c:pt>
                <c:pt idx="59">
                  <c:v>-0.0713497617713841</c:v>
                </c:pt>
                <c:pt idx="60">
                  <c:v>0.0378197521861893</c:v>
                </c:pt>
                <c:pt idx="61">
                  <c:v>-0.00832135300160691</c:v>
                </c:pt>
                <c:pt idx="62">
                  <c:v>0.0256038111696562</c:v>
                </c:pt>
                <c:pt idx="63">
                  <c:v>0.0121237536955095</c:v>
                </c:pt>
                <c:pt idx="64">
                  <c:v>0.0474524926733048</c:v>
                </c:pt>
                <c:pt idx="65">
                  <c:v>0.0382363070849525</c:v>
                </c:pt>
                <c:pt idx="66">
                  <c:v>-0.00596067835626176</c:v>
                </c:pt>
                <c:pt idx="67">
                  <c:v>0.0368884487678235</c:v>
                </c:pt>
                <c:pt idx="68">
                  <c:v>-0.0177790557651199</c:v>
                </c:pt>
                <c:pt idx="69">
                  <c:v>-0.061289753434805</c:v>
                </c:pt>
                <c:pt idx="70">
                  <c:v>-0.0324788909385924</c:v>
                </c:pt>
                <c:pt idx="71">
                  <c:v>0.0477601230514258</c:v>
                </c:pt>
                <c:pt idx="72">
                  <c:v>-0.00192273663947769</c:v>
                </c:pt>
                <c:pt idx="73">
                  <c:v>0.0217400477188951</c:v>
                </c:pt>
                <c:pt idx="74">
                  <c:v>0.0442722798969451</c:v>
                </c:pt>
                <c:pt idx="75">
                  <c:v>0.0211914025649622</c:v>
                </c:pt>
                <c:pt idx="76">
                  <c:v>-0.00633521428481479</c:v>
                </c:pt>
                <c:pt idx="77">
                  <c:v>-0.0135335663892092</c:v>
                </c:pt>
                <c:pt idx="78">
                  <c:v>-0.00263013247482658</c:v>
                </c:pt>
                <c:pt idx="79">
                  <c:v>0.0441095737372936</c:v>
                </c:pt>
                <c:pt idx="80">
                  <c:v>-0.0227507148339921</c:v>
                </c:pt>
                <c:pt idx="81">
                  <c:v>0.0525890907830102</c:v>
                </c:pt>
                <c:pt idx="82">
                  <c:v>0.0899337558421907</c:v>
                </c:pt>
                <c:pt idx="83">
                  <c:v>0.0103264956078588</c:v>
                </c:pt>
                <c:pt idx="84">
                  <c:v>-0.0555535827684592</c:v>
                </c:pt>
                <c:pt idx="85">
                  <c:v>-0.0630144212629479</c:v>
                </c:pt>
                <c:pt idx="86">
                  <c:v>0.0465050884260563</c:v>
                </c:pt>
                <c:pt idx="87">
                  <c:v>-0.0293416355751556</c:v>
                </c:pt>
                <c:pt idx="88">
                  <c:v>-0.117400111686104</c:v>
                </c:pt>
                <c:pt idx="89">
                  <c:v>-0.0730040782224335</c:v>
                </c:pt>
                <c:pt idx="90">
                  <c:v>0.0100004281777914</c:v>
                </c:pt>
                <c:pt idx="91">
                  <c:v>-0.00429819954759588</c:v>
                </c:pt>
                <c:pt idx="92">
                  <c:v>-0.0467291169378978</c:v>
                </c:pt>
                <c:pt idx="93">
                  <c:v>0.00727256213610946</c:v>
                </c:pt>
                <c:pt idx="94">
                  <c:v>0.10297262319914</c:v>
                </c:pt>
                <c:pt idx="95">
                  <c:v>-0.0466445815586328</c:v>
                </c:pt>
                <c:pt idx="96">
                  <c:v>-0.00800014061367652</c:v>
                </c:pt>
                <c:pt idx="97">
                  <c:v>-0.0163368067807536</c:v>
                </c:pt>
                <c:pt idx="98">
                  <c:v>0.00186553499214949</c:v>
                </c:pt>
                <c:pt idx="99">
                  <c:v>0.00431080186815526</c:v>
                </c:pt>
                <c:pt idx="100">
                  <c:v>-0.0241219288695673</c:v>
                </c:pt>
                <c:pt idx="101">
                  <c:v>0.0387630640051005</c:v>
                </c:pt>
                <c:pt idx="102">
                  <c:v>0.0132178853538573</c:v>
                </c:pt>
                <c:pt idx="103">
                  <c:v>-0.00464047841239449</c:v>
                </c:pt>
                <c:pt idx="104">
                  <c:v>-0.0224343712209151</c:v>
                </c:pt>
                <c:pt idx="105">
                  <c:v>0.0386568346117028</c:v>
                </c:pt>
                <c:pt idx="106">
                  <c:v>0.00147648475386127</c:v>
                </c:pt>
                <c:pt idx="107">
                  <c:v>-0.0062413457961031</c:v>
                </c:pt>
                <c:pt idx="108">
                  <c:v>0.0348197045457807</c:v>
                </c:pt>
                <c:pt idx="109">
                  <c:v>0.00287136316096702</c:v>
                </c:pt>
                <c:pt idx="110">
                  <c:v>0.0312067341905274</c:v>
                </c:pt>
                <c:pt idx="111">
                  <c:v>0.0230659258619947</c:v>
                </c:pt>
                <c:pt idx="112">
                  <c:v>0.0355076189092925</c:v>
                </c:pt>
                <c:pt idx="113">
                  <c:v>0.00485667446318436</c:v>
                </c:pt>
                <c:pt idx="114">
                  <c:v>0.00772067063381468</c:v>
                </c:pt>
                <c:pt idx="115">
                  <c:v>0.0451521797159536</c:v>
                </c:pt>
                <c:pt idx="116">
                  <c:v>0.0128565594953707</c:v>
                </c:pt>
                <c:pt idx="117">
                  <c:v>-0.0128130448517206</c:v>
                </c:pt>
                <c:pt idx="118">
                  <c:v>0.0297343132550651</c:v>
                </c:pt>
                <c:pt idx="119">
                  <c:v>0.0176318561092088</c:v>
                </c:pt>
                <c:pt idx="120">
                  <c:v>0.0367266332583069</c:v>
                </c:pt>
                <c:pt idx="121">
                  <c:v>0.0254843518641758</c:v>
                </c:pt>
                <c:pt idx="122">
                  <c:v>0.0185559279833841</c:v>
                </c:pt>
                <c:pt idx="123">
                  <c:v>0.0229143602560288</c:v>
                </c:pt>
                <c:pt idx="124">
                  <c:v>-0.0188231384916527</c:v>
                </c:pt>
                <c:pt idx="125">
                  <c:v>0.110782901249512</c:v>
                </c:pt>
                <c:pt idx="126">
                  <c:v>0.0811713642030013</c:v>
                </c:pt>
                <c:pt idx="127">
                  <c:v>-0.00437824721340775</c:v>
                </c:pt>
                <c:pt idx="128">
                  <c:v>-0.00840881082324292</c:v>
                </c:pt>
                <c:pt idx="129">
                  <c:v>0.00565133053458023</c:v>
                </c:pt>
                <c:pt idx="130">
                  <c:v>-0.0346445619282466</c:v>
                </c:pt>
                <c:pt idx="131">
                  <c:v>-0.0199387540398518</c:v>
                </c:pt>
                <c:pt idx="132">
                  <c:v>-0.000824046722922264</c:v>
                </c:pt>
                <c:pt idx="133">
                  <c:v>-0.0650290015059719</c:v>
                </c:pt>
                <c:pt idx="134">
                  <c:v>0.0444606421651396</c:v>
                </c:pt>
                <c:pt idx="135">
                  <c:v>0.0368054160366491</c:v>
                </c:pt>
                <c:pt idx="136">
                  <c:v>0.0222722357046146</c:v>
                </c:pt>
                <c:pt idx="137">
                  <c:v>-0.00366401119333813</c:v>
                </c:pt>
                <c:pt idx="138">
                  <c:v>0.00777376491703455</c:v>
                </c:pt>
                <c:pt idx="139">
                  <c:v>-0.0235582876772701</c:v>
                </c:pt>
                <c:pt idx="140">
                  <c:v>-0.0192578373738147</c:v>
                </c:pt>
                <c:pt idx="141">
                  <c:v>0.016343391325435</c:v>
                </c:pt>
                <c:pt idx="142">
                  <c:v>-0.0905222550547402</c:v>
                </c:pt>
                <c:pt idx="143">
                  <c:v>0.0204352483282326</c:v>
                </c:pt>
                <c:pt idx="144">
                  <c:v>0.0124565567567802</c:v>
                </c:pt>
                <c:pt idx="145">
                  <c:v>-0.0270976834917425</c:v>
                </c:pt>
                <c:pt idx="146">
                  <c:v>0.0600156763449312</c:v>
                </c:pt>
                <c:pt idx="147">
                  <c:v>0.0143010229760499</c:v>
                </c:pt>
                <c:pt idx="148">
                  <c:v>-0.0118393580839785</c:v>
                </c:pt>
                <c:pt idx="149">
                  <c:v>0.0184604675751199</c:v>
                </c:pt>
                <c:pt idx="150">
                  <c:v>0.0776975925025673</c:v>
                </c:pt>
                <c:pt idx="151">
                  <c:v>0.038422114565423</c:v>
                </c:pt>
                <c:pt idx="152">
                  <c:v>0.0430100335241734</c:v>
                </c:pt>
                <c:pt idx="153">
                  <c:v>0.0141377678872056</c:v>
                </c:pt>
                <c:pt idx="154">
                  <c:v>-0.0182361281347986</c:v>
                </c:pt>
                <c:pt idx="155">
                  <c:v>-0.0410048973984124</c:v>
                </c:pt>
                <c:pt idx="156">
                  <c:v>-0.0144924763234323</c:v>
                </c:pt>
                <c:pt idx="157">
                  <c:v>-0.0515661920333939</c:v>
                </c:pt>
                <c:pt idx="158">
                  <c:v>-0.0287866343314327</c:v>
                </c:pt>
                <c:pt idx="159">
                  <c:v>0.0794813597430482</c:v>
                </c:pt>
                <c:pt idx="160">
                  <c:v>-0.00389160458077833</c:v>
                </c:pt>
                <c:pt idx="161">
                  <c:v>-0.023020198664308</c:v>
                </c:pt>
                <c:pt idx="162">
                  <c:v>0.00769173162351015</c:v>
                </c:pt>
                <c:pt idx="163">
                  <c:v>-0.0669209227332683</c:v>
                </c:pt>
                <c:pt idx="164">
                  <c:v>-0.0364363313900352</c:v>
                </c:pt>
                <c:pt idx="165">
                  <c:v>0.03100670461842</c:v>
                </c:pt>
                <c:pt idx="166">
                  <c:v>0.0216258493647003</c:v>
                </c:pt>
                <c:pt idx="167">
                  <c:v>0.0362547227911779</c:v>
                </c:pt>
                <c:pt idx="168">
                  <c:v>0.0293483094658792</c:v>
                </c:pt>
                <c:pt idx="169">
                  <c:v>-0.0580998608164539</c:v>
                </c:pt>
                <c:pt idx="170">
                  <c:v>-0.00692935174627992</c:v>
                </c:pt>
                <c:pt idx="171">
                  <c:v>0.0302452725990099</c:v>
                </c:pt>
                <c:pt idx="172">
                  <c:v>-0.0181459755571091</c:v>
                </c:pt>
                <c:pt idx="173">
                  <c:v>-0.0273642841355601</c:v>
                </c:pt>
                <c:pt idx="174">
                  <c:v>-0.0293503240704307</c:v>
                </c:pt>
                <c:pt idx="175">
                  <c:v>-0.0332557421750753</c:v>
                </c:pt>
                <c:pt idx="176">
                  <c:v>-0.0396757229467981</c:v>
                </c:pt>
                <c:pt idx="177">
                  <c:v>-0.0227124671396998</c:v>
                </c:pt>
                <c:pt idx="178">
                  <c:v>0.0522464055809031</c:v>
                </c:pt>
                <c:pt idx="179">
                  <c:v>-0.0259121636854885</c:v>
                </c:pt>
                <c:pt idx="180">
                  <c:v>-0.0752473306468719</c:v>
                </c:pt>
                <c:pt idx="181">
                  <c:v>-0.0076330537138883</c:v>
                </c:pt>
                <c:pt idx="182">
                  <c:v>-0.0424312874856752</c:v>
                </c:pt>
                <c:pt idx="183">
                  <c:v>-0.0270616167190304</c:v>
                </c:pt>
                <c:pt idx="184">
                  <c:v>0.0158637337552614</c:v>
                </c:pt>
                <c:pt idx="185">
                  <c:v>0.0029015571436036</c:v>
                </c:pt>
                <c:pt idx="186">
                  <c:v>0.0301275299974182</c:v>
                </c:pt>
                <c:pt idx="187">
                  <c:v>-0.0604412157719364</c:v>
                </c:pt>
                <c:pt idx="188">
                  <c:v>0.0174327244905602</c:v>
                </c:pt>
                <c:pt idx="189">
                  <c:v>-0.0921492050011811</c:v>
                </c:pt>
                <c:pt idx="190">
                  <c:v>-0.0175616905421658</c:v>
                </c:pt>
                <c:pt idx="191">
                  <c:v>0.0263661617269233</c:v>
                </c:pt>
                <c:pt idx="192">
                  <c:v>-0.0259694327715975</c:v>
                </c:pt>
                <c:pt idx="193">
                  <c:v>-0.0435011001920848</c:v>
                </c:pt>
                <c:pt idx="194">
                  <c:v>0.108438565890825</c:v>
                </c:pt>
                <c:pt idx="195">
                  <c:v>0.106724021284848</c:v>
                </c:pt>
                <c:pt idx="196">
                  <c:v>0.0983303412010233</c:v>
                </c:pt>
                <c:pt idx="197">
                  <c:v>0.0733423596083363</c:v>
                </c:pt>
                <c:pt idx="198">
                  <c:v>0.00685949965082062</c:v>
                </c:pt>
                <c:pt idx="199">
                  <c:v>0.101286923703336</c:v>
                </c:pt>
                <c:pt idx="200">
                  <c:v>-0.0225597245704068</c:v>
                </c:pt>
                <c:pt idx="201">
                  <c:v>-0.0234225451589228</c:v>
                </c:pt>
                <c:pt idx="202">
                  <c:v>-0.0135699738638809</c:v>
                </c:pt>
                <c:pt idx="203">
                  <c:v>0.0898276229900917</c:v>
                </c:pt>
                <c:pt idx="204">
                  <c:v>-0.0499582467730536</c:v>
                </c:pt>
                <c:pt idx="205">
                  <c:v>0.0152447700959431</c:v>
                </c:pt>
                <c:pt idx="206">
                  <c:v>0.0202810855641159</c:v>
                </c:pt>
                <c:pt idx="207">
                  <c:v>0.0111323357345515</c:v>
                </c:pt>
                <c:pt idx="208">
                  <c:v>0.144409346275484</c:v>
                </c:pt>
                <c:pt idx="209">
                  <c:v>-0.00109434113815393</c:v>
                </c:pt>
                <c:pt idx="210">
                  <c:v>-0.0614813234883049</c:v>
                </c:pt>
                <c:pt idx="211">
                  <c:v>-0.0118884393010557</c:v>
                </c:pt>
                <c:pt idx="212">
                  <c:v>0.00552672022586614</c:v>
                </c:pt>
                <c:pt idx="213">
                  <c:v>-0.0228725362510132</c:v>
                </c:pt>
                <c:pt idx="214">
                  <c:v>0.0131042588284568</c:v>
                </c:pt>
                <c:pt idx="215">
                  <c:v>-0.00364033008260447</c:v>
                </c:pt>
                <c:pt idx="216">
                  <c:v>-0.0325093493303202</c:v>
                </c:pt>
                <c:pt idx="217">
                  <c:v>-0.0606063564044805</c:v>
                </c:pt>
                <c:pt idx="218">
                  <c:v>0.0213943961722624</c:v>
                </c:pt>
                <c:pt idx="219">
                  <c:v>0.0435898087765114</c:v>
                </c:pt>
                <c:pt idx="220">
                  <c:v>-0.111224167273936</c:v>
                </c:pt>
                <c:pt idx="221">
                  <c:v>0.0971963454346619</c:v>
                </c:pt>
                <c:pt idx="222">
                  <c:v>-0.040909410341678</c:v>
                </c:pt>
                <c:pt idx="223">
                  <c:v>0.052677272934592</c:v>
                </c:pt>
                <c:pt idx="224">
                  <c:v>0.0681162388010256</c:v>
                </c:pt>
                <c:pt idx="225">
                  <c:v>0.0408494606178738</c:v>
                </c:pt>
                <c:pt idx="226">
                  <c:v>0.0637032118318228</c:v>
                </c:pt>
                <c:pt idx="227">
                  <c:v>0.0231555676058272</c:v>
                </c:pt>
                <c:pt idx="228">
                  <c:v>0.0381062206831983</c:v>
                </c:pt>
                <c:pt idx="229">
                  <c:v>-0.0671205682098721</c:v>
                </c:pt>
                <c:pt idx="230">
                  <c:v>0.0048005901482274</c:v>
                </c:pt>
                <c:pt idx="231">
                  <c:v>0.0547269419433911</c:v>
                </c:pt>
                <c:pt idx="232">
                  <c:v>-0.0418583035043008</c:v>
                </c:pt>
                <c:pt idx="233">
                  <c:v>0.0660402053664343</c:v>
                </c:pt>
                <c:pt idx="234">
                  <c:v>-0.0277994007566681</c:v>
                </c:pt>
                <c:pt idx="235">
                  <c:v>-0.0133459747863907</c:v>
                </c:pt>
                <c:pt idx="236">
                  <c:v>0.0209243514420398</c:v>
                </c:pt>
                <c:pt idx="237">
                  <c:v>-0.0312661983622533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05134016"/>
        <c:axId val="-2105136800"/>
      </c:scatterChart>
      <c:valAx>
        <c:axId val="-21051340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SMb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05136800"/>
        <c:crosses val="autoZero"/>
        <c:crossBetween val="midCat"/>
      </c:valAx>
      <c:valAx>
        <c:axId val="-210513680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Excess Return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051340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HML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Excess Return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Toyota!$F$2:$F$239</c:f>
              <c:numCache>
                <c:formatCode>General</c:formatCode>
                <c:ptCount val="238"/>
                <c:pt idx="0">
                  <c:v>-5.08</c:v>
                </c:pt>
                <c:pt idx="1">
                  <c:v>-1.54</c:v>
                </c:pt>
                <c:pt idx="2">
                  <c:v>0.07</c:v>
                </c:pt>
                <c:pt idx="3">
                  <c:v>-2.28</c:v>
                </c:pt>
                <c:pt idx="4">
                  <c:v>1.58</c:v>
                </c:pt>
                <c:pt idx="5">
                  <c:v>0.89</c:v>
                </c:pt>
                <c:pt idx="6">
                  <c:v>0.1</c:v>
                </c:pt>
                <c:pt idx="7">
                  <c:v>-2.27</c:v>
                </c:pt>
                <c:pt idx="8">
                  <c:v>-1.98</c:v>
                </c:pt>
                <c:pt idx="9">
                  <c:v>1.15</c:v>
                </c:pt>
                <c:pt idx="10">
                  <c:v>3.22</c:v>
                </c:pt>
                <c:pt idx="11">
                  <c:v>-3.69</c:v>
                </c:pt>
                <c:pt idx="12">
                  <c:v>2.19</c:v>
                </c:pt>
                <c:pt idx="13">
                  <c:v>-0.86</c:v>
                </c:pt>
                <c:pt idx="14">
                  <c:v>0.92</c:v>
                </c:pt>
                <c:pt idx="15">
                  <c:v>-0.35</c:v>
                </c:pt>
                <c:pt idx="16">
                  <c:v>-1.05</c:v>
                </c:pt>
                <c:pt idx="17">
                  <c:v>-0.76</c:v>
                </c:pt>
                <c:pt idx="18">
                  <c:v>0.17</c:v>
                </c:pt>
                <c:pt idx="19">
                  <c:v>-0.64</c:v>
                </c:pt>
                <c:pt idx="20">
                  <c:v>1.0</c:v>
                </c:pt>
                <c:pt idx="21">
                  <c:v>0.01</c:v>
                </c:pt>
                <c:pt idx="22">
                  <c:v>0.41</c:v>
                </c:pt>
                <c:pt idx="23">
                  <c:v>0.51</c:v>
                </c:pt>
                <c:pt idx="24">
                  <c:v>0.14</c:v>
                </c:pt>
                <c:pt idx="25">
                  <c:v>-0.65</c:v>
                </c:pt>
                <c:pt idx="26">
                  <c:v>0.44</c:v>
                </c:pt>
                <c:pt idx="27">
                  <c:v>0.69</c:v>
                </c:pt>
                <c:pt idx="28">
                  <c:v>-0.48</c:v>
                </c:pt>
                <c:pt idx="29">
                  <c:v>0.88</c:v>
                </c:pt>
                <c:pt idx="30">
                  <c:v>-0.04</c:v>
                </c:pt>
                <c:pt idx="31">
                  <c:v>0.06</c:v>
                </c:pt>
                <c:pt idx="32">
                  <c:v>0.87</c:v>
                </c:pt>
                <c:pt idx="33">
                  <c:v>-0.26</c:v>
                </c:pt>
                <c:pt idx="34">
                  <c:v>-0.15</c:v>
                </c:pt>
                <c:pt idx="35">
                  <c:v>-1.88</c:v>
                </c:pt>
                <c:pt idx="36">
                  <c:v>1.39</c:v>
                </c:pt>
                <c:pt idx="37">
                  <c:v>0.84</c:v>
                </c:pt>
                <c:pt idx="38">
                  <c:v>6.81</c:v>
                </c:pt>
                <c:pt idx="39">
                  <c:v>0.52</c:v>
                </c:pt>
                <c:pt idx="40">
                  <c:v>-1.23</c:v>
                </c:pt>
                <c:pt idx="41">
                  <c:v>1.44</c:v>
                </c:pt>
                <c:pt idx="42">
                  <c:v>-3.08</c:v>
                </c:pt>
                <c:pt idx="43">
                  <c:v>-3.7</c:v>
                </c:pt>
                <c:pt idx="44">
                  <c:v>1.28</c:v>
                </c:pt>
                <c:pt idx="45">
                  <c:v>-1.55</c:v>
                </c:pt>
                <c:pt idx="46">
                  <c:v>-1.74</c:v>
                </c:pt>
                <c:pt idx="47">
                  <c:v>-1.15</c:v>
                </c:pt>
                <c:pt idx="48">
                  <c:v>-0.23</c:v>
                </c:pt>
                <c:pt idx="49">
                  <c:v>1.43</c:v>
                </c:pt>
                <c:pt idx="50">
                  <c:v>1.61</c:v>
                </c:pt>
                <c:pt idx="51">
                  <c:v>0.24</c:v>
                </c:pt>
                <c:pt idx="52">
                  <c:v>-2.42</c:v>
                </c:pt>
                <c:pt idx="53">
                  <c:v>3.15</c:v>
                </c:pt>
                <c:pt idx="54">
                  <c:v>0.89</c:v>
                </c:pt>
                <c:pt idx="55">
                  <c:v>-0.58</c:v>
                </c:pt>
                <c:pt idx="56">
                  <c:v>1.44</c:v>
                </c:pt>
                <c:pt idx="57">
                  <c:v>-0.51</c:v>
                </c:pt>
                <c:pt idx="58">
                  <c:v>-1.28</c:v>
                </c:pt>
                <c:pt idx="59">
                  <c:v>0.72</c:v>
                </c:pt>
                <c:pt idx="60">
                  <c:v>1.41</c:v>
                </c:pt>
                <c:pt idx="61">
                  <c:v>0.84</c:v>
                </c:pt>
                <c:pt idx="62">
                  <c:v>1.78</c:v>
                </c:pt>
                <c:pt idx="63">
                  <c:v>0.7</c:v>
                </c:pt>
                <c:pt idx="64">
                  <c:v>-0.66</c:v>
                </c:pt>
                <c:pt idx="65">
                  <c:v>-1.6</c:v>
                </c:pt>
                <c:pt idx="66">
                  <c:v>0.75</c:v>
                </c:pt>
                <c:pt idx="67">
                  <c:v>-1.04</c:v>
                </c:pt>
                <c:pt idx="68">
                  <c:v>-3.15</c:v>
                </c:pt>
                <c:pt idx="69">
                  <c:v>-3.92</c:v>
                </c:pt>
                <c:pt idx="70">
                  <c:v>1.59</c:v>
                </c:pt>
                <c:pt idx="71">
                  <c:v>6.14</c:v>
                </c:pt>
                <c:pt idx="72">
                  <c:v>-1.4</c:v>
                </c:pt>
                <c:pt idx="73">
                  <c:v>0.84</c:v>
                </c:pt>
                <c:pt idx="74">
                  <c:v>6.17</c:v>
                </c:pt>
                <c:pt idx="75">
                  <c:v>-4.62</c:v>
                </c:pt>
                <c:pt idx="76">
                  <c:v>0.69</c:v>
                </c:pt>
                <c:pt idx="77">
                  <c:v>-3.6</c:v>
                </c:pt>
                <c:pt idx="78">
                  <c:v>-0.32</c:v>
                </c:pt>
                <c:pt idx="79">
                  <c:v>0.77</c:v>
                </c:pt>
                <c:pt idx="80">
                  <c:v>0.08</c:v>
                </c:pt>
                <c:pt idx="81">
                  <c:v>-3.3</c:v>
                </c:pt>
                <c:pt idx="82">
                  <c:v>-0.57</c:v>
                </c:pt>
                <c:pt idx="83">
                  <c:v>0.56</c:v>
                </c:pt>
                <c:pt idx="84">
                  <c:v>0.26</c:v>
                </c:pt>
                <c:pt idx="85">
                  <c:v>0.43</c:v>
                </c:pt>
                <c:pt idx="86">
                  <c:v>0.81</c:v>
                </c:pt>
                <c:pt idx="87">
                  <c:v>0.05</c:v>
                </c:pt>
                <c:pt idx="88">
                  <c:v>2.77</c:v>
                </c:pt>
                <c:pt idx="89">
                  <c:v>4.89</c:v>
                </c:pt>
                <c:pt idx="90">
                  <c:v>1.37</c:v>
                </c:pt>
                <c:pt idx="91">
                  <c:v>1.99</c:v>
                </c:pt>
                <c:pt idx="92">
                  <c:v>3.4</c:v>
                </c:pt>
                <c:pt idx="93">
                  <c:v>1.22</c:v>
                </c:pt>
                <c:pt idx="94">
                  <c:v>-1.7</c:v>
                </c:pt>
                <c:pt idx="95">
                  <c:v>1.57</c:v>
                </c:pt>
                <c:pt idx="96">
                  <c:v>-0.53</c:v>
                </c:pt>
                <c:pt idx="97">
                  <c:v>3.79</c:v>
                </c:pt>
                <c:pt idx="98">
                  <c:v>2.24</c:v>
                </c:pt>
                <c:pt idx="99">
                  <c:v>-0.16</c:v>
                </c:pt>
                <c:pt idx="100">
                  <c:v>-4.64</c:v>
                </c:pt>
                <c:pt idx="101">
                  <c:v>-0.24</c:v>
                </c:pt>
                <c:pt idx="102">
                  <c:v>1.09</c:v>
                </c:pt>
                <c:pt idx="103">
                  <c:v>0.07</c:v>
                </c:pt>
                <c:pt idx="104">
                  <c:v>-0.5</c:v>
                </c:pt>
                <c:pt idx="105">
                  <c:v>-0.6</c:v>
                </c:pt>
                <c:pt idx="106">
                  <c:v>2.39</c:v>
                </c:pt>
                <c:pt idx="107">
                  <c:v>2.98</c:v>
                </c:pt>
                <c:pt idx="108">
                  <c:v>2.57</c:v>
                </c:pt>
                <c:pt idx="109">
                  <c:v>0.78</c:v>
                </c:pt>
                <c:pt idx="110">
                  <c:v>1.44</c:v>
                </c:pt>
                <c:pt idx="111">
                  <c:v>2.38</c:v>
                </c:pt>
                <c:pt idx="112">
                  <c:v>-0.82</c:v>
                </c:pt>
                <c:pt idx="113">
                  <c:v>0.45</c:v>
                </c:pt>
                <c:pt idx="114">
                  <c:v>-1.33</c:v>
                </c:pt>
                <c:pt idx="115">
                  <c:v>4.12</c:v>
                </c:pt>
                <c:pt idx="116">
                  <c:v>-0.02</c:v>
                </c:pt>
                <c:pt idx="117">
                  <c:v>2.49</c:v>
                </c:pt>
                <c:pt idx="118">
                  <c:v>0.82</c:v>
                </c:pt>
                <c:pt idx="119">
                  <c:v>-1.13</c:v>
                </c:pt>
                <c:pt idx="120">
                  <c:v>3.27</c:v>
                </c:pt>
                <c:pt idx="121">
                  <c:v>2.15</c:v>
                </c:pt>
                <c:pt idx="122">
                  <c:v>-5.56</c:v>
                </c:pt>
                <c:pt idx="123">
                  <c:v>-2.19</c:v>
                </c:pt>
                <c:pt idx="124">
                  <c:v>1.03</c:v>
                </c:pt>
                <c:pt idx="125">
                  <c:v>2.69</c:v>
                </c:pt>
                <c:pt idx="126">
                  <c:v>-0.85</c:v>
                </c:pt>
                <c:pt idx="127">
                  <c:v>-0.8</c:v>
                </c:pt>
                <c:pt idx="128">
                  <c:v>0.14</c:v>
                </c:pt>
                <c:pt idx="129">
                  <c:v>-0.3</c:v>
                </c:pt>
                <c:pt idx="130">
                  <c:v>0.11</c:v>
                </c:pt>
                <c:pt idx="131">
                  <c:v>3.19</c:v>
                </c:pt>
                <c:pt idx="132">
                  <c:v>2.12</c:v>
                </c:pt>
                <c:pt idx="133">
                  <c:v>0.47</c:v>
                </c:pt>
                <c:pt idx="134">
                  <c:v>1.43</c:v>
                </c:pt>
                <c:pt idx="135">
                  <c:v>0.29</c:v>
                </c:pt>
                <c:pt idx="136">
                  <c:v>0.48</c:v>
                </c:pt>
                <c:pt idx="137">
                  <c:v>2.75</c:v>
                </c:pt>
                <c:pt idx="138">
                  <c:v>-1.13</c:v>
                </c:pt>
                <c:pt idx="139">
                  <c:v>4.12</c:v>
                </c:pt>
                <c:pt idx="140">
                  <c:v>-1.76</c:v>
                </c:pt>
                <c:pt idx="141">
                  <c:v>0.82</c:v>
                </c:pt>
                <c:pt idx="142">
                  <c:v>-4.17</c:v>
                </c:pt>
                <c:pt idx="143">
                  <c:v>3.16</c:v>
                </c:pt>
                <c:pt idx="144">
                  <c:v>2.31</c:v>
                </c:pt>
                <c:pt idx="145">
                  <c:v>0.26</c:v>
                </c:pt>
                <c:pt idx="146">
                  <c:v>2.68</c:v>
                </c:pt>
                <c:pt idx="147">
                  <c:v>-0.13</c:v>
                </c:pt>
                <c:pt idx="148">
                  <c:v>-2.73</c:v>
                </c:pt>
                <c:pt idx="149">
                  <c:v>-1.98</c:v>
                </c:pt>
                <c:pt idx="150">
                  <c:v>2.35</c:v>
                </c:pt>
                <c:pt idx="151">
                  <c:v>-0.39</c:v>
                </c:pt>
                <c:pt idx="152">
                  <c:v>1.59</c:v>
                </c:pt>
                <c:pt idx="153">
                  <c:v>-1.94</c:v>
                </c:pt>
                <c:pt idx="154">
                  <c:v>0.84</c:v>
                </c:pt>
                <c:pt idx="155">
                  <c:v>2.15</c:v>
                </c:pt>
                <c:pt idx="156">
                  <c:v>5.12</c:v>
                </c:pt>
                <c:pt idx="157">
                  <c:v>1.53</c:v>
                </c:pt>
                <c:pt idx="158">
                  <c:v>1.68</c:v>
                </c:pt>
                <c:pt idx="159">
                  <c:v>-1.14</c:v>
                </c:pt>
                <c:pt idx="160">
                  <c:v>2.06</c:v>
                </c:pt>
                <c:pt idx="161">
                  <c:v>4.51</c:v>
                </c:pt>
                <c:pt idx="162">
                  <c:v>1.56</c:v>
                </c:pt>
                <c:pt idx="163">
                  <c:v>3.08</c:v>
                </c:pt>
                <c:pt idx="164">
                  <c:v>1.6</c:v>
                </c:pt>
                <c:pt idx="165">
                  <c:v>2.86</c:v>
                </c:pt>
                <c:pt idx="166">
                  <c:v>-1.31</c:v>
                </c:pt>
                <c:pt idx="167">
                  <c:v>-5.89</c:v>
                </c:pt>
                <c:pt idx="168">
                  <c:v>3.23</c:v>
                </c:pt>
                <c:pt idx="169">
                  <c:v>1.71</c:v>
                </c:pt>
                <c:pt idx="170">
                  <c:v>1.75</c:v>
                </c:pt>
                <c:pt idx="171">
                  <c:v>-3.35</c:v>
                </c:pt>
                <c:pt idx="172">
                  <c:v>-4.62</c:v>
                </c:pt>
                <c:pt idx="173">
                  <c:v>-0.2</c:v>
                </c:pt>
                <c:pt idx="174">
                  <c:v>8.33</c:v>
                </c:pt>
                <c:pt idx="175">
                  <c:v>6.36</c:v>
                </c:pt>
                <c:pt idx="176">
                  <c:v>6.29</c:v>
                </c:pt>
                <c:pt idx="177">
                  <c:v>-0.83</c:v>
                </c:pt>
                <c:pt idx="178">
                  <c:v>4.64</c:v>
                </c:pt>
                <c:pt idx="179">
                  <c:v>0.51</c:v>
                </c:pt>
                <c:pt idx="180">
                  <c:v>6.14</c:v>
                </c:pt>
                <c:pt idx="181">
                  <c:v>-5.27</c:v>
                </c:pt>
                <c:pt idx="182">
                  <c:v>7.62</c:v>
                </c:pt>
                <c:pt idx="183">
                  <c:v>5.37</c:v>
                </c:pt>
                <c:pt idx="184">
                  <c:v>7.5</c:v>
                </c:pt>
                <c:pt idx="185">
                  <c:v>5.769999999999999</c:v>
                </c:pt>
                <c:pt idx="186">
                  <c:v>-3.52</c:v>
                </c:pt>
                <c:pt idx="187">
                  <c:v>4.12</c:v>
                </c:pt>
                <c:pt idx="188">
                  <c:v>5.95</c:v>
                </c:pt>
                <c:pt idx="189">
                  <c:v>10.08</c:v>
                </c:pt>
                <c:pt idx="190">
                  <c:v>2.58</c:v>
                </c:pt>
                <c:pt idx="191">
                  <c:v>5.95</c:v>
                </c:pt>
                <c:pt idx="192">
                  <c:v>-8.16</c:v>
                </c:pt>
                <c:pt idx="193">
                  <c:v>6.15</c:v>
                </c:pt>
                <c:pt idx="194">
                  <c:v>-8.12</c:v>
                </c:pt>
                <c:pt idx="195">
                  <c:v>-13.82</c:v>
                </c:pt>
                <c:pt idx="196">
                  <c:v>-5.37</c:v>
                </c:pt>
                <c:pt idx="197">
                  <c:v>-3.65</c:v>
                </c:pt>
                <c:pt idx="198">
                  <c:v>0.04</c:v>
                </c:pt>
                <c:pt idx="199">
                  <c:v>0.57</c:v>
                </c:pt>
                <c:pt idx="200">
                  <c:v>-5.96</c:v>
                </c:pt>
                <c:pt idx="201">
                  <c:v>-1.07</c:v>
                </c:pt>
                <c:pt idx="202">
                  <c:v>3.78</c:v>
                </c:pt>
                <c:pt idx="203">
                  <c:v>1.5</c:v>
                </c:pt>
                <c:pt idx="204">
                  <c:v>-4.79</c:v>
                </c:pt>
                <c:pt idx="205">
                  <c:v>-0.37</c:v>
                </c:pt>
                <c:pt idx="206">
                  <c:v>-2.08</c:v>
                </c:pt>
                <c:pt idx="207">
                  <c:v>2.04</c:v>
                </c:pt>
                <c:pt idx="208">
                  <c:v>1.7</c:v>
                </c:pt>
                <c:pt idx="209">
                  <c:v>-2.59</c:v>
                </c:pt>
                <c:pt idx="210">
                  <c:v>-1.4</c:v>
                </c:pt>
                <c:pt idx="211">
                  <c:v>-1.76</c:v>
                </c:pt>
                <c:pt idx="212">
                  <c:v>0.37</c:v>
                </c:pt>
                <c:pt idx="213">
                  <c:v>1.65</c:v>
                </c:pt>
                <c:pt idx="214">
                  <c:v>-2.36</c:v>
                </c:pt>
                <c:pt idx="215">
                  <c:v>2.08</c:v>
                </c:pt>
                <c:pt idx="216">
                  <c:v>1.59</c:v>
                </c:pt>
                <c:pt idx="217">
                  <c:v>2.64</c:v>
                </c:pt>
                <c:pt idx="218">
                  <c:v>-2.49</c:v>
                </c:pt>
                <c:pt idx="219">
                  <c:v>-4.71</c:v>
                </c:pt>
                <c:pt idx="220">
                  <c:v>1.82</c:v>
                </c:pt>
                <c:pt idx="221">
                  <c:v>-2.89</c:v>
                </c:pt>
                <c:pt idx="222">
                  <c:v>-0.15</c:v>
                </c:pt>
                <c:pt idx="223">
                  <c:v>-2.01</c:v>
                </c:pt>
                <c:pt idx="224">
                  <c:v>-0.78</c:v>
                </c:pt>
                <c:pt idx="225">
                  <c:v>-4.49</c:v>
                </c:pt>
                <c:pt idx="226">
                  <c:v>-0.17</c:v>
                </c:pt>
                <c:pt idx="227">
                  <c:v>1.8</c:v>
                </c:pt>
                <c:pt idx="228">
                  <c:v>-0.46</c:v>
                </c:pt>
                <c:pt idx="229">
                  <c:v>1.22</c:v>
                </c:pt>
                <c:pt idx="230">
                  <c:v>2.02</c:v>
                </c:pt>
                <c:pt idx="231">
                  <c:v>1.37</c:v>
                </c:pt>
                <c:pt idx="232">
                  <c:v>0.47</c:v>
                </c:pt>
                <c:pt idx="233">
                  <c:v>0.41</c:v>
                </c:pt>
                <c:pt idx="234">
                  <c:v>-0.45</c:v>
                </c:pt>
                <c:pt idx="235">
                  <c:v>1.08</c:v>
                </c:pt>
                <c:pt idx="236">
                  <c:v>1.32</c:v>
                </c:pt>
                <c:pt idx="237">
                  <c:v>0.46</c:v>
                </c:pt>
              </c:numCache>
            </c:numRef>
          </c:xVal>
          <c:yVal>
            <c:numRef>
              <c:f>Toyota!$H$2:$H$239</c:f>
              <c:numCache>
                <c:formatCode>0.00%</c:formatCode>
                <c:ptCount val="238"/>
                <c:pt idx="0">
                  <c:v>-0.181172222222222</c:v>
                </c:pt>
                <c:pt idx="1">
                  <c:v>-0.0385615384615384</c:v>
                </c:pt>
                <c:pt idx="2">
                  <c:v>-0.0221713073005093</c:v>
                </c:pt>
                <c:pt idx="3">
                  <c:v>0.0251707055830768</c:v>
                </c:pt>
                <c:pt idx="4">
                  <c:v>0.0714388179601204</c:v>
                </c:pt>
                <c:pt idx="5">
                  <c:v>-0.0307285873192435</c:v>
                </c:pt>
                <c:pt idx="6">
                  <c:v>-0.128559311765419</c:v>
                </c:pt>
                <c:pt idx="7">
                  <c:v>0.00609533097647197</c:v>
                </c:pt>
                <c:pt idx="8">
                  <c:v>-0.046606229660623</c:v>
                </c:pt>
                <c:pt idx="9">
                  <c:v>0.0294328786791098</c:v>
                </c:pt>
                <c:pt idx="10">
                  <c:v>-0.00298222593343667</c:v>
                </c:pt>
                <c:pt idx="11">
                  <c:v>0.0396874612427136</c:v>
                </c:pt>
                <c:pt idx="12">
                  <c:v>0.0546762589928058</c:v>
                </c:pt>
                <c:pt idx="13">
                  <c:v>0.0115109817412014</c:v>
                </c:pt>
                <c:pt idx="14">
                  <c:v>0.0333606781514903</c:v>
                </c:pt>
                <c:pt idx="15">
                  <c:v>0.125577100646353</c:v>
                </c:pt>
                <c:pt idx="16">
                  <c:v>0.0054154417453196</c:v>
                </c:pt>
                <c:pt idx="17">
                  <c:v>0.0902496626180837</c:v>
                </c:pt>
                <c:pt idx="18">
                  <c:v>-0.0340557275541795</c:v>
                </c:pt>
                <c:pt idx="19">
                  <c:v>0.00871137409598943</c:v>
                </c:pt>
                <c:pt idx="20">
                  <c:v>0.0560666550946016</c:v>
                </c:pt>
                <c:pt idx="21">
                  <c:v>0.0444162436548223</c:v>
                </c:pt>
                <c:pt idx="22">
                  <c:v>-0.0532097493992447</c:v>
                </c:pt>
                <c:pt idx="23">
                  <c:v>-0.00222640863161505</c:v>
                </c:pt>
                <c:pt idx="24">
                  <c:v>-0.0140155352921311</c:v>
                </c:pt>
                <c:pt idx="25">
                  <c:v>-0.077570093457944</c:v>
                </c:pt>
                <c:pt idx="26">
                  <c:v>0.00626959247648906</c:v>
                </c:pt>
                <c:pt idx="27">
                  <c:v>0.00314465408805042</c:v>
                </c:pt>
                <c:pt idx="28">
                  <c:v>0.0143540669856459</c:v>
                </c:pt>
                <c:pt idx="29">
                  <c:v>0.0555555555555556</c:v>
                </c:pt>
                <c:pt idx="30">
                  <c:v>-0.00502512562814072</c:v>
                </c:pt>
                <c:pt idx="31">
                  <c:v>-0.003338898163606</c:v>
                </c:pt>
                <c:pt idx="32">
                  <c:v>-0.00332778702163061</c:v>
                </c:pt>
                <c:pt idx="33">
                  <c:v>0.0656028368794326</c:v>
                </c:pt>
                <c:pt idx="34">
                  <c:v>0.160493827160494</c:v>
                </c:pt>
                <c:pt idx="35">
                  <c:v>0.0199370409233999</c:v>
                </c:pt>
                <c:pt idx="36">
                  <c:v>0.0916380297823596</c:v>
                </c:pt>
                <c:pt idx="37">
                  <c:v>0.0898876404494382</c:v>
                </c:pt>
                <c:pt idx="38">
                  <c:v>0.132856152758133</c:v>
                </c:pt>
                <c:pt idx="39">
                  <c:v>0.153244208809135</c:v>
                </c:pt>
                <c:pt idx="40">
                  <c:v>0.00812368421052633</c:v>
                </c:pt>
                <c:pt idx="41">
                  <c:v>-0.0178705977382876</c:v>
                </c:pt>
                <c:pt idx="42">
                  <c:v>0.0247344370860927</c:v>
                </c:pt>
                <c:pt idx="43">
                  <c:v>-0.0532915360501567</c:v>
                </c:pt>
                <c:pt idx="44">
                  <c:v>0.049342105263158</c:v>
                </c:pt>
                <c:pt idx="45">
                  <c:v>-0.0802815431164902</c:v>
                </c:pt>
                <c:pt idx="46">
                  <c:v>-0.0742296918767507</c:v>
                </c:pt>
                <c:pt idx="47">
                  <c:v>0.0640834575260805</c:v>
                </c:pt>
                <c:pt idx="48">
                  <c:v>0.193950177935943</c:v>
                </c:pt>
                <c:pt idx="49">
                  <c:v>0.0955165692007798</c:v>
                </c:pt>
                <c:pt idx="50">
                  <c:v>0.0223196492626545</c:v>
                </c:pt>
                <c:pt idx="51">
                  <c:v>-0.0510590015128593</c:v>
                </c:pt>
                <c:pt idx="52">
                  <c:v>-0.0163690476190477</c:v>
                </c:pt>
                <c:pt idx="53">
                  <c:v>-0.0168251645940015</c:v>
                </c:pt>
                <c:pt idx="54">
                  <c:v>-0.133538985736925</c:v>
                </c:pt>
                <c:pt idx="55">
                  <c:v>-0.0439393939393939</c:v>
                </c:pt>
                <c:pt idx="56">
                  <c:v>-0.0294117647058824</c:v>
                </c:pt>
                <c:pt idx="57">
                  <c:v>0.0526315789473684</c:v>
                </c:pt>
                <c:pt idx="58">
                  <c:v>-0.0358208955223881</c:v>
                </c:pt>
                <c:pt idx="59">
                  <c:v>-0.12313664921466</c:v>
                </c:pt>
                <c:pt idx="60">
                  <c:v>0.123429411764706</c:v>
                </c:pt>
                <c:pt idx="61">
                  <c:v>0.0558006211180124</c:v>
                </c:pt>
                <c:pt idx="62">
                  <c:v>-0.0001</c:v>
                </c:pt>
                <c:pt idx="63">
                  <c:v>0.126167925848199</c:v>
                </c:pt>
                <c:pt idx="64">
                  <c:v>-0.0464642428285523</c:v>
                </c:pt>
                <c:pt idx="65">
                  <c:v>0.0481517482517481</c:v>
                </c:pt>
                <c:pt idx="66">
                  <c:v>-0.0623950819672131</c:v>
                </c:pt>
                <c:pt idx="67">
                  <c:v>-0.00984025974025971</c:v>
                </c:pt>
                <c:pt idx="68">
                  <c:v>-0.0610756097560976</c:v>
                </c:pt>
                <c:pt idx="69">
                  <c:v>-0.105147748976808</c:v>
                </c:pt>
                <c:pt idx="70">
                  <c:v>-0.0214618157543391</c:v>
                </c:pt>
                <c:pt idx="71">
                  <c:v>0.124524624624625</c:v>
                </c:pt>
                <c:pt idx="72">
                  <c:v>-0.0458452722063037</c:v>
                </c:pt>
                <c:pt idx="73">
                  <c:v>-0.100515463917526</c:v>
                </c:pt>
                <c:pt idx="74">
                  <c:v>0.127806976744186</c:v>
                </c:pt>
                <c:pt idx="75">
                  <c:v>-0.0601092896174863</c:v>
                </c:pt>
                <c:pt idx="76">
                  <c:v>0.0252100840336134</c:v>
                </c:pt>
                <c:pt idx="77">
                  <c:v>-0.105363157894737</c:v>
                </c:pt>
                <c:pt idx="78">
                  <c:v>-0.0001</c:v>
                </c:pt>
                <c:pt idx="79">
                  <c:v>0.0870934604904632</c:v>
                </c:pt>
                <c:pt idx="80">
                  <c:v>-0.0368454068241469</c:v>
                </c:pt>
                <c:pt idx="81">
                  <c:v>-0.0103896103896104</c:v>
                </c:pt>
                <c:pt idx="82">
                  <c:v>0.233874358974359</c:v>
                </c:pt>
                <c:pt idx="83">
                  <c:v>-0.0190679245283019</c:v>
                </c:pt>
                <c:pt idx="84">
                  <c:v>0.0870794871794871</c:v>
                </c:pt>
                <c:pt idx="85">
                  <c:v>0.00688468158347666</c:v>
                </c:pt>
                <c:pt idx="86">
                  <c:v>-0.0316666666666666</c:v>
                </c:pt>
                <c:pt idx="87">
                  <c:v>-0.196010455764075</c:v>
                </c:pt>
                <c:pt idx="88">
                  <c:v>-0.149201826484018</c:v>
                </c:pt>
                <c:pt idx="89">
                  <c:v>-0.113061866125761</c:v>
                </c:pt>
                <c:pt idx="90">
                  <c:v>0.0566399141630901</c:v>
                </c:pt>
                <c:pt idx="91">
                  <c:v>-0.0713602794411177</c:v>
                </c:pt>
                <c:pt idx="92">
                  <c:v>-0.0687391061452514</c:v>
                </c:pt>
                <c:pt idx="93">
                  <c:v>0.0171753320683113</c:v>
                </c:pt>
                <c:pt idx="94">
                  <c:v>0.0585621730382293</c:v>
                </c:pt>
                <c:pt idx="95">
                  <c:v>-0.137352173913044</c:v>
                </c:pt>
                <c:pt idx="96">
                  <c:v>-0.0133274914089347</c:v>
                </c:pt>
                <c:pt idx="97">
                  <c:v>-0.0385238410596026</c:v>
                </c:pt>
                <c:pt idx="98">
                  <c:v>-0.034751282051282</c:v>
                </c:pt>
                <c:pt idx="99">
                  <c:v>-0.0536283105022831</c:v>
                </c:pt>
                <c:pt idx="100">
                  <c:v>-0.0341734513274337</c:v>
                </c:pt>
                <c:pt idx="101">
                  <c:v>-0.000241420118343291</c:v>
                </c:pt>
                <c:pt idx="102">
                  <c:v>-0.0653111111111111</c:v>
                </c:pt>
                <c:pt idx="103">
                  <c:v>-0.0809230769230769</c:v>
                </c:pt>
                <c:pt idx="104">
                  <c:v>0.0644931506849315</c:v>
                </c:pt>
                <c:pt idx="105">
                  <c:v>-0.00683224043715847</c:v>
                </c:pt>
                <c:pt idx="106">
                  <c:v>-0.0348635761589403</c:v>
                </c:pt>
                <c:pt idx="107">
                  <c:v>-0.0629034912718204</c:v>
                </c:pt>
                <c:pt idx="108">
                  <c:v>0.00500503144654088</c:v>
                </c:pt>
                <c:pt idx="109">
                  <c:v>-0.00565628140703515</c:v>
                </c:pt>
                <c:pt idx="110">
                  <c:v>0.129903133903134</c:v>
                </c:pt>
                <c:pt idx="111">
                  <c:v>0.00878701298701288</c:v>
                </c:pt>
                <c:pt idx="112">
                  <c:v>0.0753392523364487</c:v>
                </c:pt>
                <c:pt idx="113">
                  <c:v>0.00374929356357922</c:v>
                </c:pt>
                <c:pt idx="114">
                  <c:v>0.046955115511551</c:v>
                </c:pt>
                <c:pt idx="115">
                  <c:v>0.00768614357262099</c:v>
                </c:pt>
                <c:pt idx="116">
                  <c:v>0.0061180438448567</c:v>
                </c:pt>
                <c:pt idx="117">
                  <c:v>-0.11390960960961</c:v>
                </c:pt>
                <c:pt idx="118">
                  <c:v>0.0321698289269051</c:v>
                </c:pt>
                <c:pt idx="119">
                  <c:v>0.0250999999999999</c:v>
                </c:pt>
                <c:pt idx="120">
                  <c:v>0.0245605263157894</c:v>
                </c:pt>
                <c:pt idx="121">
                  <c:v>-0.0100359477124183</c:v>
                </c:pt>
                <c:pt idx="122">
                  <c:v>0.0537948186528497</c:v>
                </c:pt>
                <c:pt idx="123">
                  <c:v>0.0872954802259887</c:v>
                </c:pt>
                <c:pt idx="124">
                  <c:v>0.0184538461538461</c:v>
                </c:pt>
                <c:pt idx="125">
                  <c:v>0.152655555555555</c:v>
                </c:pt>
                <c:pt idx="126">
                  <c:v>0.0558235294117647</c:v>
                </c:pt>
                <c:pt idx="127">
                  <c:v>0.068128967254408</c:v>
                </c:pt>
                <c:pt idx="128">
                  <c:v>0.026197409326425</c:v>
                </c:pt>
                <c:pt idx="129">
                  <c:v>0.00280833333333326</c:v>
                </c:pt>
                <c:pt idx="130">
                  <c:v>-0.0396939849624061</c:v>
                </c:pt>
                <c:pt idx="131">
                  <c:v>-0.0217560196560197</c:v>
                </c:pt>
                <c:pt idx="132">
                  <c:v>0.00832555831265518</c:v>
                </c:pt>
                <c:pt idx="133">
                  <c:v>-0.0351731414868106</c:v>
                </c:pt>
                <c:pt idx="134">
                  <c:v>0.0787108808290156</c:v>
                </c:pt>
                <c:pt idx="135">
                  <c:v>-0.0668753026634383</c:v>
                </c:pt>
                <c:pt idx="136">
                  <c:v>-0.0224270142180095</c:v>
                </c:pt>
                <c:pt idx="137">
                  <c:v>-0.0242481481481481</c:v>
                </c:pt>
                <c:pt idx="138">
                  <c:v>-0.0368142857142857</c:v>
                </c:pt>
                <c:pt idx="139">
                  <c:v>0.0125746606334841</c:v>
                </c:pt>
                <c:pt idx="140">
                  <c:v>0.1042</c:v>
                </c:pt>
                <c:pt idx="141">
                  <c:v>0.00190626566416034</c:v>
                </c:pt>
                <c:pt idx="142">
                  <c:v>0.0275505154639174</c:v>
                </c:pt>
                <c:pt idx="143">
                  <c:v>0.0282777188328912</c:v>
                </c:pt>
                <c:pt idx="144">
                  <c:v>0.0889953757225434</c:v>
                </c:pt>
                <c:pt idx="145">
                  <c:v>-0.0448988950276243</c:v>
                </c:pt>
                <c:pt idx="146">
                  <c:v>0.0995039513677812</c:v>
                </c:pt>
                <c:pt idx="147">
                  <c:v>0.0504182108626198</c:v>
                </c:pt>
                <c:pt idx="148">
                  <c:v>-0.0464317073170732</c:v>
                </c:pt>
                <c:pt idx="149">
                  <c:v>0.0178335403726707</c:v>
                </c:pt>
                <c:pt idx="150">
                  <c:v>0.0550377049180328</c:v>
                </c:pt>
                <c:pt idx="151">
                  <c:v>-0.0199926045016077</c:v>
                </c:pt>
                <c:pt idx="152">
                  <c:v>0.0864125874125875</c:v>
                </c:pt>
                <c:pt idx="153">
                  <c:v>0.0583592592592593</c:v>
                </c:pt>
                <c:pt idx="154">
                  <c:v>0.0236679316888045</c:v>
                </c:pt>
                <c:pt idx="155">
                  <c:v>-0.0514504504504505</c:v>
                </c:pt>
                <c:pt idx="156">
                  <c:v>-0.0289210157618214</c:v>
                </c:pt>
                <c:pt idx="157">
                  <c:v>-0.106015673981191</c:v>
                </c:pt>
                <c:pt idx="158">
                  <c:v>-0.0104167701863354</c:v>
                </c:pt>
                <c:pt idx="159">
                  <c:v>0.0793369127516779</c:v>
                </c:pt>
                <c:pt idx="160">
                  <c:v>-0.049323322683706</c:v>
                </c:pt>
                <c:pt idx="161">
                  <c:v>0.0650395229982964</c:v>
                </c:pt>
                <c:pt idx="162">
                  <c:v>0.0230328097731239</c:v>
                </c:pt>
                <c:pt idx="163">
                  <c:v>-0.100556603773585</c:v>
                </c:pt>
                <c:pt idx="164">
                  <c:v>-0.0632469026548672</c:v>
                </c:pt>
                <c:pt idx="165">
                  <c:v>-0.0328285714285715</c:v>
                </c:pt>
                <c:pt idx="166">
                  <c:v>-0.042595890410959</c:v>
                </c:pt>
                <c:pt idx="167">
                  <c:v>0.065951461988304</c:v>
                </c:pt>
                <c:pt idx="168">
                  <c:v>-0.00999565217391299</c:v>
                </c:pt>
                <c:pt idx="169">
                  <c:v>0.0377566265060241</c:v>
                </c:pt>
                <c:pt idx="170">
                  <c:v>0.052468253968254</c:v>
                </c:pt>
                <c:pt idx="171">
                  <c:v>0.0589060606060605</c:v>
                </c:pt>
                <c:pt idx="172">
                  <c:v>-0.0316117647058824</c:v>
                </c:pt>
                <c:pt idx="173">
                  <c:v>-0.155154570637119</c:v>
                </c:pt>
                <c:pt idx="174">
                  <c:v>-0.12688640776699</c:v>
                </c:pt>
                <c:pt idx="175">
                  <c:v>-0.0645034168564921</c:v>
                </c:pt>
                <c:pt idx="176">
                  <c:v>0.0424380952380953</c:v>
                </c:pt>
                <c:pt idx="177">
                  <c:v>0.0186978102189782</c:v>
                </c:pt>
                <c:pt idx="178">
                  <c:v>-0.0590724137931034</c:v>
                </c:pt>
                <c:pt idx="179">
                  <c:v>0.0619764705882353</c:v>
                </c:pt>
                <c:pt idx="180">
                  <c:v>0.0239078085642317</c:v>
                </c:pt>
                <c:pt idx="181">
                  <c:v>0.0822712328767124</c:v>
                </c:pt>
                <c:pt idx="182">
                  <c:v>-0.0809493670886075</c:v>
                </c:pt>
                <c:pt idx="183">
                  <c:v>-0.0991366972477064</c:v>
                </c:pt>
                <c:pt idx="184">
                  <c:v>0.0154772833723654</c:v>
                </c:pt>
                <c:pt idx="185">
                  <c:v>-0.0848413793103448</c:v>
                </c:pt>
                <c:pt idx="186">
                  <c:v>-0.005</c:v>
                </c:pt>
                <c:pt idx="187">
                  <c:v>-0.0441374741200828</c:v>
                </c:pt>
                <c:pt idx="188">
                  <c:v>-0.0162699386503068</c:v>
                </c:pt>
                <c:pt idx="189">
                  <c:v>-0.0943854748603352</c:v>
                </c:pt>
                <c:pt idx="190">
                  <c:v>-0.0046</c:v>
                </c:pt>
                <c:pt idx="191">
                  <c:v>0.218534624145786</c:v>
                </c:pt>
                <c:pt idx="192">
                  <c:v>-0.0682658848614072</c:v>
                </c:pt>
                <c:pt idx="193">
                  <c:v>-0.0566252525252525</c:v>
                </c:pt>
                <c:pt idx="194">
                  <c:v>0.426235838150289</c:v>
                </c:pt>
                <c:pt idx="195">
                  <c:v>-0.0451512465373962</c:v>
                </c:pt>
                <c:pt idx="196">
                  <c:v>0.0609967551622419</c:v>
                </c:pt>
                <c:pt idx="197">
                  <c:v>0.0456356037151702</c:v>
                </c:pt>
                <c:pt idx="198">
                  <c:v>-0.20439504950495</c:v>
                </c:pt>
                <c:pt idx="199">
                  <c:v>0.0510302872062663</c:v>
                </c:pt>
                <c:pt idx="200">
                  <c:v>0.181758513931888</c:v>
                </c:pt>
                <c:pt idx="201">
                  <c:v>-0.0505976401179941</c:v>
                </c:pt>
                <c:pt idx="202">
                  <c:v>-0.0153618075801749</c:v>
                </c:pt>
                <c:pt idx="203">
                  <c:v>0.102151612903226</c:v>
                </c:pt>
                <c:pt idx="204">
                  <c:v>0.00957189542483655</c:v>
                </c:pt>
                <c:pt idx="205">
                  <c:v>-0.00675732899022801</c:v>
                </c:pt>
                <c:pt idx="206">
                  <c:v>-0.0198256410256411</c:v>
                </c:pt>
                <c:pt idx="207">
                  <c:v>0.111185714285714</c:v>
                </c:pt>
                <c:pt idx="208">
                  <c:v>-0.0851672131147541</c:v>
                </c:pt>
                <c:pt idx="209">
                  <c:v>0.00868903654485058</c:v>
                </c:pt>
                <c:pt idx="210">
                  <c:v>-0.156412676056338</c:v>
                </c:pt>
                <c:pt idx="211">
                  <c:v>-0.0151420612813371</c:v>
                </c:pt>
                <c:pt idx="212">
                  <c:v>0.0425472303206997</c:v>
                </c:pt>
                <c:pt idx="213">
                  <c:v>-0.00979710144927536</c:v>
                </c:pt>
                <c:pt idx="214">
                  <c:v>-0.032469014084507</c:v>
                </c:pt>
                <c:pt idx="215">
                  <c:v>0.0132919770773639</c:v>
                </c:pt>
                <c:pt idx="216">
                  <c:v>-0.0180242937853108</c:v>
                </c:pt>
                <c:pt idx="217">
                  <c:v>-0.057775935828877</c:v>
                </c:pt>
                <c:pt idx="218">
                  <c:v>0.0115043478260869</c:v>
                </c:pt>
                <c:pt idx="219">
                  <c:v>0.0946074626865672</c:v>
                </c:pt>
                <c:pt idx="220">
                  <c:v>-0.0987945945945946</c:v>
                </c:pt>
                <c:pt idx="221">
                  <c:v>0.170203174603175</c:v>
                </c:pt>
                <c:pt idx="222">
                  <c:v>-0.136331404958678</c:v>
                </c:pt>
                <c:pt idx="223">
                  <c:v>0.0696644970414202</c:v>
                </c:pt>
                <c:pt idx="224">
                  <c:v>0.00827604790419171</c:v>
                </c:pt>
                <c:pt idx="225">
                  <c:v>-0.097291304347826</c:v>
                </c:pt>
                <c:pt idx="226">
                  <c:v>0.171418849840256</c:v>
                </c:pt>
                <c:pt idx="227">
                  <c:v>0.00864498381877029</c:v>
                </c:pt>
                <c:pt idx="228">
                  <c:v>-0.016679552715655</c:v>
                </c:pt>
                <c:pt idx="229">
                  <c:v>-0.06456006006006</c:v>
                </c:pt>
                <c:pt idx="230">
                  <c:v>0.0661395498392282</c:v>
                </c:pt>
                <c:pt idx="231">
                  <c:v>0.152033828996283</c:v>
                </c:pt>
                <c:pt idx="232">
                  <c:v>-0.0603403508771929</c:v>
                </c:pt>
                <c:pt idx="233">
                  <c:v>0.0833862595419847</c:v>
                </c:pt>
                <c:pt idx="234">
                  <c:v>0.00748301158301156</c:v>
                </c:pt>
                <c:pt idx="235">
                  <c:v>-0.0592445255474452</c:v>
                </c:pt>
                <c:pt idx="236">
                  <c:v>0.105311740890688</c:v>
                </c:pt>
                <c:pt idx="237">
                  <c:v>0.0292728033472804</c:v>
                </c:pt>
              </c:numCache>
            </c:numRef>
          </c:yVal>
          <c:smooth val="0"/>
        </c:ser>
        <c:ser>
          <c:idx val="1"/>
          <c:order val="1"/>
          <c:tx>
            <c:v>Forecasted Excess Return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Toyota!$F$2:$F$239</c:f>
              <c:numCache>
                <c:formatCode>General</c:formatCode>
                <c:ptCount val="238"/>
                <c:pt idx="0">
                  <c:v>-5.08</c:v>
                </c:pt>
                <c:pt idx="1">
                  <c:v>-1.54</c:v>
                </c:pt>
                <c:pt idx="2">
                  <c:v>0.07</c:v>
                </c:pt>
                <c:pt idx="3">
                  <c:v>-2.28</c:v>
                </c:pt>
                <c:pt idx="4">
                  <c:v>1.58</c:v>
                </c:pt>
                <c:pt idx="5">
                  <c:v>0.89</c:v>
                </c:pt>
                <c:pt idx="6">
                  <c:v>0.1</c:v>
                </c:pt>
                <c:pt idx="7">
                  <c:v>-2.27</c:v>
                </c:pt>
                <c:pt idx="8">
                  <c:v>-1.98</c:v>
                </c:pt>
                <c:pt idx="9">
                  <c:v>1.15</c:v>
                </c:pt>
                <c:pt idx="10">
                  <c:v>3.22</c:v>
                </c:pt>
                <c:pt idx="11">
                  <c:v>-3.69</c:v>
                </c:pt>
                <c:pt idx="12">
                  <c:v>2.19</c:v>
                </c:pt>
                <c:pt idx="13">
                  <c:v>-0.86</c:v>
                </c:pt>
                <c:pt idx="14">
                  <c:v>0.92</c:v>
                </c:pt>
                <c:pt idx="15">
                  <c:v>-0.35</c:v>
                </c:pt>
                <c:pt idx="16">
                  <c:v>-1.05</c:v>
                </c:pt>
                <c:pt idx="17">
                  <c:v>-0.76</c:v>
                </c:pt>
                <c:pt idx="18">
                  <c:v>0.17</c:v>
                </c:pt>
                <c:pt idx="19">
                  <c:v>-0.64</c:v>
                </c:pt>
                <c:pt idx="20">
                  <c:v>1.0</c:v>
                </c:pt>
                <c:pt idx="21">
                  <c:v>0.01</c:v>
                </c:pt>
                <c:pt idx="22">
                  <c:v>0.41</c:v>
                </c:pt>
                <c:pt idx="23">
                  <c:v>0.51</c:v>
                </c:pt>
                <c:pt idx="24">
                  <c:v>0.14</c:v>
                </c:pt>
                <c:pt idx="25">
                  <c:v>-0.65</c:v>
                </c:pt>
                <c:pt idx="26">
                  <c:v>0.44</c:v>
                </c:pt>
                <c:pt idx="27">
                  <c:v>0.69</c:v>
                </c:pt>
                <c:pt idx="28">
                  <c:v>-0.48</c:v>
                </c:pt>
                <c:pt idx="29">
                  <c:v>0.88</c:v>
                </c:pt>
                <c:pt idx="30">
                  <c:v>-0.04</c:v>
                </c:pt>
                <c:pt idx="31">
                  <c:v>0.06</c:v>
                </c:pt>
                <c:pt idx="32">
                  <c:v>0.87</c:v>
                </c:pt>
                <c:pt idx="33">
                  <c:v>-0.26</c:v>
                </c:pt>
                <c:pt idx="34">
                  <c:v>-0.15</c:v>
                </c:pt>
                <c:pt idx="35">
                  <c:v>-1.88</c:v>
                </c:pt>
                <c:pt idx="36">
                  <c:v>1.39</c:v>
                </c:pt>
                <c:pt idx="37">
                  <c:v>0.84</c:v>
                </c:pt>
                <c:pt idx="38">
                  <c:v>6.81</c:v>
                </c:pt>
                <c:pt idx="39">
                  <c:v>0.52</c:v>
                </c:pt>
                <c:pt idx="40">
                  <c:v>-1.23</c:v>
                </c:pt>
                <c:pt idx="41">
                  <c:v>1.44</c:v>
                </c:pt>
                <c:pt idx="42">
                  <c:v>-3.08</c:v>
                </c:pt>
                <c:pt idx="43">
                  <c:v>-3.7</c:v>
                </c:pt>
                <c:pt idx="44">
                  <c:v>1.28</c:v>
                </c:pt>
                <c:pt idx="45">
                  <c:v>-1.55</c:v>
                </c:pt>
                <c:pt idx="46">
                  <c:v>-1.74</c:v>
                </c:pt>
                <c:pt idx="47">
                  <c:v>-1.15</c:v>
                </c:pt>
                <c:pt idx="48">
                  <c:v>-0.23</c:v>
                </c:pt>
                <c:pt idx="49">
                  <c:v>1.43</c:v>
                </c:pt>
                <c:pt idx="50">
                  <c:v>1.61</c:v>
                </c:pt>
                <c:pt idx="51">
                  <c:v>0.24</c:v>
                </c:pt>
                <c:pt idx="52">
                  <c:v>-2.42</c:v>
                </c:pt>
                <c:pt idx="53">
                  <c:v>3.15</c:v>
                </c:pt>
                <c:pt idx="54">
                  <c:v>0.89</c:v>
                </c:pt>
                <c:pt idx="55">
                  <c:v>-0.58</c:v>
                </c:pt>
                <c:pt idx="56">
                  <c:v>1.44</c:v>
                </c:pt>
                <c:pt idx="57">
                  <c:v>-0.51</c:v>
                </c:pt>
                <c:pt idx="58">
                  <c:v>-1.28</c:v>
                </c:pt>
                <c:pt idx="59">
                  <c:v>0.72</c:v>
                </c:pt>
                <c:pt idx="60">
                  <c:v>1.41</c:v>
                </c:pt>
                <c:pt idx="61">
                  <c:v>0.84</c:v>
                </c:pt>
                <c:pt idx="62">
                  <c:v>1.78</c:v>
                </c:pt>
                <c:pt idx="63">
                  <c:v>0.7</c:v>
                </c:pt>
                <c:pt idx="64">
                  <c:v>-0.66</c:v>
                </c:pt>
                <c:pt idx="65">
                  <c:v>-1.6</c:v>
                </c:pt>
                <c:pt idx="66">
                  <c:v>0.75</c:v>
                </c:pt>
                <c:pt idx="67">
                  <c:v>-1.04</c:v>
                </c:pt>
                <c:pt idx="68">
                  <c:v>-3.15</c:v>
                </c:pt>
                <c:pt idx="69">
                  <c:v>-3.92</c:v>
                </c:pt>
                <c:pt idx="70">
                  <c:v>1.59</c:v>
                </c:pt>
                <c:pt idx="71">
                  <c:v>6.14</c:v>
                </c:pt>
                <c:pt idx="72">
                  <c:v>-1.4</c:v>
                </c:pt>
                <c:pt idx="73">
                  <c:v>0.84</c:v>
                </c:pt>
                <c:pt idx="74">
                  <c:v>6.17</c:v>
                </c:pt>
                <c:pt idx="75">
                  <c:v>-4.62</c:v>
                </c:pt>
                <c:pt idx="76">
                  <c:v>0.69</c:v>
                </c:pt>
                <c:pt idx="77">
                  <c:v>-3.6</c:v>
                </c:pt>
                <c:pt idx="78">
                  <c:v>-0.32</c:v>
                </c:pt>
                <c:pt idx="79">
                  <c:v>0.77</c:v>
                </c:pt>
                <c:pt idx="80">
                  <c:v>0.08</c:v>
                </c:pt>
                <c:pt idx="81">
                  <c:v>-3.3</c:v>
                </c:pt>
                <c:pt idx="82">
                  <c:v>-0.57</c:v>
                </c:pt>
                <c:pt idx="83">
                  <c:v>0.56</c:v>
                </c:pt>
                <c:pt idx="84">
                  <c:v>0.26</c:v>
                </c:pt>
                <c:pt idx="85">
                  <c:v>0.43</c:v>
                </c:pt>
                <c:pt idx="86">
                  <c:v>0.81</c:v>
                </c:pt>
                <c:pt idx="87">
                  <c:v>0.05</c:v>
                </c:pt>
                <c:pt idx="88">
                  <c:v>2.77</c:v>
                </c:pt>
                <c:pt idx="89">
                  <c:v>4.89</c:v>
                </c:pt>
                <c:pt idx="90">
                  <c:v>1.37</c:v>
                </c:pt>
                <c:pt idx="91">
                  <c:v>1.99</c:v>
                </c:pt>
                <c:pt idx="92">
                  <c:v>3.4</c:v>
                </c:pt>
                <c:pt idx="93">
                  <c:v>1.22</c:v>
                </c:pt>
                <c:pt idx="94">
                  <c:v>-1.7</c:v>
                </c:pt>
                <c:pt idx="95">
                  <c:v>1.57</c:v>
                </c:pt>
                <c:pt idx="96">
                  <c:v>-0.53</c:v>
                </c:pt>
                <c:pt idx="97">
                  <c:v>3.79</c:v>
                </c:pt>
                <c:pt idx="98">
                  <c:v>2.24</c:v>
                </c:pt>
                <c:pt idx="99">
                  <c:v>-0.16</c:v>
                </c:pt>
                <c:pt idx="100">
                  <c:v>-4.64</c:v>
                </c:pt>
                <c:pt idx="101">
                  <c:v>-0.24</c:v>
                </c:pt>
                <c:pt idx="102">
                  <c:v>1.09</c:v>
                </c:pt>
                <c:pt idx="103">
                  <c:v>0.07</c:v>
                </c:pt>
                <c:pt idx="104">
                  <c:v>-0.5</c:v>
                </c:pt>
                <c:pt idx="105">
                  <c:v>-0.6</c:v>
                </c:pt>
                <c:pt idx="106">
                  <c:v>2.39</c:v>
                </c:pt>
                <c:pt idx="107">
                  <c:v>2.98</c:v>
                </c:pt>
                <c:pt idx="108">
                  <c:v>2.57</c:v>
                </c:pt>
                <c:pt idx="109">
                  <c:v>0.78</c:v>
                </c:pt>
                <c:pt idx="110">
                  <c:v>1.44</c:v>
                </c:pt>
                <c:pt idx="111">
                  <c:v>2.38</c:v>
                </c:pt>
                <c:pt idx="112">
                  <c:v>-0.82</c:v>
                </c:pt>
                <c:pt idx="113">
                  <c:v>0.45</c:v>
                </c:pt>
                <c:pt idx="114">
                  <c:v>-1.33</c:v>
                </c:pt>
                <c:pt idx="115">
                  <c:v>4.12</c:v>
                </c:pt>
                <c:pt idx="116">
                  <c:v>-0.02</c:v>
                </c:pt>
                <c:pt idx="117">
                  <c:v>2.49</c:v>
                </c:pt>
                <c:pt idx="118">
                  <c:v>0.82</c:v>
                </c:pt>
                <c:pt idx="119">
                  <c:v>-1.13</c:v>
                </c:pt>
                <c:pt idx="120">
                  <c:v>3.27</c:v>
                </c:pt>
                <c:pt idx="121">
                  <c:v>2.15</c:v>
                </c:pt>
                <c:pt idx="122">
                  <c:v>-5.56</c:v>
                </c:pt>
                <c:pt idx="123">
                  <c:v>-2.19</c:v>
                </c:pt>
                <c:pt idx="124">
                  <c:v>1.03</c:v>
                </c:pt>
                <c:pt idx="125">
                  <c:v>2.69</c:v>
                </c:pt>
                <c:pt idx="126">
                  <c:v>-0.85</c:v>
                </c:pt>
                <c:pt idx="127">
                  <c:v>-0.8</c:v>
                </c:pt>
                <c:pt idx="128">
                  <c:v>0.14</c:v>
                </c:pt>
                <c:pt idx="129">
                  <c:v>-0.3</c:v>
                </c:pt>
                <c:pt idx="130">
                  <c:v>0.11</c:v>
                </c:pt>
                <c:pt idx="131">
                  <c:v>3.19</c:v>
                </c:pt>
                <c:pt idx="132">
                  <c:v>2.12</c:v>
                </c:pt>
                <c:pt idx="133">
                  <c:v>0.47</c:v>
                </c:pt>
                <c:pt idx="134">
                  <c:v>1.43</c:v>
                </c:pt>
                <c:pt idx="135">
                  <c:v>0.29</c:v>
                </c:pt>
                <c:pt idx="136">
                  <c:v>0.48</c:v>
                </c:pt>
                <c:pt idx="137">
                  <c:v>2.75</c:v>
                </c:pt>
                <c:pt idx="138">
                  <c:v>-1.13</c:v>
                </c:pt>
                <c:pt idx="139">
                  <c:v>4.12</c:v>
                </c:pt>
                <c:pt idx="140">
                  <c:v>-1.76</c:v>
                </c:pt>
                <c:pt idx="141">
                  <c:v>0.82</c:v>
                </c:pt>
                <c:pt idx="142">
                  <c:v>-4.17</c:v>
                </c:pt>
                <c:pt idx="143">
                  <c:v>3.16</c:v>
                </c:pt>
                <c:pt idx="144">
                  <c:v>2.31</c:v>
                </c:pt>
                <c:pt idx="145">
                  <c:v>0.26</c:v>
                </c:pt>
                <c:pt idx="146">
                  <c:v>2.68</c:v>
                </c:pt>
                <c:pt idx="147">
                  <c:v>-0.13</c:v>
                </c:pt>
                <c:pt idx="148">
                  <c:v>-2.73</c:v>
                </c:pt>
                <c:pt idx="149">
                  <c:v>-1.98</c:v>
                </c:pt>
                <c:pt idx="150">
                  <c:v>2.35</c:v>
                </c:pt>
                <c:pt idx="151">
                  <c:v>-0.39</c:v>
                </c:pt>
                <c:pt idx="152">
                  <c:v>1.59</c:v>
                </c:pt>
                <c:pt idx="153">
                  <c:v>-1.94</c:v>
                </c:pt>
                <c:pt idx="154">
                  <c:v>0.84</c:v>
                </c:pt>
                <c:pt idx="155">
                  <c:v>2.15</c:v>
                </c:pt>
                <c:pt idx="156">
                  <c:v>5.12</c:v>
                </c:pt>
                <c:pt idx="157">
                  <c:v>1.53</c:v>
                </c:pt>
                <c:pt idx="158">
                  <c:v>1.68</c:v>
                </c:pt>
                <c:pt idx="159">
                  <c:v>-1.14</c:v>
                </c:pt>
                <c:pt idx="160">
                  <c:v>2.06</c:v>
                </c:pt>
                <c:pt idx="161">
                  <c:v>4.51</c:v>
                </c:pt>
                <c:pt idx="162">
                  <c:v>1.56</c:v>
                </c:pt>
                <c:pt idx="163">
                  <c:v>3.08</c:v>
                </c:pt>
                <c:pt idx="164">
                  <c:v>1.6</c:v>
                </c:pt>
                <c:pt idx="165">
                  <c:v>2.86</c:v>
                </c:pt>
                <c:pt idx="166">
                  <c:v>-1.31</c:v>
                </c:pt>
                <c:pt idx="167">
                  <c:v>-5.89</c:v>
                </c:pt>
                <c:pt idx="168">
                  <c:v>3.23</c:v>
                </c:pt>
                <c:pt idx="169">
                  <c:v>1.71</c:v>
                </c:pt>
                <c:pt idx="170">
                  <c:v>1.75</c:v>
                </c:pt>
                <c:pt idx="171">
                  <c:v>-3.35</c:v>
                </c:pt>
                <c:pt idx="172">
                  <c:v>-4.62</c:v>
                </c:pt>
                <c:pt idx="173">
                  <c:v>-0.2</c:v>
                </c:pt>
                <c:pt idx="174">
                  <c:v>8.33</c:v>
                </c:pt>
                <c:pt idx="175">
                  <c:v>6.36</c:v>
                </c:pt>
                <c:pt idx="176">
                  <c:v>6.29</c:v>
                </c:pt>
                <c:pt idx="177">
                  <c:v>-0.83</c:v>
                </c:pt>
                <c:pt idx="178">
                  <c:v>4.64</c:v>
                </c:pt>
                <c:pt idx="179">
                  <c:v>0.51</c:v>
                </c:pt>
                <c:pt idx="180">
                  <c:v>6.14</c:v>
                </c:pt>
                <c:pt idx="181">
                  <c:v>-5.27</c:v>
                </c:pt>
                <c:pt idx="182">
                  <c:v>7.62</c:v>
                </c:pt>
                <c:pt idx="183">
                  <c:v>5.37</c:v>
                </c:pt>
                <c:pt idx="184">
                  <c:v>7.5</c:v>
                </c:pt>
                <c:pt idx="185">
                  <c:v>5.769999999999999</c:v>
                </c:pt>
                <c:pt idx="186">
                  <c:v>-3.52</c:v>
                </c:pt>
                <c:pt idx="187">
                  <c:v>4.12</c:v>
                </c:pt>
                <c:pt idx="188">
                  <c:v>5.95</c:v>
                </c:pt>
                <c:pt idx="189">
                  <c:v>10.08</c:v>
                </c:pt>
                <c:pt idx="190">
                  <c:v>2.58</c:v>
                </c:pt>
                <c:pt idx="191">
                  <c:v>5.95</c:v>
                </c:pt>
                <c:pt idx="192">
                  <c:v>-8.16</c:v>
                </c:pt>
                <c:pt idx="193">
                  <c:v>6.15</c:v>
                </c:pt>
                <c:pt idx="194">
                  <c:v>-8.12</c:v>
                </c:pt>
                <c:pt idx="195">
                  <c:v>-13.82</c:v>
                </c:pt>
                <c:pt idx="196">
                  <c:v>-5.37</c:v>
                </c:pt>
                <c:pt idx="197">
                  <c:v>-3.65</c:v>
                </c:pt>
                <c:pt idx="198">
                  <c:v>0.04</c:v>
                </c:pt>
                <c:pt idx="199">
                  <c:v>0.57</c:v>
                </c:pt>
                <c:pt idx="200">
                  <c:v>-5.96</c:v>
                </c:pt>
                <c:pt idx="201">
                  <c:v>-1.07</c:v>
                </c:pt>
                <c:pt idx="202">
                  <c:v>3.78</c:v>
                </c:pt>
                <c:pt idx="203">
                  <c:v>1.5</c:v>
                </c:pt>
                <c:pt idx="204">
                  <c:v>-4.79</c:v>
                </c:pt>
                <c:pt idx="205">
                  <c:v>-0.37</c:v>
                </c:pt>
                <c:pt idx="206">
                  <c:v>-2.08</c:v>
                </c:pt>
                <c:pt idx="207">
                  <c:v>2.04</c:v>
                </c:pt>
                <c:pt idx="208">
                  <c:v>1.7</c:v>
                </c:pt>
                <c:pt idx="209">
                  <c:v>-2.59</c:v>
                </c:pt>
                <c:pt idx="210">
                  <c:v>-1.4</c:v>
                </c:pt>
                <c:pt idx="211">
                  <c:v>-1.76</c:v>
                </c:pt>
                <c:pt idx="212">
                  <c:v>0.37</c:v>
                </c:pt>
                <c:pt idx="213">
                  <c:v>1.65</c:v>
                </c:pt>
                <c:pt idx="214">
                  <c:v>-2.36</c:v>
                </c:pt>
                <c:pt idx="215">
                  <c:v>2.08</c:v>
                </c:pt>
                <c:pt idx="216">
                  <c:v>1.59</c:v>
                </c:pt>
                <c:pt idx="217">
                  <c:v>2.64</c:v>
                </c:pt>
                <c:pt idx="218">
                  <c:v>-2.49</c:v>
                </c:pt>
                <c:pt idx="219">
                  <c:v>-4.71</c:v>
                </c:pt>
                <c:pt idx="220">
                  <c:v>1.82</c:v>
                </c:pt>
                <c:pt idx="221">
                  <c:v>-2.89</c:v>
                </c:pt>
                <c:pt idx="222">
                  <c:v>-0.15</c:v>
                </c:pt>
                <c:pt idx="223">
                  <c:v>-2.01</c:v>
                </c:pt>
                <c:pt idx="224">
                  <c:v>-0.78</c:v>
                </c:pt>
                <c:pt idx="225">
                  <c:v>-4.49</c:v>
                </c:pt>
                <c:pt idx="226">
                  <c:v>-0.17</c:v>
                </c:pt>
                <c:pt idx="227">
                  <c:v>1.8</c:v>
                </c:pt>
                <c:pt idx="228">
                  <c:v>-0.46</c:v>
                </c:pt>
                <c:pt idx="229">
                  <c:v>1.22</c:v>
                </c:pt>
                <c:pt idx="230">
                  <c:v>2.02</c:v>
                </c:pt>
                <c:pt idx="231">
                  <c:v>1.37</c:v>
                </c:pt>
                <c:pt idx="232">
                  <c:v>0.47</c:v>
                </c:pt>
                <c:pt idx="233">
                  <c:v>0.41</c:v>
                </c:pt>
                <c:pt idx="234">
                  <c:v>-0.45</c:v>
                </c:pt>
                <c:pt idx="235">
                  <c:v>1.08</c:v>
                </c:pt>
                <c:pt idx="236">
                  <c:v>1.32</c:v>
                </c:pt>
                <c:pt idx="237">
                  <c:v>0.46</c:v>
                </c:pt>
              </c:numCache>
            </c:numRef>
          </c:xVal>
          <c:yVal>
            <c:numRef>
              <c:f>Toyota!$M$58:$M$295</c:f>
              <c:numCache>
                <c:formatCode>General</c:formatCode>
                <c:ptCount val="238"/>
                <c:pt idx="0">
                  <c:v>-0.0269645830903047</c:v>
                </c:pt>
                <c:pt idx="1">
                  <c:v>-0.0449208479785625</c:v>
                </c:pt>
                <c:pt idx="2">
                  <c:v>0.00332335162577877</c:v>
                </c:pt>
                <c:pt idx="3">
                  <c:v>-0.0188674821358643</c:v>
                </c:pt>
                <c:pt idx="4">
                  <c:v>0.107824628446269</c:v>
                </c:pt>
                <c:pt idx="5">
                  <c:v>-0.0638451361459355</c:v>
                </c:pt>
                <c:pt idx="6">
                  <c:v>-0.0515698286274494</c:v>
                </c:pt>
                <c:pt idx="7">
                  <c:v>0.0162790165143295</c:v>
                </c:pt>
                <c:pt idx="8">
                  <c:v>-0.0380634383934538</c:v>
                </c:pt>
                <c:pt idx="9">
                  <c:v>0.0243659927601039</c:v>
                </c:pt>
                <c:pt idx="10">
                  <c:v>0.0387166184244419</c:v>
                </c:pt>
                <c:pt idx="11">
                  <c:v>0.00744011917674485</c:v>
                </c:pt>
                <c:pt idx="12">
                  <c:v>0.0769503577957556</c:v>
                </c:pt>
                <c:pt idx="13">
                  <c:v>0.0182246953774657</c:v>
                </c:pt>
                <c:pt idx="14">
                  <c:v>-0.0228637463050338</c:v>
                </c:pt>
                <c:pt idx="15">
                  <c:v>0.0176753673724711</c:v>
                </c:pt>
                <c:pt idx="16">
                  <c:v>0.0147877221341119</c:v>
                </c:pt>
                <c:pt idx="17">
                  <c:v>0.0122257456630264</c:v>
                </c:pt>
                <c:pt idx="18">
                  <c:v>-0.036650325959753</c:v>
                </c:pt>
                <c:pt idx="19">
                  <c:v>0.00620876523981959</c:v>
                </c:pt>
                <c:pt idx="20">
                  <c:v>0.0206164826689833</c:v>
                </c:pt>
                <c:pt idx="21">
                  <c:v>0.0492453111777841</c:v>
                </c:pt>
                <c:pt idx="22">
                  <c:v>-0.013296689497363</c:v>
                </c:pt>
                <c:pt idx="23">
                  <c:v>-0.0227150493476285</c:v>
                </c:pt>
                <c:pt idx="24">
                  <c:v>0.0233404660747759</c:v>
                </c:pt>
                <c:pt idx="25">
                  <c:v>-0.06519112405813</c:v>
                </c:pt>
                <c:pt idx="26">
                  <c:v>0.0108002521055619</c:v>
                </c:pt>
                <c:pt idx="27">
                  <c:v>0.0387719691227595</c:v>
                </c:pt>
                <c:pt idx="28">
                  <c:v>-0.000377083797465432</c:v>
                </c:pt>
                <c:pt idx="29">
                  <c:v>0.0392632528615363</c:v>
                </c:pt>
                <c:pt idx="30">
                  <c:v>-0.0139431876312792</c:v>
                </c:pt>
                <c:pt idx="31">
                  <c:v>-0.00807142357005979</c:v>
                </c:pt>
                <c:pt idx="32">
                  <c:v>0.0488684390831362</c:v>
                </c:pt>
                <c:pt idx="33">
                  <c:v>-0.0099716998370265</c:v>
                </c:pt>
                <c:pt idx="34">
                  <c:v>0.0653790525715215</c:v>
                </c:pt>
                <c:pt idx="35">
                  <c:v>0.00943195103712088</c:v>
                </c:pt>
                <c:pt idx="36">
                  <c:v>0.0311796568070746</c:v>
                </c:pt>
                <c:pt idx="37">
                  <c:v>0.0236326330588049</c:v>
                </c:pt>
                <c:pt idx="38">
                  <c:v>0.0497759114444618</c:v>
                </c:pt>
                <c:pt idx="39">
                  <c:v>0.0198751367766848</c:v>
                </c:pt>
                <c:pt idx="40">
                  <c:v>-0.0075923859589623</c:v>
                </c:pt>
                <c:pt idx="41">
                  <c:v>0.0226310926750317</c:v>
                </c:pt>
                <c:pt idx="42">
                  <c:v>-0.00251918960805905</c:v>
                </c:pt>
                <c:pt idx="43">
                  <c:v>-0.0124767580980893</c:v>
                </c:pt>
                <c:pt idx="44">
                  <c:v>0.043803792356876</c:v>
                </c:pt>
                <c:pt idx="45">
                  <c:v>-0.0505720095433624</c:v>
                </c:pt>
                <c:pt idx="46">
                  <c:v>-0.0345813341641485</c:v>
                </c:pt>
                <c:pt idx="47">
                  <c:v>-0.00444809811168279</c:v>
                </c:pt>
                <c:pt idx="48">
                  <c:v>0.0594432501160603</c:v>
                </c:pt>
                <c:pt idx="49">
                  <c:v>0.00692518219321044</c:v>
                </c:pt>
                <c:pt idx="50">
                  <c:v>0.00696702374581092</c:v>
                </c:pt>
                <c:pt idx="51">
                  <c:v>-0.0390793176292402</c:v>
                </c:pt>
                <c:pt idx="52">
                  <c:v>0.0263564337546502</c:v>
                </c:pt>
                <c:pt idx="53">
                  <c:v>0.0052188826847225</c:v>
                </c:pt>
                <c:pt idx="54">
                  <c:v>-0.0815521341894021</c:v>
                </c:pt>
                <c:pt idx="55">
                  <c:v>0.0197346155777787</c:v>
                </c:pt>
                <c:pt idx="56">
                  <c:v>0.0018243507398379</c:v>
                </c:pt>
                <c:pt idx="57">
                  <c:v>-0.00594133304691643</c:v>
                </c:pt>
                <c:pt idx="58">
                  <c:v>0.0238212905339731</c:v>
                </c:pt>
                <c:pt idx="59">
                  <c:v>-0.0713497617713841</c:v>
                </c:pt>
                <c:pt idx="60">
                  <c:v>0.0378197521861893</c:v>
                </c:pt>
                <c:pt idx="61">
                  <c:v>-0.00832135300160691</c:v>
                </c:pt>
                <c:pt idx="62">
                  <c:v>0.0256038111696562</c:v>
                </c:pt>
                <c:pt idx="63">
                  <c:v>0.0121237536955095</c:v>
                </c:pt>
                <c:pt idx="64">
                  <c:v>0.0474524926733048</c:v>
                </c:pt>
                <c:pt idx="65">
                  <c:v>0.0382363070849525</c:v>
                </c:pt>
                <c:pt idx="66">
                  <c:v>-0.00596067835626176</c:v>
                </c:pt>
                <c:pt idx="67">
                  <c:v>0.0368884487678235</c:v>
                </c:pt>
                <c:pt idx="68">
                  <c:v>-0.0177790557651199</c:v>
                </c:pt>
                <c:pt idx="69">
                  <c:v>-0.061289753434805</c:v>
                </c:pt>
                <c:pt idx="70">
                  <c:v>-0.0324788909385924</c:v>
                </c:pt>
                <c:pt idx="71">
                  <c:v>0.0477601230514258</c:v>
                </c:pt>
                <c:pt idx="72">
                  <c:v>-0.00192273663947769</c:v>
                </c:pt>
                <c:pt idx="73">
                  <c:v>0.0217400477188951</c:v>
                </c:pt>
                <c:pt idx="74">
                  <c:v>0.0442722798969451</c:v>
                </c:pt>
                <c:pt idx="75">
                  <c:v>0.0211914025649622</c:v>
                </c:pt>
                <c:pt idx="76">
                  <c:v>-0.00633521428481479</c:v>
                </c:pt>
                <c:pt idx="77">
                  <c:v>-0.0135335663892092</c:v>
                </c:pt>
                <c:pt idx="78">
                  <c:v>-0.00263013247482658</c:v>
                </c:pt>
                <c:pt idx="79">
                  <c:v>0.0441095737372936</c:v>
                </c:pt>
                <c:pt idx="80">
                  <c:v>-0.0227507148339921</c:v>
                </c:pt>
                <c:pt idx="81">
                  <c:v>0.0525890907830102</c:v>
                </c:pt>
                <c:pt idx="82">
                  <c:v>0.0899337558421907</c:v>
                </c:pt>
                <c:pt idx="83">
                  <c:v>0.0103264956078588</c:v>
                </c:pt>
                <c:pt idx="84">
                  <c:v>-0.0555535827684592</c:v>
                </c:pt>
                <c:pt idx="85">
                  <c:v>-0.0630144212629479</c:v>
                </c:pt>
                <c:pt idx="86">
                  <c:v>0.0465050884260563</c:v>
                </c:pt>
                <c:pt idx="87">
                  <c:v>-0.0293416355751556</c:v>
                </c:pt>
                <c:pt idx="88">
                  <c:v>-0.117400111686104</c:v>
                </c:pt>
                <c:pt idx="89">
                  <c:v>-0.0730040782224335</c:v>
                </c:pt>
                <c:pt idx="90">
                  <c:v>0.0100004281777914</c:v>
                </c:pt>
                <c:pt idx="91">
                  <c:v>-0.00429819954759588</c:v>
                </c:pt>
                <c:pt idx="92">
                  <c:v>-0.0467291169378978</c:v>
                </c:pt>
                <c:pt idx="93">
                  <c:v>0.00727256213610946</c:v>
                </c:pt>
                <c:pt idx="94">
                  <c:v>0.10297262319914</c:v>
                </c:pt>
                <c:pt idx="95">
                  <c:v>-0.0466445815586328</c:v>
                </c:pt>
                <c:pt idx="96">
                  <c:v>-0.00800014061367652</c:v>
                </c:pt>
                <c:pt idx="97">
                  <c:v>-0.0163368067807536</c:v>
                </c:pt>
                <c:pt idx="98">
                  <c:v>0.00186553499214949</c:v>
                </c:pt>
                <c:pt idx="99">
                  <c:v>0.00431080186815526</c:v>
                </c:pt>
                <c:pt idx="100">
                  <c:v>-0.0241219288695673</c:v>
                </c:pt>
                <c:pt idx="101">
                  <c:v>0.0387630640051005</c:v>
                </c:pt>
                <c:pt idx="102">
                  <c:v>0.0132178853538573</c:v>
                </c:pt>
                <c:pt idx="103">
                  <c:v>-0.00464047841239449</c:v>
                </c:pt>
                <c:pt idx="104">
                  <c:v>-0.0224343712209151</c:v>
                </c:pt>
                <c:pt idx="105">
                  <c:v>0.0386568346117028</c:v>
                </c:pt>
                <c:pt idx="106">
                  <c:v>0.00147648475386127</c:v>
                </c:pt>
                <c:pt idx="107">
                  <c:v>-0.0062413457961031</c:v>
                </c:pt>
                <c:pt idx="108">
                  <c:v>0.0348197045457807</c:v>
                </c:pt>
                <c:pt idx="109">
                  <c:v>0.00287136316096702</c:v>
                </c:pt>
                <c:pt idx="110">
                  <c:v>0.0312067341905274</c:v>
                </c:pt>
                <c:pt idx="111">
                  <c:v>0.0230659258619947</c:v>
                </c:pt>
                <c:pt idx="112">
                  <c:v>0.0355076189092925</c:v>
                </c:pt>
                <c:pt idx="113">
                  <c:v>0.00485667446318436</c:v>
                </c:pt>
                <c:pt idx="114">
                  <c:v>0.00772067063381468</c:v>
                </c:pt>
                <c:pt idx="115">
                  <c:v>0.0451521797159536</c:v>
                </c:pt>
                <c:pt idx="116">
                  <c:v>0.0128565594953707</c:v>
                </c:pt>
                <c:pt idx="117">
                  <c:v>-0.0128130448517206</c:v>
                </c:pt>
                <c:pt idx="118">
                  <c:v>0.0297343132550651</c:v>
                </c:pt>
                <c:pt idx="119">
                  <c:v>0.0176318561092088</c:v>
                </c:pt>
                <c:pt idx="120">
                  <c:v>0.0367266332583069</c:v>
                </c:pt>
                <c:pt idx="121">
                  <c:v>0.0254843518641758</c:v>
                </c:pt>
                <c:pt idx="122">
                  <c:v>0.0185559279833841</c:v>
                </c:pt>
                <c:pt idx="123">
                  <c:v>0.0229143602560288</c:v>
                </c:pt>
                <c:pt idx="124">
                  <c:v>-0.0188231384916527</c:v>
                </c:pt>
                <c:pt idx="125">
                  <c:v>0.110782901249512</c:v>
                </c:pt>
                <c:pt idx="126">
                  <c:v>0.0811713642030013</c:v>
                </c:pt>
                <c:pt idx="127">
                  <c:v>-0.00437824721340775</c:v>
                </c:pt>
                <c:pt idx="128">
                  <c:v>-0.00840881082324292</c:v>
                </c:pt>
                <c:pt idx="129">
                  <c:v>0.00565133053458023</c:v>
                </c:pt>
                <c:pt idx="130">
                  <c:v>-0.0346445619282466</c:v>
                </c:pt>
                <c:pt idx="131">
                  <c:v>-0.0199387540398518</c:v>
                </c:pt>
                <c:pt idx="132">
                  <c:v>-0.000824046722922264</c:v>
                </c:pt>
                <c:pt idx="133">
                  <c:v>-0.0650290015059719</c:v>
                </c:pt>
                <c:pt idx="134">
                  <c:v>0.0444606421651396</c:v>
                </c:pt>
                <c:pt idx="135">
                  <c:v>0.0368054160366491</c:v>
                </c:pt>
                <c:pt idx="136">
                  <c:v>0.0222722357046146</c:v>
                </c:pt>
                <c:pt idx="137">
                  <c:v>-0.00366401119333813</c:v>
                </c:pt>
                <c:pt idx="138">
                  <c:v>0.00777376491703455</c:v>
                </c:pt>
                <c:pt idx="139">
                  <c:v>-0.0235582876772701</c:v>
                </c:pt>
                <c:pt idx="140">
                  <c:v>-0.0192578373738147</c:v>
                </c:pt>
                <c:pt idx="141">
                  <c:v>0.016343391325435</c:v>
                </c:pt>
                <c:pt idx="142">
                  <c:v>-0.0905222550547402</c:v>
                </c:pt>
                <c:pt idx="143">
                  <c:v>0.0204352483282326</c:v>
                </c:pt>
                <c:pt idx="144">
                  <c:v>0.0124565567567802</c:v>
                </c:pt>
                <c:pt idx="145">
                  <c:v>-0.0270976834917425</c:v>
                </c:pt>
                <c:pt idx="146">
                  <c:v>0.0600156763449312</c:v>
                </c:pt>
                <c:pt idx="147">
                  <c:v>0.0143010229760499</c:v>
                </c:pt>
                <c:pt idx="148">
                  <c:v>-0.0118393580839785</c:v>
                </c:pt>
                <c:pt idx="149">
                  <c:v>0.0184604675751199</c:v>
                </c:pt>
                <c:pt idx="150">
                  <c:v>0.0776975925025673</c:v>
                </c:pt>
                <c:pt idx="151">
                  <c:v>0.038422114565423</c:v>
                </c:pt>
                <c:pt idx="152">
                  <c:v>0.0430100335241734</c:v>
                </c:pt>
                <c:pt idx="153">
                  <c:v>0.0141377678872056</c:v>
                </c:pt>
                <c:pt idx="154">
                  <c:v>-0.0182361281347986</c:v>
                </c:pt>
                <c:pt idx="155">
                  <c:v>-0.0410048973984124</c:v>
                </c:pt>
                <c:pt idx="156">
                  <c:v>-0.0144924763234323</c:v>
                </c:pt>
                <c:pt idx="157">
                  <c:v>-0.0515661920333939</c:v>
                </c:pt>
                <c:pt idx="158">
                  <c:v>-0.0287866343314327</c:v>
                </c:pt>
                <c:pt idx="159">
                  <c:v>0.0794813597430482</c:v>
                </c:pt>
                <c:pt idx="160">
                  <c:v>-0.00389160458077833</c:v>
                </c:pt>
                <c:pt idx="161">
                  <c:v>-0.023020198664308</c:v>
                </c:pt>
                <c:pt idx="162">
                  <c:v>0.00769173162351015</c:v>
                </c:pt>
                <c:pt idx="163">
                  <c:v>-0.0669209227332683</c:v>
                </c:pt>
                <c:pt idx="164">
                  <c:v>-0.0364363313900352</c:v>
                </c:pt>
                <c:pt idx="165">
                  <c:v>0.03100670461842</c:v>
                </c:pt>
                <c:pt idx="166">
                  <c:v>0.0216258493647003</c:v>
                </c:pt>
                <c:pt idx="167">
                  <c:v>0.0362547227911779</c:v>
                </c:pt>
                <c:pt idx="168">
                  <c:v>0.0293483094658792</c:v>
                </c:pt>
                <c:pt idx="169">
                  <c:v>-0.0580998608164539</c:v>
                </c:pt>
                <c:pt idx="170">
                  <c:v>-0.00692935174627992</c:v>
                </c:pt>
                <c:pt idx="171">
                  <c:v>0.0302452725990099</c:v>
                </c:pt>
                <c:pt idx="172">
                  <c:v>-0.0181459755571091</c:v>
                </c:pt>
                <c:pt idx="173">
                  <c:v>-0.0273642841355601</c:v>
                </c:pt>
                <c:pt idx="174">
                  <c:v>-0.0293503240704307</c:v>
                </c:pt>
                <c:pt idx="175">
                  <c:v>-0.0332557421750753</c:v>
                </c:pt>
                <c:pt idx="176">
                  <c:v>-0.0396757229467981</c:v>
                </c:pt>
                <c:pt idx="177">
                  <c:v>-0.0227124671396998</c:v>
                </c:pt>
                <c:pt idx="178">
                  <c:v>0.0522464055809031</c:v>
                </c:pt>
                <c:pt idx="179">
                  <c:v>-0.0259121636854885</c:v>
                </c:pt>
                <c:pt idx="180">
                  <c:v>-0.0752473306468719</c:v>
                </c:pt>
                <c:pt idx="181">
                  <c:v>-0.0076330537138883</c:v>
                </c:pt>
                <c:pt idx="182">
                  <c:v>-0.0424312874856752</c:v>
                </c:pt>
                <c:pt idx="183">
                  <c:v>-0.0270616167190304</c:v>
                </c:pt>
                <c:pt idx="184">
                  <c:v>0.0158637337552614</c:v>
                </c:pt>
                <c:pt idx="185">
                  <c:v>0.0029015571436036</c:v>
                </c:pt>
                <c:pt idx="186">
                  <c:v>0.0301275299974182</c:v>
                </c:pt>
                <c:pt idx="187">
                  <c:v>-0.0604412157719364</c:v>
                </c:pt>
                <c:pt idx="188">
                  <c:v>0.0174327244905602</c:v>
                </c:pt>
                <c:pt idx="189">
                  <c:v>-0.0921492050011811</c:v>
                </c:pt>
                <c:pt idx="190">
                  <c:v>-0.0175616905421658</c:v>
                </c:pt>
                <c:pt idx="191">
                  <c:v>0.0263661617269233</c:v>
                </c:pt>
                <c:pt idx="192">
                  <c:v>-0.0259694327715975</c:v>
                </c:pt>
                <c:pt idx="193">
                  <c:v>-0.0435011001920848</c:v>
                </c:pt>
                <c:pt idx="194">
                  <c:v>0.108438565890825</c:v>
                </c:pt>
                <c:pt idx="195">
                  <c:v>0.106724021284848</c:v>
                </c:pt>
                <c:pt idx="196">
                  <c:v>0.0983303412010233</c:v>
                </c:pt>
                <c:pt idx="197">
                  <c:v>0.0733423596083363</c:v>
                </c:pt>
                <c:pt idx="198">
                  <c:v>0.00685949965082062</c:v>
                </c:pt>
                <c:pt idx="199">
                  <c:v>0.101286923703336</c:v>
                </c:pt>
                <c:pt idx="200">
                  <c:v>-0.0225597245704068</c:v>
                </c:pt>
                <c:pt idx="201">
                  <c:v>-0.0234225451589228</c:v>
                </c:pt>
                <c:pt idx="202">
                  <c:v>-0.0135699738638809</c:v>
                </c:pt>
                <c:pt idx="203">
                  <c:v>0.0898276229900917</c:v>
                </c:pt>
                <c:pt idx="204">
                  <c:v>-0.0499582467730536</c:v>
                </c:pt>
                <c:pt idx="205">
                  <c:v>0.0152447700959431</c:v>
                </c:pt>
                <c:pt idx="206">
                  <c:v>0.0202810855641159</c:v>
                </c:pt>
                <c:pt idx="207">
                  <c:v>0.0111323357345515</c:v>
                </c:pt>
                <c:pt idx="208">
                  <c:v>0.144409346275484</c:v>
                </c:pt>
                <c:pt idx="209">
                  <c:v>-0.00109434113815393</c:v>
                </c:pt>
                <c:pt idx="210">
                  <c:v>-0.0614813234883049</c:v>
                </c:pt>
                <c:pt idx="211">
                  <c:v>-0.0118884393010557</c:v>
                </c:pt>
                <c:pt idx="212">
                  <c:v>0.00552672022586614</c:v>
                </c:pt>
                <c:pt idx="213">
                  <c:v>-0.0228725362510132</c:v>
                </c:pt>
                <c:pt idx="214">
                  <c:v>0.0131042588284568</c:v>
                </c:pt>
                <c:pt idx="215">
                  <c:v>-0.00364033008260447</c:v>
                </c:pt>
                <c:pt idx="216">
                  <c:v>-0.0325093493303202</c:v>
                </c:pt>
                <c:pt idx="217">
                  <c:v>-0.0606063564044805</c:v>
                </c:pt>
                <c:pt idx="218">
                  <c:v>0.0213943961722624</c:v>
                </c:pt>
                <c:pt idx="219">
                  <c:v>0.0435898087765114</c:v>
                </c:pt>
                <c:pt idx="220">
                  <c:v>-0.111224167273936</c:v>
                </c:pt>
                <c:pt idx="221">
                  <c:v>0.0971963454346619</c:v>
                </c:pt>
                <c:pt idx="222">
                  <c:v>-0.040909410341678</c:v>
                </c:pt>
                <c:pt idx="223">
                  <c:v>0.052677272934592</c:v>
                </c:pt>
                <c:pt idx="224">
                  <c:v>0.0681162388010256</c:v>
                </c:pt>
                <c:pt idx="225">
                  <c:v>0.0408494606178738</c:v>
                </c:pt>
                <c:pt idx="226">
                  <c:v>0.0637032118318228</c:v>
                </c:pt>
                <c:pt idx="227">
                  <c:v>0.0231555676058272</c:v>
                </c:pt>
                <c:pt idx="228">
                  <c:v>0.0381062206831983</c:v>
                </c:pt>
                <c:pt idx="229">
                  <c:v>-0.0671205682098721</c:v>
                </c:pt>
                <c:pt idx="230">
                  <c:v>0.0048005901482274</c:v>
                </c:pt>
                <c:pt idx="231">
                  <c:v>0.0547269419433911</c:v>
                </c:pt>
                <c:pt idx="232">
                  <c:v>-0.0418583035043008</c:v>
                </c:pt>
                <c:pt idx="233">
                  <c:v>0.0660402053664343</c:v>
                </c:pt>
                <c:pt idx="234">
                  <c:v>-0.0277994007566681</c:v>
                </c:pt>
                <c:pt idx="235">
                  <c:v>-0.0133459747863907</c:v>
                </c:pt>
                <c:pt idx="236">
                  <c:v>0.0209243514420398</c:v>
                </c:pt>
                <c:pt idx="237">
                  <c:v>-0.0312661983622533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05198368"/>
        <c:axId val="-2105204208"/>
      </c:scatterChart>
      <c:valAx>
        <c:axId val="-21051983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HML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05204208"/>
        <c:crosses val="autoZero"/>
        <c:crossBetween val="midCat"/>
      </c:valAx>
      <c:valAx>
        <c:axId val="-210520420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Excess Return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051983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Relationship Id="rId2" Type="http://schemas.openxmlformats.org/officeDocument/2006/relationships/chart" Target="../charts/chart8.xml"/><Relationship Id="rId3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Relationship Id="rId2" Type="http://schemas.openxmlformats.org/officeDocument/2006/relationships/chart" Target="../charts/chart11.xml"/><Relationship Id="rId3" Type="http://schemas.openxmlformats.org/officeDocument/2006/relationships/chart" Target="../charts/chart1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Relationship Id="rId2" Type="http://schemas.openxmlformats.org/officeDocument/2006/relationships/chart" Target="../charts/chart14.xml"/><Relationship Id="rId3" Type="http://schemas.openxmlformats.org/officeDocument/2006/relationships/chart" Target="../charts/chart1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Relationship Id="rId2" Type="http://schemas.openxmlformats.org/officeDocument/2006/relationships/chart" Target="../charts/chart17.xml"/><Relationship Id="rId3" Type="http://schemas.openxmlformats.org/officeDocument/2006/relationships/chart" Target="../charts/chart18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Relationship Id="rId2" Type="http://schemas.openxmlformats.org/officeDocument/2006/relationships/chart" Target="../charts/chart20.xml"/><Relationship Id="rId3" Type="http://schemas.openxmlformats.org/officeDocument/2006/relationships/chart" Target="../charts/chart2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304800</xdr:colOff>
      <xdr:row>6</xdr:row>
      <xdr:rowOff>152400</xdr:rowOff>
    </xdr:from>
    <xdr:to>
      <xdr:col>30</xdr:col>
      <xdr:colOff>50800</xdr:colOff>
      <xdr:row>28</xdr:row>
      <xdr:rowOff>88900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241300</xdr:colOff>
      <xdr:row>29</xdr:row>
      <xdr:rowOff>127000</xdr:rowOff>
    </xdr:from>
    <xdr:to>
      <xdr:col>30</xdr:col>
      <xdr:colOff>165100</xdr:colOff>
      <xdr:row>44</xdr:row>
      <xdr:rowOff>0</xdr:rowOff>
    </xdr:to>
    <xdr:graphicFrame macro="">
      <xdr:nvGraphicFramePr>
        <xdr:cNvPr id="3" name="Graphique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241300</xdr:colOff>
      <xdr:row>45</xdr:row>
      <xdr:rowOff>152400</xdr:rowOff>
    </xdr:from>
    <xdr:to>
      <xdr:col>31</xdr:col>
      <xdr:colOff>558800</xdr:colOff>
      <xdr:row>64</xdr:row>
      <xdr:rowOff>139700</xdr:rowOff>
    </xdr:to>
    <xdr:graphicFrame macro="">
      <xdr:nvGraphicFramePr>
        <xdr:cNvPr id="4" name="Graphique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292100</xdr:colOff>
      <xdr:row>32</xdr:row>
      <xdr:rowOff>76200</xdr:rowOff>
    </xdr:from>
    <xdr:to>
      <xdr:col>26</xdr:col>
      <xdr:colOff>292100</xdr:colOff>
      <xdr:row>42</xdr:row>
      <xdr:rowOff>76200</xdr:rowOff>
    </xdr:to>
    <xdr:graphicFrame macro="">
      <xdr:nvGraphicFramePr>
        <xdr:cNvPr id="5" name="Graphique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292100</xdr:colOff>
      <xdr:row>34</xdr:row>
      <xdr:rowOff>76200</xdr:rowOff>
    </xdr:from>
    <xdr:to>
      <xdr:col>27</xdr:col>
      <xdr:colOff>292100</xdr:colOff>
      <xdr:row>44</xdr:row>
      <xdr:rowOff>76200</xdr:rowOff>
    </xdr:to>
    <xdr:graphicFrame macro="">
      <xdr:nvGraphicFramePr>
        <xdr:cNvPr id="6" name="Graphique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22</xdr:col>
      <xdr:colOff>292100</xdr:colOff>
      <xdr:row>36</xdr:row>
      <xdr:rowOff>76200</xdr:rowOff>
    </xdr:from>
    <xdr:to>
      <xdr:col>28</xdr:col>
      <xdr:colOff>292100</xdr:colOff>
      <xdr:row>46</xdr:row>
      <xdr:rowOff>63500</xdr:rowOff>
    </xdr:to>
    <xdr:graphicFrame macro="">
      <xdr:nvGraphicFramePr>
        <xdr:cNvPr id="7" name="Graphique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546100</xdr:colOff>
      <xdr:row>16</xdr:row>
      <xdr:rowOff>76200</xdr:rowOff>
    </xdr:from>
    <xdr:to>
      <xdr:col>26</xdr:col>
      <xdr:colOff>292100</xdr:colOff>
      <xdr:row>34</xdr:row>
      <xdr:rowOff>76200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381000</xdr:colOff>
      <xdr:row>22</xdr:row>
      <xdr:rowOff>38100</xdr:rowOff>
    </xdr:from>
    <xdr:to>
      <xdr:col>27</xdr:col>
      <xdr:colOff>190500</xdr:colOff>
      <xdr:row>38</xdr:row>
      <xdr:rowOff>38100</xdr:rowOff>
    </xdr:to>
    <xdr:graphicFrame macro="">
      <xdr:nvGraphicFramePr>
        <xdr:cNvPr id="3" name="Graphique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660400</xdr:colOff>
      <xdr:row>16</xdr:row>
      <xdr:rowOff>177800</xdr:rowOff>
    </xdr:from>
    <xdr:to>
      <xdr:col>29</xdr:col>
      <xdr:colOff>393700</xdr:colOff>
      <xdr:row>39</xdr:row>
      <xdr:rowOff>25400</xdr:rowOff>
    </xdr:to>
    <xdr:graphicFrame macro="">
      <xdr:nvGraphicFramePr>
        <xdr:cNvPr id="4" name="Graphique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660400</xdr:colOff>
      <xdr:row>28</xdr:row>
      <xdr:rowOff>63500</xdr:rowOff>
    </xdr:from>
    <xdr:to>
      <xdr:col>21</xdr:col>
      <xdr:colOff>546100</xdr:colOff>
      <xdr:row>47</xdr:row>
      <xdr:rowOff>127000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25400</xdr:colOff>
      <xdr:row>28</xdr:row>
      <xdr:rowOff>63500</xdr:rowOff>
    </xdr:from>
    <xdr:to>
      <xdr:col>21</xdr:col>
      <xdr:colOff>63500</xdr:colOff>
      <xdr:row>45</xdr:row>
      <xdr:rowOff>177800</xdr:rowOff>
    </xdr:to>
    <xdr:graphicFrame macro="">
      <xdr:nvGraphicFramePr>
        <xdr:cNvPr id="3" name="Graphique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317500</xdr:colOff>
      <xdr:row>23</xdr:row>
      <xdr:rowOff>88900</xdr:rowOff>
    </xdr:from>
    <xdr:to>
      <xdr:col>23</xdr:col>
      <xdr:colOff>571500</xdr:colOff>
      <xdr:row>43</xdr:row>
      <xdr:rowOff>25400</xdr:rowOff>
    </xdr:to>
    <xdr:graphicFrame macro="">
      <xdr:nvGraphicFramePr>
        <xdr:cNvPr id="4" name="Graphique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152400</xdr:colOff>
      <xdr:row>13</xdr:row>
      <xdr:rowOff>177800</xdr:rowOff>
    </xdr:from>
    <xdr:to>
      <xdr:col>29</xdr:col>
      <xdr:colOff>50800</xdr:colOff>
      <xdr:row>32</xdr:row>
      <xdr:rowOff>76200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127000</xdr:colOff>
      <xdr:row>34</xdr:row>
      <xdr:rowOff>12700</xdr:rowOff>
    </xdr:from>
    <xdr:to>
      <xdr:col>29</xdr:col>
      <xdr:colOff>254000</xdr:colOff>
      <xdr:row>52</xdr:row>
      <xdr:rowOff>38100</xdr:rowOff>
    </xdr:to>
    <xdr:graphicFrame macro="">
      <xdr:nvGraphicFramePr>
        <xdr:cNvPr id="3" name="Graphique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30</xdr:col>
      <xdr:colOff>63500</xdr:colOff>
      <xdr:row>13</xdr:row>
      <xdr:rowOff>177800</xdr:rowOff>
    </xdr:from>
    <xdr:to>
      <xdr:col>38</xdr:col>
      <xdr:colOff>482600</xdr:colOff>
      <xdr:row>32</xdr:row>
      <xdr:rowOff>25400</xdr:rowOff>
    </xdr:to>
    <xdr:graphicFrame macro="">
      <xdr:nvGraphicFramePr>
        <xdr:cNvPr id="5" name="Graphique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127000</xdr:colOff>
      <xdr:row>33</xdr:row>
      <xdr:rowOff>114300</xdr:rowOff>
    </xdr:from>
    <xdr:to>
      <xdr:col>21</xdr:col>
      <xdr:colOff>88900</xdr:colOff>
      <xdr:row>52</xdr:row>
      <xdr:rowOff>88900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114300</xdr:colOff>
      <xdr:row>33</xdr:row>
      <xdr:rowOff>114300</xdr:rowOff>
    </xdr:from>
    <xdr:to>
      <xdr:col>21</xdr:col>
      <xdr:colOff>63500</xdr:colOff>
      <xdr:row>52</xdr:row>
      <xdr:rowOff>101600</xdr:rowOff>
    </xdr:to>
    <xdr:graphicFrame macro="">
      <xdr:nvGraphicFramePr>
        <xdr:cNvPr id="3" name="Graphique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165100</xdr:colOff>
      <xdr:row>33</xdr:row>
      <xdr:rowOff>139700</xdr:rowOff>
    </xdr:from>
    <xdr:to>
      <xdr:col>21</xdr:col>
      <xdr:colOff>152400</xdr:colOff>
      <xdr:row>52</xdr:row>
      <xdr:rowOff>63500</xdr:rowOff>
    </xdr:to>
    <xdr:graphicFrame macro="">
      <xdr:nvGraphicFramePr>
        <xdr:cNvPr id="4" name="Graphique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444500</xdr:colOff>
      <xdr:row>50</xdr:row>
      <xdr:rowOff>114300</xdr:rowOff>
    </xdr:from>
    <xdr:to>
      <xdr:col>16</xdr:col>
      <xdr:colOff>673100</xdr:colOff>
      <xdr:row>71</xdr:row>
      <xdr:rowOff>76200</xdr:rowOff>
    </xdr:to>
    <xdr:graphicFrame macro="">
      <xdr:nvGraphicFramePr>
        <xdr:cNvPr id="10" name="Graphique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469900</xdr:colOff>
      <xdr:row>39</xdr:row>
      <xdr:rowOff>0</xdr:rowOff>
    </xdr:from>
    <xdr:to>
      <xdr:col>29</xdr:col>
      <xdr:colOff>228600</xdr:colOff>
      <xdr:row>57</xdr:row>
      <xdr:rowOff>114300</xdr:rowOff>
    </xdr:to>
    <xdr:graphicFrame macro="">
      <xdr:nvGraphicFramePr>
        <xdr:cNvPr id="11" name="Graphique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533400</xdr:colOff>
      <xdr:row>58</xdr:row>
      <xdr:rowOff>63500</xdr:rowOff>
    </xdr:from>
    <xdr:to>
      <xdr:col>29</xdr:col>
      <xdr:colOff>342900</xdr:colOff>
      <xdr:row>76</xdr:row>
      <xdr:rowOff>12700</xdr:rowOff>
    </xdr:to>
    <xdr:graphicFrame macro="">
      <xdr:nvGraphicFramePr>
        <xdr:cNvPr id="12" name="Graphique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le1" enableFormatConditionsCalculation="0"/>
  <dimension ref="A1:T257"/>
  <sheetViews>
    <sheetView showGridLines="0" topLeftCell="A27" workbookViewId="0">
      <selection activeCell="M51" sqref="M51"/>
    </sheetView>
  </sheetViews>
  <sheetFormatPr baseColWidth="10" defaultColWidth="8.83203125" defaultRowHeight="15" x14ac:dyDescent="0.2"/>
  <cols>
    <col min="1" max="3" width="14.1640625" style="13" customWidth="1"/>
    <col min="4" max="7" width="8.83203125" style="13"/>
    <col min="8" max="8" width="13" style="13" customWidth="1"/>
    <col min="9" max="9" width="8.83203125" style="13"/>
    <col min="12" max="12" width="13.6640625" customWidth="1"/>
  </cols>
  <sheetData>
    <row r="1" spans="1:15" x14ac:dyDescent="0.2">
      <c r="A1" s="50" t="s">
        <v>0</v>
      </c>
      <c r="B1" s="50" t="s">
        <v>11</v>
      </c>
      <c r="C1" s="50" t="s">
        <v>12</v>
      </c>
      <c r="D1" s="50" t="s">
        <v>13</v>
      </c>
      <c r="E1" s="50" t="s">
        <v>14</v>
      </c>
      <c r="F1" s="50" t="s">
        <v>4</v>
      </c>
      <c r="G1" s="50" t="s">
        <v>17</v>
      </c>
      <c r="H1" s="50" t="s">
        <v>18</v>
      </c>
    </row>
    <row r="2" spans="1:15" x14ac:dyDescent="0.2">
      <c r="A2" s="49">
        <v>42429</v>
      </c>
      <c r="B2" s="52">
        <v>107.7</v>
      </c>
      <c r="C2" s="51">
        <v>7.4836295603366576E-3</v>
      </c>
      <c r="D2" s="13">
        <v>-1.72</v>
      </c>
      <c r="E2" s="13">
        <v>1.45</v>
      </c>
      <c r="F2" s="13">
        <v>0.27</v>
      </c>
      <c r="G2" s="13">
        <v>0.02</v>
      </c>
      <c r="H2" s="51">
        <f t="shared" ref="H2:H33" si="0">C2-G2/100</f>
        <v>7.2836295603366579E-3</v>
      </c>
    </row>
    <row r="3" spans="1:15" x14ac:dyDescent="0.2">
      <c r="A3" s="49">
        <v>42398</v>
      </c>
      <c r="B3" s="52">
        <v>106.9</v>
      </c>
      <c r="C3" s="51">
        <v>-0.20074766355140183</v>
      </c>
      <c r="D3" s="13">
        <v>-6.42</v>
      </c>
      <c r="E3" s="13">
        <v>-0.99</v>
      </c>
      <c r="F3" s="13">
        <v>-1.25</v>
      </c>
      <c r="G3" s="13">
        <v>0.01</v>
      </c>
      <c r="H3" s="51">
        <f t="shared" si="0"/>
        <v>-0.20084766355140182</v>
      </c>
    </row>
    <row r="4" spans="1:15" ht="16" thickBot="1" x14ac:dyDescent="0.25">
      <c r="A4" s="49">
        <v>42369</v>
      </c>
      <c r="B4" s="52">
        <v>133.75</v>
      </c>
      <c r="C4" s="51">
        <v>1.6723679209426079E-2</v>
      </c>
      <c r="D4" s="13">
        <v>-1.88</v>
      </c>
      <c r="E4" s="13">
        <v>3.78</v>
      </c>
      <c r="F4" s="13">
        <v>-1.1200000000000001</v>
      </c>
      <c r="G4" s="13">
        <v>0.01</v>
      </c>
      <c r="H4" s="51">
        <f t="shared" si="0"/>
        <v>1.6623679209426079E-2</v>
      </c>
    </row>
    <row r="5" spans="1:15" x14ac:dyDescent="0.2">
      <c r="A5" s="49">
        <v>42338</v>
      </c>
      <c r="B5" s="52">
        <v>131.55000000000001</v>
      </c>
      <c r="C5" s="51">
        <v>0.20356816102470288</v>
      </c>
      <c r="D5" s="13">
        <v>-1.49</v>
      </c>
      <c r="E5" s="13">
        <v>0.47</v>
      </c>
      <c r="F5" s="13">
        <v>-2.69</v>
      </c>
      <c r="G5" s="13">
        <v>0</v>
      </c>
      <c r="H5" s="51">
        <f t="shared" si="0"/>
        <v>0.20356816102470288</v>
      </c>
      <c r="L5" s="48"/>
      <c r="M5" s="48" t="s">
        <v>13</v>
      </c>
      <c r="N5" s="48" t="s">
        <v>14</v>
      </c>
      <c r="O5" s="48" t="s">
        <v>4</v>
      </c>
    </row>
    <row r="6" spans="1:15" x14ac:dyDescent="0.2">
      <c r="A6" s="49">
        <v>42307</v>
      </c>
      <c r="B6" s="52">
        <v>109.3</v>
      </c>
      <c r="C6" s="51">
        <v>0.11815856777493594</v>
      </c>
      <c r="D6" s="13">
        <v>6.2</v>
      </c>
      <c r="E6" s="13">
        <v>-3</v>
      </c>
      <c r="F6" s="13">
        <v>-0.75</v>
      </c>
      <c r="G6" s="13">
        <v>0</v>
      </c>
      <c r="H6" s="51">
        <f t="shared" si="0"/>
        <v>0.11815856777493594</v>
      </c>
      <c r="L6" s="46" t="s">
        <v>13</v>
      </c>
      <c r="M6" s="46">
        <f>VARP(VW!$D$2:$D$239)</f>
        <v>29.793753997500012</v>
      </c>
      <c r="N6" s="46"/>
      <c r="O6" s="46"/>
    </row>
    <row r="7" spans="1:15" x14ac:dyDescent="0.2">
      <c r="A7" s="49">
        <v>42277</v>
      </c>
      <c r="B7" s="52">
        <v>97.75</v>
      </c>
      <c r="C7" s="51">
        <v>-0.42330383480825962</v>
      </c>
      <c r="D7" s="13">
        <v>-4.28</v>
      </c>
      <c r="E7" s="13">
        <v>1.1299999999999999</v>
      </c>
      <c r="F7" s="13">
        <v>-3.56</v>
      </c>
      <c r="G7" s="13">
        <v>0</v>
      </c>
      <c r="H7" s="51">
        <f t="shared" si="0"/>
        <v>-0.42330383480825962</v>
      </c>
      <c r="L7" s="46" t="s">
        <v>14</v>
      </c>
      <c r="M7" s="46">
        <v>-1.3106069324999998</v>
      </c>
      <c r="N7" s="46">
        <f>VARP(VW!$E$2:$E$239)</f>
        <v>5.0265061775000008</v>
      </c>
      <c r="O7" s="46"/>
    </row>
    <row r="8" spans="1:15" ht="16" thickBot="1" x14ac:dyDescent="0.25">
      <c r="A8" s="49">
        <v>42247</v>
      </c>
      <c r="B8" s="52">
        <v>169.5</v>
      </c>
      <c r="C8" s="51">
        <v>-7.0672734250781244E-2</v>
      </c>
      <c r="D8" s="13">
        <v>-6.05</v>
      </c>
      <c r="E8" s="13">
        <v>3.82</v>
      </c>
      <c r="F8" s="13">
        <v>-0.84</v>
      </c>
      <c r="G8" s="13">
        <v>0</v>
      </c>
      <c r="H8" s="51">
        <f t="shared" si="0"/>
        <v>-7.0672734250781244E-2</v>
      </c>
      <c r="L8" s="47" t="s">
        <v>4</v>
      </c>
      <c r="M8" s="47">
        <v>2.6948542500000019</v>
      </c>
      <c r="N8" s="47">
        <v>-0.65606124999999993</v>
      </c>
      <c r="O8" s="47">
        <f>VARP(VW!$F$2:$F$239)</f>
        <v>7.7042429999999991</v>
      </c>
    </row>
    <row r="9" spans="1:15" x14ac:dyDescent="0.2">
      <c r="A9" s="49">
        <v>42216</v>
      </c>
      <c r="B9" s="56">
        <v>182.39</v>
      </c>
      <c r="C9" s="51">
        <v>-0.12312500000000004</v>
      </c>
      <c r="D9" s="13">
        <v>2.4</v>
      </c>
      <c r="E9" s="13">
        <v>-0.77</v>
      </c>
      <c r="F9" s="13">
        <v>-2.71</v>
      </c>
      <c r="G9" s="13">
        <v>0</v>
      </c>
      <c r="H9" s="51">
        <f t="shared" si="0"/>
        <v>-0.12312500000000004</v>
      </c>
    </row>
    <row r="10" spans="1:15" x14ac:dyDescent="0.2">
      <c r="A10" s="49">
        <v>42185</v>
      </c>
      <c r="B10" s="52">
        <v>208</v>
      </c>
      <c r="C10" s="51">
        <v>-5.8823529411764719E-2</v>
      </c>
      <c r="D10" s="13">
        <v>-2.8</v>
      </c>
      <c r="E10" s="13">
        <v>2.06</v>
      </c>
      <c r="F10" s="13">
        <v>0.23</v>
      </c>
      <c r="G10" s="13">
        <v>0</v>
      </c>
      <c r="H10" s="51">
        <f t="shared" si="0"/>
        <v>-5.8823529411764719E-2</v>
      </c>
    </row>
    <row r="11" spans="1:15" x14ac:dyDescent="0.2">
      <c r="A11" s="49">
        <v>42153</v>
      </c>
      <c r="B11" s="52">
        <v>221</v>
      </c>
      <c r="C11" s="51">
        <v>-4.5150140419096929E-2</v>
      </c>
      <c r="D11" s="13">
        <v>-0.18</v>
      </c>
      <c r="E11" s="13">
        <v>1.74</v>
      </c>
      <c r="F11" s="13">
        <v>-2.67</v>
      </c>
      <c r="G11" s="13">
        <v>0</v>
      </c>
      <c r="H11" s="51">
        <f t="shared" si="0"/>
        <v>-4.5150140419096929E-2</v>
      </c>
    </row>
    <row r="12" spans="1:15" x14ac:dyDescent="0.2">
      <c r="A12" s="49">
        <v>42124</v>
      </c>
      <c r="B12" s="52">
        <v>231.45</v>
      </c>
      <c r="C12" s="51">
        <v>-6.6169053863223803E-2</v>
      </c>
      <c r="D12" s="13">
        <v>4.76</v>
      </c>
      <c r="E12" s="13">
        <v>2.19</v>
      </c>
      <c r="F12" s="13">
        <v>0.28000000000000003</v>
      </c>
      <c r="G12" s="13">
        <v>0</v>
      </c>
      <c r="H12" s="51">
        <f t="shared" si="0"/>
        <v>-6.6169053863223803E-2</v>
      </c>
    </row>
    <row r="13" spans="1:15" x14ac:dyDescent="0.2">
      <c r="A13" s="49">
        <v>42094</v>
      </c>
      <c r="B13" s="56">
        <v>247.85</v>
      </c>
      <c r="C13" s="51">
        <v>9.9113082039911315E-2</v>
      </c>
      <c r="D13" s="13">
        <v>-2.29</v>
      </c>
      <c r="E13" s="13">
        <v>-0.45</v>
      </c>
      <c r="F13" s="13">
        <v>-0.25</v>
      </c>
      <c r="G13" s="13">
        <v>0</v>
      </c>
      <c r="H13" s="51">
        <f t="shared" si="0"/>
        <v>9.9113082039911315E-2</v>
      </c>
    </row>
    <row r="14" spans="1:15" x14ac:dyDescent="0.2">
      <c r="A14" s="49">
        <v>42062</v>
      </c>
      <c r="B14" s="52">
        <v>225.5</v>
      </c>
      <c r="C14" s="51">
        <v>0.13716591023701463</v>
      </c>
      <c r="D14" s="13">
        <v>6.23</v>
      </c>
      <c r="E14" s="13">
        <v>1.04</v>
      </c>
      <c r="F14" s="13">
        <v>1.88</v>
      </c>
      <c r="G14" s="13">
        <v>0</v>
      </c>
      <c r="H14" s="51">
        <f t="shared" si="0"/>
        <v>0.13716591023701463</v>
      </c>
    </row>
    <row r="15" spans="1:15" ht="16" thickBot="1" x14ac:dyDescent="0.25">
      <c r="A15" s="49">
        <v>42034</v>
      </c>
      <c r="B15" s="52">
        <v>198.3</v>
      </c>
      <c r="C15" s="51">
        <v>7.3923639317627909E-2</v>
      </c>
      <c r="D15" s="13">
        <v>-0.31</v>
      </c>
      <c r="E15" s="13">
        <v>-1.59</v>
      </c>
      <c r="F15" s="13">
        <v>-3.37</v>
      </c>
      <c r="G15" s="13">
        <v>0</v>
      </c>
      <c r="H15" s="51">
        <f t="shared" si="0"/>
        <v>7.3923639317627909E-2</v>
      </c>
    </row>
    <row r="16" spans="1:15" x14ac:dyDescent="0.2">
      <c r="A16" s="49">
        <v>42004</v>
      </c>
      <c r="B16" s="56">
        <v>184.65</v>
      </c>
      <c r="C16" s="51">
        <v>-2.9697624190063721E-3</v>
      </c>
      <c r="D16" s="13">
        <v>-3.84</v>
      </c>
      <c r="E16" s="13">
        <v>2.56</v>
      </c>
      <c r="F16" s="13">
        <v>-2.79</v>
      </c>
      <c r="G16" s="13">
        <v>0</v>
      </c>
      <c r="H16" s="51">
        <f t="shared" si="0"/>
        <v>-2.9697624190063721E-3</v>
      </c>
      <c r="L16" s="58" t="s">
        <v>18</v>
      </c>
      <c r="M16" s="58"/>
    </row>
    <row r="17" spans="1:13" x14ac:dyDescent="0.2">
      <c r="A17" s="49">
        <v>41971</v>
      </c>
      <c r="B17" s="52">
        <v>185.2</v>
      </c>
      <c r="C17" s="51">
        <v>8.9091443693031236E-2</v>
      </c>
      <c r="D17" s="13">
        <v>2.2400000000000002</v>
      </c>
      <c r="E17" s="13">
        <v>-1.26</v>
      </c>
      <c r="F17" s="13">
        <v>-1.68</v>
      </c>
      <c r="G17" s="13">
        <v>0</v>
      </c>
      <c r="H17" s="51">
        <f t="shared" si="0"/>
        <v>8.9091443693031236E-2</v>
      </c>
      <c r="L17" s="46"/>
      <c r="M17" s="46"/>
    </row>
    <row r="18" spans="1:13" x14ac:dyDescent="0.2">
      <c r="A18" s="49">
        <v>41943</v>
      </c>
      <c r="B18" s="52">
        <v>170.05</v>
      </c>
      <c r="C18" s="51">
        <v>3.4367396593673938E-2</v>
      </c>
      <c r="D18" s="13">
        <v>-2.71</v>
      </c>
      <c r="E18" s="13">
        <v>-1.17</v>
      </c>
      <c r="F18" s="13">
        <v>-3.35</v>
      </c>
      <c r="G18" s="13">
        <v>0</v>
      </c>
      <c r="H18" s="51">
        <f t="shared" si="0"/>
        <v>3.4367396593673938E-2</v>
      </c>
      <c r="L18" s="46" t="s">
        <v>43</v>
      </c>
      <c r="M18" s="46">
        <v>1.0916384686592973E-2</v>
      </c>
    </row>
    <row r="19" spans="1:13" x14ac:dyDescent="0.2">
      <c r="A19" s="49">
        <v>41912</v>
      </c>
      <c r="B19" s="56">
        <v>164.4</v>
      </c>
      <c r="C19" s="51">
        <v>-3.7752414398595224E-2</v>
      </c>
      <c r="D19" s="13">
        <v>-3.76</v>
      </c>
      <c r="E19" s="13">
        <v>-2.2799999999999998</v>
      </c>
      <c r="F19" s="13">
        <v>-0.47</v>
      </c>
      <c r="G19" s="13">
        <v>0</v>
      </c>
      <c r="H19" s="51">
        <f t="shared" si="0"/>
        <v>-3.7752414398595224E-2</v>
      </c>
      <c r="L19" s="46" t="s">
        <v>44</v>
      </c>
      <c r="M19" s="46">
        <v>8.1057329078660419E-3</v>
      </c>
    </row>
    <row r="20" spans="1:13" x14ac:dyDescent="0.2">
      <c r="A20" s="49">
        <v>41880</v>
      </c>
      <c r="B20" s="56">
        <v>170.85</v>
      </c>
      <c r="C20" s="51">
        <v>-2.1197364651962314E-2</v>
      </c>
      <c r="D20" s="13">
        <v>-0.06</v>
      </c>
      <c r="E20" s="13">
        <v>-0.88</v>
      </c>
      <c r="F20" s="13">
        <v>-0.98</v>
      </c>
      <c r="G20" s="13">
        <v>0</v>
      </c>
      <c r="H20" s="51">
        <f t="shared" si="0"/>
        <v>-2.1197364651962314E-2</v>
      </c>
      <c r="L20" s="46" t="s">
        <v>45</v>
      </c>
      <c r="M20" s="46">
        <v>7.8220080168832449E-3</v>
      </c>
    </row>
    <row r="21" spans="1:13" x14ac:dyDescent="0.2">
      <c r="A21" s="49">
        <v>41851</v>
      </c>
      <c r="B21" s="52">
        <v>174.55</v>
      </c>
      <c r="C21" s="51">
        <v>-8.9937434827945806E-2</v>
      </c>
      <c r="D21" s="13">
        <v>-4.08</v>
      </c>
      <c r="E21" s="13">
        <v>-0.56999999999999995</v>
      </c>
      <c r="F21" s="13">
        <v>0.3</v>
      </c>
      <c r="G21" s="13">
        <v>0</v>
      </c>
      <c r="H21" s="51">
        <f t="shared" si="0"/>
        <v>-8.9937434827945806E-2</v>
      </c>
      <c r="L21" s="46" t="s">
        <v>46</v>
      </c>
      <c r="M21" s="46" t="e">
        <v>#N/A</v>
      </c>
    </row>
    <row r="22" spans="1:13" x14ac:dyDescent="0.2">
      <c r="A22" s="49">
        <v>41820</v>
      </c>
      <c r="B22" s="52">
        <v>191.8</v>
      </c>
      <c r="C22" s="51">
        <v>-1.6410256410256396E-2</v>
      </c>
      <c r="D22" s="13">
        <v>-0.12</v>
      </c>
      <c r="E22" s="13">
        <v>0.1</v>
      </c>
      <c r="F22" s="13">
        <v>-1.69</v>
      </c>
      <c r="G22" s="13">
        <v>0</v>
      </c>
      <c r="H22" s="51">
        <f t="shared" si="0"/>
        <v>-1.6410256410256396E-2</v>
      </c>
      <c r="L22" s="46" t="s">
        <v>47</v>
      </c>
      <c r="M22" s="46">
        <v>0.11463237411278061</v>
      </c>
    </row>
    <row r="23" spans="1:13" x14ac:dyDescent="0.2">
      <c r="A23" s="49">
        <v>41789</v>
      </c>
      <c r="B23" s="52">
        <v>195</v>
      </c>
      <c r="C23" s="51">
        <v>4.6367851622874934E-3</v>
      </c>
      <c r="D23" s="13">
        <v>0.76</v>
      </c>
      <c r="E23" s="13">
        <v>-0.65</v>
      </c>
      <c r="F23" s="13">
        <v>-0.56000000000000005</v>
      </c>
      <c r="G23" s="13">
        <v>0</v>
      </c>
      <c r="H23" s="51">
        <f t="shared" si="0"/>
        <v>4.6367851622874934E-3</v>
      </c>
      <c r="L23" s="46" t="s">
        <v>48</v>
      </c>
      <c r="M23" s="46">
        <v>1.3140581194732496E-2</v>
      </c>
    </row>
    <row r="24" spans="1:13" x14ac:dyDescent="0.2">
      <c r="A24" s="49">
        <v>41759</v>
      </c>
      <c r="B24" s="56">
        <v>194.1</v>
      </c>
      <c r="C24" s="51">
        <v>3.1897926634768758E-2</v>
      </c>
      <c r="D24" s="13">
        <v>1.71</v>
      </c>
      <c r="E24" s="13">
        <v>-2.13</v>
      </c>
      <c r="F24" s="13">
        <v>0.44</v>
      </c>
      <c r="G24" s="13">
        <v>0</v>
      </c>
      <c r="H24" s="51">
        <f t="shared" si="0"/>
        <v>3.1897926634768758E-2</v>
      </c>
      <c r="L24" s="46" t="s">
        <v>49</v>
      </c>
      <c r="M24" s="46">
        <v>1.7581672491354601</v>
      </c>
    </row>
    <row r="25" spans="1:13" x14ac:dyDescent="0.2">
      <c r="A25" s="49">
        <v>41729</v>
      </c>
      <c r="B25" s="56">
        <v>188.1</v>
      </c>
      <c r="C25" s="51">
        <v>-4.761904761904745E-3</v>
      </c>
      <c r="D25" s="13">
        <v>-0.49</v>
      </c>
      <c r="E25" s="13">
        <v>0.32</v>
      </c>
      <c r="F25" s="13">
        <v>1.76</v>
      </c>
      <c r="G25" s="13">
        <v>0</v>
      </c>
      <c r="H25" s="51">
        <f t="shared" si="0"/>
        <v>-4.761904761904745E-3</v>
      </c>
      <c r="L25" s="46" t="s">
        <v>50</v>
      </c>
      <c r="M25" s="46">
        <v>-0.53064087686054873</v>
      </c>
    </row>
    <row r="26" spans="1:13" x14ac:dyDescent="0.2">
      <c r="A26" s="49">
        <v>41698</v>
      </c>
      <c r="B26" s="52">
        <v>189</v>
      </c>
      <c r="C26" s="51">
        <v>5.0518479127890092E-3</v>
      </c>
      <c r="D26" s="13">
        <v>7.31</v>
      </c>
      <c r="E26" s="13">
        <v>0.49</v>
      </c>
      <c r="F26" s="13">
        <v>0.3</v>
      </c>
      <c r="G26" s="13">
        <v>0</v>
      </c>
      <c r="H26" s="51">
        <f t="shared" si="0"/>
        <v>5.0518479127890092E-3</v>
      </c>
      <c r="L26" s="46" t="s">
        <v>51</v>
      </c>
      <c r="M26" s="46">
        <v>0.8041644130975133</v>
      </c>
    </row>
    <row r="27" spans="1:13" x14ac:dyDescent="0.2">
      <c r="A27" s="49">
        <v>41670</v>
      </c>
      <c r="B27" s="52">
        <v>188.05</v>
      </c>
      <c r="C27" s="51">
        <v>-7.8863580700465286E-2</v>
      </c>
      <c r="D27" s="13">
        <v>-3.06</v>
      </c>
      <c r="E27" s="13">
        <v>3.57</v>
      </c>
      <c r="F27" s="13">
        <v>2.61</v>
      </c>
      <c r="G27" s="13">
        <v>0</v>
      </c>
      <c r="H27" s="51">
        <f t="shared" si="0"/>
        <v>-7.8863580700465286E-2</v>
      </c>
      <c r="L27" s="46" t="s">
        <v>52</v>
      </c>
      <c r="M27" s="46">
        <v>-0.44985145972963769</v>
      </c>
    </row>
    <row r="28" spans="1:13" x14ac:dyDescent="0.2">
      <c r="A28" s="49">
        <v>41639</v>
      </c>
      <c r="B28" s="56">
        <v>204.15</v>
      </c>
      <c r="C28" s="51">
        <v>4.5314900153609727E-2</v>
      </c>
      <c r="D28" s="13">
        <v>2.41</v>
      </c>
      <c r="E28" s="13">
        <v>0.43</v>
      </c>
      <c r="F28" s="13">
        <v>0.17</v>
      </c>
      <c r="G28" s="13">
        <v>0</v>
      </c>
      <c r="H28" s="51">
        <f t="shared" si="0"/>
        <v>4.5314900153609727E-2</v>
      </c>
      <c r="L28" s="46" t="s">
        <v>53</v>
      </c>
      <c r="M28" s="46">
        <v>0.3543129533678756</v>
      </c>
    </row>
    <row r="29" spans="1:13" x14ac:dyDescent="0.2">
      <c r="A29" s="49">
        <v>41607</v>
      </c>
      <c r="B29" s="52">
        <v>195.3</v>
      </c>
      <c r="C29" s="51">
        <v>4.3269230769230838E-2</v>
      </c>
      <c r="D29" s="13">
        <v>1.4</v>
      </c>
      <c r="E29" s="13">
        <v>0.81</v>
      </c>
      <c r="F29" s="13">
        <v>-0.64</v>
      </c>
      <c r="G29" s="13">
        <v>0</v>
      </c>
      <c r="H29" s="51">
        <f t="shared" si="0"/>
        <v>4.3269230769230838E-2</v>
      </c>
      <c r="L29" s="46" t="s">
        <v>54</v>
      </c>
      <c r="M29" s="46">
        <v>2.1832769373185945</v>
      </c>
    </row>
    <row r="30" spans="1:13" ht="16" thickBot="1" x14ac:dyDescent="0.25">
      <c r="A30" s="49">
        <v>41578</v>
      </c>
      <c r="B30" s="52">
        <v>187.2</v>
      </c>
      <c r="C30" s="51">
        <v>7.4318507890961172E-2</v>
      </c>
      <c r="D30" s="13">
        <v>4.4800000000000004</v>
      </c>
      <c r="E30" s="13">
        <v>-0.13</v>
      </c>
      <c r="F30" s="13">
        <v>4.24</v>
      </c>
      <c r="G30" s="13">
        <v>0</v>
      </c>
      <c r="H30" s="51">
        <f t="shared" si="0"/>
        <v>7.4318507890961172E-2</v>
      </c>
      <c r="L30" s="47" t="s">
        <v>55</v>
      </c>
      <c r="M30" s="47">
        <v>200</v>
      </c>
    </row>
    <row r="31" spans="1:13" x14ac:dyDescent="0.2">
      <c r="A31" s="49">
        <v>41547</v>
      </c>
      <c r="B31" s="52">
        <v>174.25</v>
      </c>
      <c r="C31" s="51">
        <v>1.2492736780941316E-2</v>
      </c>
      <c r="D31" s="13">
        <v>7.09</v>
      </c>
      <c r="E31" s="13">
        <v>0.08</v>
      </c>
      <c r="F31" s="13">
        <v>1.08</v>
      </c>
      <c r="G31" s="13">
        <v>0</v>
      </c>
      <c r="H31" s="51">
        <f t="shared" si="0"/>
        <v>1.2492736780941316E-2</v>
      </c>
    </row>
    <row r="32" spans="1:13" x14ac:dyDescent="0.2">
      <c r="A32" s="49">
        <v>41516</v>
      </c>
      <c r="B32" s="56">
        <v>172.1</v>
      </c>
      <c r="C32" s="51">
        <v>-3.6663867898124924E-2</v>
      </c>
      <c r="D32" s="13">
        <v>-0.75</v>
      </c>
      <c r="E32" s="13">
        <v>2.95</v>
      </c>
      <c r="F32" s="13">
        <v>0.32</v>
      </c>
      <c r="G32" s="13">
        <v>0</v>
      </c>
      <c r="H32" s="51">
        <f t="shared" si="0"/>
        <v>-3.6663867898124924E-2</v>
      </c>
      <c r="L32" t="s">
        <v>56</v>
      </c>
    </row>
    <row r="33" spans="1:20" ht="16" thickBot="1" x14ac:dyDescent="0.25">
      <c r="A33" s="49">
        <v>41486</v>
      </c>
      <c r="B33" s="56">
        <v>178.65</v>
      </c>
      <c r="C33" s="51">
        <v>0.14850530376084858</v>
      </c>
      <c r="D33" s="13">
        <v>7.42</v>
      </c>
      <c r="E33" s="13">
        <v>-1.61</v>
      </c>
      <c r="F33" s="13">
        <v>2.59</v>
      </c>
      <c r="G33" s="13">
        <v>0</v>
      </c>
      <c r="H33" s="51">
        <f t="shared" si="0"/>
        <v>0.14850530376084858</v>
      </c>
    </row>
    <row r="34" spans="1:20" x14ac:dyDescent="0.2">
      <c r="A34" s="49">
        <v>41453</v>
      </c>
      <c r="B34" s="52">
        <v>155.55000000000001</v>
      </c>
      <c r="C34" s="51">
        <v>-7.9313406333234582E-2</v>
      </c>
      <c r="D34" s="13">
        <v>-4.55</v>
      </c>
      <c r="E34" s="13">
        <v>2.2200000000000002</v>
      </c>
      <c r="F34" s="13">
        <v>-2.69</v>
      </c>
      <c r="G34" s="13">
        <v>0</v>
      </c>
      <c r="H34" s="51">
        <f t="shared" ref="H34:H65" si="1">C34-G34/100</f>
        <v>-7.9313406333234582E-2</v>
      </c>
      <c r="L34" s="58" t="s">
        <v>57</v>
      </c>
      <c r="M34" s="58"/>
    </row>
    <row r="35" spans="1:20" x14ac:dyDescent="0.2">
      <c r="A35" s="49">
        <v>41425</v>
      </c>
      <c r="B35" s="52">
        <v>168.95</v>
      </c>
      <c r="C35" s="51">
        <v>9.7790773229369687E-2</v>
      </c>
      <c r="D35" s="13">
        <v>1.1299999999999999</v>
      </c>
      <c r="E35" s="13">
        <v>1.1100000000000001</v>
      </c>
      <c r="F35" s="13">
        <v>2.57</v>
      </c>
      <c r="G35" s="13">
        <v>0</v>
      </c>
      <c r="H35" s="51">
        <f t="shared" si="1"/>
        <v>9.7790773229369687E-2</v>
      </c>
      <c r="L35" s="46" t="s">
        <v>58</v>
      </c>
      <c r="M35" s="46">
        <v>0.51589575677674138</v>
      </c>
    </row>
    <row r="36" spans="1:20" x14ac:dyDescent="0.2">
      <c r="A36" s="49">
        <v>41394</v>
      </c>
      <c r="B36" s="56">
        <v>153.9</v>
      </c>
      <c r="C36" s="51">
        <v>-7.0967741935483719E-3</v>
      </c>
      <c r="D36" s="13">
        <v>4.16</v>
      </c>
      <c r="E36" s="13">
        <v>-1.48</v>
      </c>
      <c r="F36" s="13">
        <v>3.7</v>
      </c>
      <c r="G36" s="13">
        <v>0</v>
      </c>
      <c r="H36" s="51">
        <f t="shared" si="1"/>
        <v>-7.0967741935483719E-3</v>
      </c>
      <c r="L36" s="46" t="s">
        <v>59</v>
      </c>
      <c r="M36" s="46">
        <v>0.26614843186024673</v>
      </c>
    </row>
    <row r="37" spans="1:20" x14ac:dyDescent="0.2">
      <c r="A37" s="49">
        <v>41362</v>
      </c>
      <c r="B37" s="52">
        <v>155</v>
      </c>
      <c r="C37" s="51">
        <v>-7.3243647234678577E-2</v>
      </c>
      <c r="D37" s="13">
        <v>-0.49</v>
      </c>
      <c r="E37" s="13">
        <v>-0.78</v>
      </c>
      <c r="F37" s="13">
        <v>-4.2300000000000004</v>
      </c>
      <c r="G37" s="13">
        <v>0</v>
      </c>
      <c r="H37" s="51">
        <f t="shared" si="1"/>
        <v>-7.3243647234678577E-2</v>
      </c>
      <c r="L37" s="46" t="s">
        <v>59</v>
      </c>
      <c r="M37" s="46">
        <v>0.25491600989892399</v>
      </c>
    </row>
    <row r="38" spans="1:20" x14ac:dyDescent="0.2">
      <c r="A38" s="49">
        <v>41333</v>
      </c>
      <c r="B38" s="52">
        <v>167.25</v>
      </c>
      <c r="C38" s="51">
        <v>-8.1800713697502081E-2</v>
      </c>
      <c r="D38" s="13">
        <v>-2.4</v>
      </c>
      <c r="E38" s="13">
        <v>1.94</v>
      </c>
      <c r="F38" s="13">
        <v>-3.28</v>
      </c>
      <c r="G38" s="13">
        <v>0</v>
      </c>
      <c r="H38" s="51">
        <f t="shared" si="1"/>
        <v>-8.1800713697502081E-2</v>
      </c>
      <c r="L38" s="46" t="s">
        <v>44</v>
      </c>
      <c r="M38" s="46">
        <v>9.894865673074317E-2</v>
      </c>
    </row>
    <row r="39" spans="1:20" ht="16" thickBot="1" x14ac:dyDescent="0.25">
      <c r="A39" s="49">
        <v>41305</v>
      </c>
      <c r="B39" s="56">
        <v>182.15</v>
      </c>
      <c r="C39" s="51">
        <v>5.8150342744277994E-2</v>
      </c>
      <c r="D39" s="13">
        <v>6.25</v>
      </c>
      <c r="E39" s="13">
        <v>0.56000000000000005</v>
      </c>
      <c r="F39" s="13">
        <v>4.28</v>
      </c>
      <c r="G39" s="13">
        <v>0</v>
      </c>
      <c r="H39" s="51">
        <f t="shared" si="1"/>
        <v>5.8150342744277994E-2</v>
      </c>
      <c r="L39" s="47" t="s">
        <v>60</v>
      </c>
      <c r="M39" s="47">
        <v>200</v>
      </c>
    </row>
    <row r="40" spans="1:20" x14ac:dyDescent="0.2">
      <c r="A40" s="49">
        <v>41274</v>
      </c>
      <c r="B40" s="56">
        <v>172.14</v>
      </c>
      <c r="C40" s="51">
        <v>3.4184439771703268E-2</v>
      </c>
      <c r="D40" s="13">
        <v>3.47</v>
      </c>
      <c r="E40" s="13">
        <v>2.31</v>
      </c>
      <c r="F40" s="13">
        <v>2.77</v>
      </c>
      <c r="G40" s="13">
        <v>0.01</v>
      </c>
      <c r="H40" s="51">
        <f t="shared" si="1"/>
        <v>3.4084439771703265E-2</v>
      </c>
    </row>
    <row r="41" spans="1:20" ht="16" thickBot="1" x14ac:dyDescent="0.25">
      <c r="A41" s="49">
        <v>41243</v>
      </c>
      <c r="B41" s="52">
        <v>166.45</v>
      </c>
      <c r="C41" s="51">
        <v>4.2919799498746913E-2</v>
      </c>
      <c r="D41" s="13">
        <v>2.2400000000000002</v>
      </c>
      <c r="E41" s="13">
        <v>-2.34</v>
      </c>
      <c r="F41" s="13">
        <v>-0.45</v>
      </c>
      <c r="G41" s="13">
        <v>0.01</v>
      </c>
      <c r="H41" s="51">
        <f t="shared" si="1"/>
        <v>4.281979949874691E-2</v>
      </c>
      <c r="L41" t="s">
        <v>61</v>
      </c>
    </row>
    <row r="42" spans="1:20" x14ac:dyDescent="0.2">
      <c r="A42" s="49">
        <v>41213</v>
      </c>
      <c r="B42" s="56">
        <v>159.6</v>
      </c>
      <c r="C42" s="51">
        <v>0.12433955618175419</v>
      </c>
      <c r="D42" s="13">
        <v>1.69</v>
      </c>
      <c r="E42" s="13">
        <v>-0.61</v>
      </c>
      <c r="F42" s="13">
        <v>1.74</v>
      </c>
      <c r="G42" s="13">
        <v>0.01</v>
      </c>
      <c r="H42" s="51">
        <f t="shared" si="1"/>
        <v>0.12423955618175418</v>
      </c>
      <c r="L42" s="48"/>
      <c r="M42" s="48" t="s">
        <v>66</v>
      </c>
      <c r="N42" s="48" t="s">
        <v>67</v>
      </c>
      <c r="O42" s="48" t="s">
        <v>68</v>
      </c>
      <c r="P42" s="48" t="s">
        <v>69</v>
      </c>
      <c r="Q42" s="48" t="s">
        <v>70</v>
      </c>
    </row>
    <row r="43" spans="1:20" x14ac:dyDescent="0.2">
      <c r="A43" s="49">
        <v>41180</v>
      </c>
      <c r="B43" s="52">
        <v>141.94999999999999</v>
      </c>
      <c r="C43" s="51">
        <v>1.1111902557162212E-2</v>
      </c>
      <c r="D43" s="13">
        <v>3.47</v>
      </c>
      <c r="E43" s="13">
        <v>1.46</v>
      </c>
      <c r="F43" s="13">
        <v>2.2799999999999998</v>
      </c>
      <c r="G43" s="13">
        <v>0.01</v>
      </c>
      <c r="H43" s="51">
        <f t="shared" si="1"/>
        <v>1.1011902557162213E-2</v>
      </c>
      <c r="L43" s="46" t="s">
        <v>62</v>
      </c>
      <c r="M43" s="46">
        <v>3</v>
      </c>
      <c r="N43" s="46">
        <v>0.69597167066334942</v>
      </c>
      <c r="O43" s="46">
        <v>0.23199055688778314</v>
      </c>
      <c r="P43" s="46">
        <v>23.694661113755426</v>
      </c>
      <c r="Q43" s="46">
        <v>3.96113411918721E-13</v>
      </c>
    </row>
    <row r="44" spans="1:20" x14ac:dyDescent="0.2">
      <c r="A44" s="49">
        <v>41152</v>
      </c>
      <c r="B44" s="56">
        <v>140.38999999999999</v>
      </c>
      <c r="C44" s="51">
        <v>1.0000000000000009E-2</v>
      </c>
      <c r="D44" s="13">
        <v>4.59</v>
      </c>
      <c r="E44" s="13">
        <v>-0.14000000000000001</v>
      </c>
      <c r="F44" s="13">
        <v>3.16</v>
      </c>
      <c r="G44" s="13">
        <v>0.01</v>
      </c>
      <c r="H44" s="51">
        <f t="shared" si="1"/>
        <v>9.9000000000000095E-3</v>
      </c>
      <c r="L44" s="46" t="s">
        <v>63</v>
      </c>
      <c r="M44" s="46">
        <v>196</v>
      </c>
      <c r="N44" s="46">
        <v>1.9190039870884155</v>
      </c>
      <c r="O44" s="46">
        <v>9.7908366688184457E-3</v>
      </c>
      <c r="P44" s="46"/>
      <c r="Q44" s="46"/>
    </row>
    <row r="45" spans="1:20" ht="16" thickBot="1" x14ac:dyDescent="0.25">
      <c r="A45" s="49">
        <v>41121</v>
      </c>
      <c r="B45" s="52">
        <v>139</v>
      </c>
      <c r="C45" s="51">
        <v>0.115569823434992</v>
      </c>
      <c r="D45" s="13">
        <v>0.63</v>
      </c>
      <c r="E45" s="13">
        <v>-1.25</v>
      </c>
      <c r="F45" s="13">
        <v>-2.59</v>
      </c>
      <c r="G45" s="13">
        <v>0</v>
      </c>
      <c r="H45" s="51">
        <f t="shared" si="1"/>
        <v>0.115569823434992</v>
      </c>
      <c r="L45" s="47" t="s">
        <v>64</v>
      </c>
      <c r="M45" s="47">
        <v>199</v>
      </c>
      <c r="N45" s="47">
        <v>2.6149756577517649</v>
      </c>
      <c r="O45" s="47"/>
      <c r="P45" s="47"/>
      <c r="Q45" s="47"/>
    </row>
    <row r="46" spans="1:20" ht="16" thickBot="1" x14ac:dyDescent="0.25">
      <c r="A46" s="49">
        <v>41089</v>
      </c>
      <c r="B46" s="52">
        <v>124.6</v>
      </c>
      <c r="C46" s="51">
        <v>-3.4856700232377968E-2</v>
      </c>
      <c r="D46" s="13">
        <v>7.1</v>
      </c>
      <c r="E46" s="13">
        <v>-4.49</v>
      </c>
      <c r="F46" s="13">
        <v>3.13</v>
      </c>
      <c r="G46" s="13">
        <v>0</v>
      </c>
      <c r="H46" s="51">
        <f t="shared" si="1"/>
        <v>-3.4856700232377968E-2</v>
      </c>
    </row>
    <row r="47" spans="1:20" x14ac:dyDescent="0.2">
      <c r="A47" s="49">
        <v>41060</v>
      </c>
      <c r="B47" s="56">
        <v>129.1</v>
      </c>
      <c r="C47" s="51">
        <v>-9.783368273934312E-2</v>
      </c>
      <c r="D47" s="13">
        <v>-12.31</v>
      </c>
      <c r="E47" s="13">
        <v>0.2</v>
      </c>
      <c r="F47" s="13">
        <v>-2.67</v>
      </c>
      <c r="G47" s="13">
        <v>0.01</v>
      </c>
      <c r="H47" s="51">
        <f t="shared" si="1"/>
        <v>-9.7933682739343123E-2</v>
      </c>
      <c r="L47" s="48"/>
      <c r="M47" s="48" t="s">
        <v>24</v>
      </c>
      <c r="N47" s="48" t="s">
        <v>44</v>
      </c>
      <c r="O47" s="48" t="s">
        <v>71</v>
      </c>
      <c r="P47" s="48" t="s">
        <v>72</v>
      </c>
      <c r="Q47" s="48" t="s">
        <v>73</v>
      </c>
      <c r="R47" s="48" t="s">
        <v>74</v>
      </c>
      <c r="S47" s="48" t="s">
        <v>75</v>
      </c>
      <c r="T47" s="48" t="s">
        <v>76</v>
      </c>
    </row>
    <row r="48" spans="1:20" x14ac:dyDescent="0.2">
      <c r="A48" s="49">
        <v>41029</v>
      </c>
      <c r="B48" s="56">
        <v>143.1</v>
      </c>
      <c r="C48" s="51">
        <v>8.53242320819112E-2</v>
      </c>
      <c r="D48" s="13">
        <v>-2.25</v>
      </c>
      <c r="E48" s="13">
        <v>1.38</v>
      </c>
      <c r="F48" s="13">
        <v>-4.47</v>
      </c>
      <c r="G48" s="13">
        <v>0</v>
      </c>
      <c r="H48" s="51">
        <f t="shared" si="1"/>
        <v>8.53242320819112E-2</v>
      </c>
      <c r="L48" s="46" t="s">
        <v>65</v>
      </c>
      <c r="M48" s="46">
        <v>4.7938298704254638E-3</v>
      </c>
      <c r="N48" s="46">
        <v>7.0987360861671754E-3</v>
      </c>
      <c r="O48" s="46">
        <v>0.6753075212595766</v>
      </c>
      <c r="P48" s="46">
        <v>0.50027631035634013</v>
      </c>
      <c r="Q48" s="46">
        <v>-9.2058801868046842E-3</v>
      </c>
      <c r="R48" s="46">
        <v>1.879353992765561E-2</v>
      </c>
      <c r="S48" s="46">
        <v>-9.2058801868046842E-3</v>
      </c>
      <c r="T48" s="46">
        <v>1.879353992765561E-2</v>
      </c>
    </row>
    <row r="49" spans="1:20" x14ac:dyDescent="0.2">
      <c r="A49" s="49">
        <v>40998</v>
      </c>
      <c r="B49" s="56">
        <v>131.85</v>
      </c>
      <c r="C49" s="51">
        <v>-6.0562878517990693E-2</v>
      </c>
      <c r="D49" s="13">
        <v>0.06</v>
      </c>
      <c r="E49" s="13">
        <v>0.47</v>
      </c>
      <c r="F49" s="13">
        <v>-1.7</v>
      </c>
      <c r="G49" s="13">
        <v>0</v>
      </c>
      <c r="H49" s="51">
        <f t="shared" si="1"/>
        <v>-6.0562878517990693E-2</v>
      </c>
      <c r="L49" s="46" t="s">
        <v>13</v>
      </c>
      <c r="M49" s="46">
        <v>9.5445174454077929E-3</v>
      </c>
      <c r="N49" s="46">
        <v>1.307948378104078E-3</v>
      </c>
      <c r="O49" s="46">
        <v>7.2973196841628738</v>
      </c>
      <c r="P49" s="46">
        <v>7.1347740427844294E-12</v>
      </c>
      <c r="Q49" s="46">
        <v>6.965058533142731E-3</v>
      </c>
      <c r="R49" s="46">
        <v>1.2123976357672855E-2</v>
      </c>
      <c r="S49" s="46">
        <v>6.965058533142731E-3</v>
      </c>
      <c r="T49" s="46">
        <v>1.2123976357672855E-2</v>
      </c>
    </row>
    <row r="50" spans="1:20" x14ac:dyDescent="0.2">
      <c r="A50" s="49">
        <v>40968</v>
      </c>
      <c r="B50" s="56">
        <v>140.35</v>
      </c>
      <c r="C50" s="51">
        <v>3.6941263391208068E-2</v>
      </c>
      <c r="D50" s="13">
        <v>6.41</v>
      </c>
      <c r="E50" s="13">
        <v>1.44</v>
      </c>
      <c r="F50" s="13">
        <v>-0.37</v>
      </c>
      <c r="G50" s="13">
        <v>0</v>
      </c>
      <c r="H50" s="51">
        <f t="shared" si="1"/>
        <v>3.6941263391208068E-2</v>
      </c>
      <c r="L50" s="46" t="s">
        <v>14</v>
      </c>
      <c r="M50" s="46">
        <v>3.438355297358972E-4</v>
      </c>
      <c r="N50" s="46">
        <v>3.1511268289434145E-3</v>
      </c>
      <c r="O50" s="46">
        <v>0.10911510339023284</v>
      </c>
      <c r="P50" s="46">
        <v>0.9132228260830243</v>
      </c>
      <c r="Q50" s="46">
        <v>-5.8706315843086009E-3</v>
      </c>
      <c r="R50" s="46">
        <v>6.5583026437803955E-3</v>
      </c>
      <c r="S50" s="46">
        <v>-5.8706315843086009E-3</v>
      </c>
      <c r="T50" s="46">
        <v>6.5583026437803955E-3</v>
      </c>
    </row>
    <row r="51" spans="1:20" ht="16" thickBot="1" x14ac:dyDescent="0.25">
      <c r="A51" s="49">
        <v>40939</v>
      </c>
      <c r="B51" s="56">
        <v>135.35</v>
      </c>
      <c r="C51" s="51">
        <v>0.16933045356371479</v>
      </c>
      <c r="D51" s="13">
        <v>5.67</v>
      </c>
      <c r="E51" s="13">
        <v>2.84</v>
      </c>
      <c r="F51" s="13">
        <v>0.91</v>
      </c>
      <c r="G51" s="13">
        <v>0</v>
      </c>
      <c r="H51" s="51">
        <f t="shared" si="1"/>
        <v>0.16933045356371479</v>
      </c>
      <c r="L51" s="47" t="s">
        <v>4</v>
      </c>
      <c r="M51" s="47">
        <v>7.244352034895876E-3</v>
      </c>
      <c r="N51" s="47">
        <v>2.571640319798747E-3</v>
      </c>
      <c r="O51" s="47">
        <v>2.8170160419100947</v>
      </c>
      <c r="P51" s="47">
        <v>5.3434070592892407E-3</v>
      </c>
      <c r="Q51" s="47">
        <v>2.1727141529326137E-3</v>
      </c>
      <c r="R51" s="47">
        <v>1.2315989916859138E-2</v>
      </c>
      <c r="S51" s="47">
        <v>2.1727141529326137E-3</v>
      </c>
      <c r="T51" s="47">
        <v>1.2315989916859138E-2</v>
      </c>
    </row>
    <row r="52" spans="1:20" x14ac:dyDescent="0.2">
      <c r="A52" s="49">
        <v>40907</v>
      </c>
      <c r="B52" s="52">
        <v>115.75</v>
      </c>
      <c r="C52" s="51">
        <v>-9.3223658441049739E-2</v>
      </c>
      <c r="D52" s="13">
        <v>-2.15</v>
      </c>
      <c r="E52" s="13">
        <v>-0.98</v>
      </c>
      <c r="F52" s="13">
        <v>-1.23</v>
      </c>
      <c r="G52" s="13">
        <v>0</v>
      </c>
      <c r="H52" s="51">
        <f t="shared" si="1"/>
        <v>-9.3223658441049739E-2</v>
      </c>
    </row>
    <row r="53" spans="1:20" x14ac:dyDescent="0.2">
      <c r="A53" s="49">
        <v>40877</v>
      </c>
      <c r="B53" s="52">
        <v>127.65</v>
      </c>
      <c r="C53" s="51">
        <v>6.7034700315458107E-3</v>
      </c>
      <c r="D53" s="13">
        <v>-4.72</v>
      </c>
      <c r="E53" s="13">
        <v>-2.72</v>
      </c>
      <c r="F53" s="13">
        <v>-3.42</v>
      </c>
      <c r="G53" s="13">
        <v>0</v>
      </c>
      <c r="H53" s="51">
        <f t="shared" si="1"/>
        <v>6.7034700315458107E-3</v>
      </c>
    </row>
    <row r="54" spans="1:20" x14ac:dyDescent="0.2">
      <c r="A54" s="49">
        <v>40847</v>
      </c>
      <c r="B54" s="52">
        <v>126.8</v>
      </c>
      <c r="C54" s="51">
        <v>0.26736631684157919</v>
      </c>
      <c r="D54" s="13">
        <v>11.05</v>
      </c>
      <c r="E54" s="13">
        <v>-3.2</v>
      </c>
      <c r="F54" s="13">
        <v>-1.61</v>
      </c>
      <c r="G54" s="13">
        <v>0</v>
      </c>
      <c r="H54" s="51">
        <f t="shared" si="1"/>
        <v>0.26736631684157919</v>
      </c>
    </row>
    <row r="55" spans="1:20" x14ac:dyDescent="0.2">
      <c r="A55" s="49">
        <v>40816</v>
      </c>
      <c r="B55" s="52">
        <v>100.05</v>
      </c>
      <c r="C55" s="51">
        <v>-0.13712807244501946</v>
      </c>
      <c r="D55" s="13">
        <v>-11.63</v>
      </c>
      <c r="E55" s="13">
        <v>-1.35</v>
      </c>
      <c r="F55" s="13">
        <v>-1.95</v>
      </c>
      <c r="G55" s="13">
        <v>0</v>
      </c>
      <c r="H55" s="51">
        <f t="shared" si="1"/>
        <v>-0.13712807244501946</v>
      </c>
      <c r="L55" t="s">
        <v>77</v>
      </c>
    </row>
    <row r="56" spans="1:20" ht="16" thickBot="1" x14ac:dyDescent="0.25">
      <c r="A56" s="49">
        <v>40786</v>
      </c>
      <c r="B56" s="52">
        <v>115.95</v>
      </c>
      <c r="C56" s="51">
        <v>-0.16851918250268905</v>
      </c>
      <c r="D56" s="13">
        <v>-10.130000000000001</v>
      </c>
      <c r="E56" s="13">
        <v>0.87</v>
      </c>
      <c r="F56" s="13">
        <v>-3.83</v>
      </c>
      <c r="G56" s="13">
        <v>0.01</v>
      </c>
      <c r="H56" s="51">
        <f t="shared" si="1"/>
        <v>-0.16861918250268904</v>
      </c>
    </row>
    <row r="57" spans="1:20" x14ac:dyDescent="0.2">
      <c r="A57" s="49">
        <v>40753</v>
      </c>
      <c r="B57" s="52">
        <v>139.44999999999999</v>
      </c>
      <c r="C57" s="51">
        <v>-2.037232174218484E-2</v>
      </c>
      <c r="D57" s="13">
        <v>-3.45</v>
      </c>
      <c r="E57" s="13">
        <v>0.38</v>
      </c>
      <c r="F57" s="13">
        <v>-3.76</v>
      </c>
      <c r="G57" s="13">
        <v>0</v>
      </c>
      <c r="H57" s="51">
        <f t="shared" si="1"/>
        <v>-2.037232174218484E-2</v>
      </c>
      <c r="L57" s="48" t="s">
        <v>78</v>
      </c>
      <c r="M57" s="48" t="s">
        <v>79</v>
      </c>
      <c r="N57" s="48" t="s">
        <v>63</v>
      </c>
    </row>
    <row r="58" spans="1:20" x14ac:dyDescent="0.2">
      <c r="A58" s="49">
        <v>40724</v>
      </c>
      <c r="B58" s="56">
        <v>142.35</v>
      </c>
      <c r="C58" s="51">
        <v>0.15356564019448937</v>
      </c>
      <c r="D58" s="13">
        <v>-2.02</v>
      </c>
      <c r="E58" s="13">
        <v>-1.42</v>
      </c>
      <c r="F58" s="13">
        <v>0.16</v>
      </c>
      <c r="G58" s="13">
        <v>0</v>
      </c>
      <c r="H58" s="51">
        <f t="shared" si="1"/>
        <v>0.15356564019448937</v>
      </c>
      <c r="L58" s="46">
        <v>1</v>
      </c>
      <c r="M58" s="46">
        <v>-9.1682035681370008E-3</v>
      </c>
      <c r="N58" s="46">
        <v>1.6451833128473658E-2</v>
      </c>
    </row>
    <row r="59" spans="1:20" x14ac:dyDescent="0.2">
      <c r="A59" s="49">
        <v>40694</v>
      </c>
      <c r="B59" s="52">
        <v>123.4</v>
      </c>
      <c r="C59" s="51">
        <v>-7.2180451127819456E-2</v>
      </c>
      <c r="D59" s="13">
        <v>-3.04</v>
      </c>
      <c r="E59" s="13">
        <v>0.09</v>
      </c>
      <c r="F59" s="13">
        <v>-2.2599999999999998</v>
      </c>
      <c r="G59" s="13">
        <v>0</v>
      </c>
      <c r="H59" s="51">
        <f t="shared" si="1"/>
        <v>-7.2180451127819456E-2</v>
      </c>
      <c r="L59" s="46">
        <v>2</v>
      </c>
      <c r="M59" s="46">
        <v>-6.5877809347150942E-2</v>
      </c>
      <c r="N59" s="46">
        <v>-0.13496985420425089</v>
      </c>
    </row>
    <row r="60" spans="1:20" x14ac:dyDescent="0.2">
      <c r="A60" s="49">
        <v>40662</v>
      </c>
      <c r="B60" s="52">
        <v>133</v>
      </c>
      <c r="C60" s="51">
        <v>0.1620795107033639</v>
      </c>
      <c r="D60" s="13">
        <v>8.09</v>
      </c>
      <c r="E60" s="13">
        <v>-0.97</v>
      </c>
      <c r="F60" s="13">
        <v>-0.64</v>
      </c>
      <c r="G60" s="13">
        <v>0</v>
      </c>
      <c r="H60" s="51">
        <f t="shared" si="1"/>
        <v>0.1620795107033639</v>
      </c>
      <c r="L60" s="46">
        <v>3</v>
      </c>
      <c r="M60" s="46">
        <v>-1.9963838903622876E-2</v>
      </c>
      <c r="N60" s="46">
        <v>3.6587518113048959E-2</v>
      </c>
    </row>
    <row r="61" spans="1:20" x14ac:dyDescent="0.2">
      <c r="A61" s="49">
        <v>40633</v>
      </c>
      <c r="B61" s="52">
        <v>114.45</v>
      </c>
      <c r="C61" s="51">
        <v>-6.8755085435313279E-2</v>
      </c>
      <c r="D61" s="13">
        <v>-0.19</v>
      </c>
      <c r="E61" s="13">
        <v>2.31</v>
      </c>
      <c r="F61" s="13">
        <v>-1.87</v>
      </c>
      <c r="G61" s="13">
        <v>0.01</v>
      </c>
      <c r="H61" s="51">
        <f t="shared" si="1"/>
        <v>-6.8855085435313282E-2</v>
      </c>
      <c r="L61" s="46">
        <v>4</v>
      </c>
      <c r="M61" s="46">
        <v>-2.8753205398126182E-2</v>
      </c>
      <c r="N61" s="46">
        <v>0.23232136642282905</v>
      </c>
    </row>
    <row r="62" spans="1:20" x14ac:dyDescent="0.2">
      <c r="A62" s="49">
        <v>40602</v>
      </c>
      <c r="B62" s="52">
        <v>122.9</v>
      </c>
      <c r="C62" s="51">
        <v>4.1525423728813626E-2</v>
      </c>
      <c r="D62" s="13">
        <v>3.05</v>
      </c>
      <c r="E62" s="13">
        <v>-1.1299999999999999</v>
      </c>
      <c r="F62" s="13">
        <v>0.81</v>
      </c>
      <c r="G62" s="13">
        <v>0.01</v>
      </c>
      <c r="H62" s="51">
        <f t="shared" si="1"/>
        <v>4.1425423728813623E-2</v>
      </c>
      <c r="L62" s="46">
        <v>5</v>
      </c>
      <c r="M62" s="46">
        <v>5.7505067416574185E-2</v>
      </c>
      <c r="N62" s="46">
        <v>6.0653500358361756E-2</v>
      </c>
    </row>
    <row r="63" spans="1:20" x14ac:dyDescent="0.2">
      <c r="A63" s="49">
        <v>40574</v>
      </c>
      <c r="B63" s="52">
        <v>118</v>
      </c>
      <c r="C63" s="51">
        <v>-2.8006589785832037E-2</v>
      </c>
      <c r="D63" s="13">
        <v>3.71</v>
      </c>
      <c r="E63" s="13">
        <v>-0.79</v>
      </c>
      <c r="F63" s="13">
        <v>4.84</v>
      </c>
      <c r="G63" s="13">
        <v>0.01</v>
      </c>
      <c r="H63" s="51">
        <f t="shared" si="1"/>
        <v>-2.8106589785832036E-2</v>
      </c>
      <c r="L63" s="46">
        <v>6</v>
      </c>
      <c r="M63" s="46">
        <v>-6.1458063891547648E-2</v>
      </c>
      <c r="N63" s="46">
        <v>-0.361845770916712</v>
      </c>
    </row>
    <row r="64" spans="1:20" x14ac:dyDescent="0.2">
      <c r="A64" s="49">
        <v>40543</v>
      </c>
      <c r="B64" s="52">
        <v>121.4</v>
      </c>
      <c r="C64" s="51">
        <v>-1.9386106623586308E-2</v>
      </c>
      <c r="D64" s="13">
        <v>8.9700000000000006</v>
      </c>
      <c r="E64" s="13">
        <v>2.4900000000000002</v>
      </c>
      <c r="F64" s="13">
        <v>1.31</v>
      </c>
      <c r="G64" s="13">
        <v>0.01</v>
      </c>
      <c r="H64" s="51">
        <f t="shared" si="1"/>
        <v>-1.9486106623586307E-2</v>
      </c>
      <c r="L64" s="46">
        <v>7</v>
      </c>
      <c r="M64" s="46">
        <v>-5.7722304660013088E-2</v>
      </c>
      <c r="N64" s="46">
        <v>-1.2950429590768156E-2</v>
      </c>
    </row>
    <row r="65" spans="1:14" x14ac:dyDescent="0.2">
      <c r="A65" s="49">
        <v>40512</v>
      </c>
      <c r="B65" s="52">
        <v>123.8</v>
      </c>
      <c r="C65" s="51">
        <v>0.14629629629629637</v>
      </c>
      <c r="D65" s="13">
        <v>-8.1</v>
      </c>
      <c r="E65" s="13">
        <v>1.25</v>
      </c>
      <c r="F65" s="13">
        <v>-3.18</v>
      </c>
      <c r="G65" s="13">
        <v>0.01</v>
      </c>
      <c r="H65" s="51">
        <f t="shared" si="1"/>
        <v>0.14619629629629638</v>
      </c>
      <c r="L65" s="46">
        <v>8</v>
      </c>
      <c r="M65" s="46">
        <v>7.8037243669396988E-3</v>
      </c>
      <c r="N65" s="46">
        <v>-0.13092872436693975</v>
      </c>
    </row>
    <row r="66" spans="1:14" x14ac:dyDescent="0.2">
      <c r="A66" s="49">
        <v>40480</v>
      </c>
      <c r="B66" s="52">
        <v>108</v>
      </c>
      <c r="C66" s="51">
        <v>0.21992544900033884</v>
      </c>
      <c r="D66" s="13">
        <v>5.0999999999999996</v>
      </c>
      <c r="E66" s="13">
        <v>0.28999999999999998</v>
      </c>
      <c r="F66" s="13">
        <v>0.14000000000000001</v>
      </c>
      <c r="G66" s="13">
        <v>0.01</v>
      </c>
      <c r="H66" s="51">
        <f t="shared" ref="H66:H97" si="2">C66-G66/100</f>
        <v>0.21982544900033885</v>
      </c>
      <c r="L66" s="46">
        <v>9</v>
      </c>
      <c r="M66" s="46">
        <v>-1.9556316817434357E-2</v>
      </c>
      <c r="N66" s="46">
        <v>-3.9267212594330358E-2</v>
      </c>
    </row>
    <row r="67" spans="1:14" x14ac:dyDescent="0.2">
      <c r="A67" s="49">
        <v>40451</v>
      </c>
      <c r="B67" s="52">
        <v>88.53</v>
      </c>
      <c r="C67" s="51">
        <v>0.12733987011333259</v>
      </c>
      <c r="D67" s="13">
        <v>11.54</v>
      </c>
      <c r="E67" s="13">
        <v>1.0900000000000001</v>
      </c>
      <c r="F67" s="13">
        <v>0.21</v>
      </c>
      <c r="G67" s="13">
        <v>0.01</v>
      </c>
      <c r="H67" s="51">
        <f t="shared" si="2"/>
        <v>0.1272398701133326</v>
      </c>
      <c r="L67" s="46">
        <v>10</v>
      </c>
      <c r="M67" s="46">
        <v>-1.5668329381179465E-2</v>
      </c>
      <c r="N67" s="46">
        <v>-2.9481811037917464E-2</v>
      </c>
    </row>
    <row r="68" spans="1:14" x14ac:dyDescent="0.2">
      <c r="A68" s="49">
        <v>40421</v>
      </c>
      <c r="B68" s="52">
        <v>78.53</v>
      </c>
      <c r="C68" s="51">
        <v>-3.4190136514573921E-2</v>
      </c>
      <c r="D68" s="13">
        <v>-4.25</v>
      </c>
      <c r="E68" s="13">
        <v>-0.08</v>
      </c>
      <c r="F68" s="13">
        <v>-2.83</v>
      </c>
      <c r="G68" s="13">
        <v>0.01</v>
      </c>
      <c r="H68" s="51">
        <f t="shared" si="2"/>
        <v>-3.4290136514573924E-2</v>
      </c>
      <c r="L68" s="46">
        <v>11</v>
      </c>
      <c r="M68" s="46">
        <v>5.300715129045902E-2</v>
      </c>
      <c r="N68" s="46">
        <v>-0.11917620515368282</v>
      </c>
    </row>
    <row r="69" spans="1:14" x14ac:dyDescent="0.2">
      <c r="A69" s="49">
        <v>40389</v>
      </c>
      <c r="B69" s="52">
        <v>81.31</v>
      </c>
      <c r="C69" s="51">
        <v>0.12337662337662358</v>
      </c>
      <c r="D69" s="13">
        <v>11.85</v>
      </c>
      <c r="E69" s="13">
        <v>-1.71</v>
      </c>
      <c r="F69" s="13">
        <v>4.9400000000000004</v>
      </c>
      <c r="G69" s="13">
        <v>0.01</v>
      </c>
      <c r="H69" s="51">
        <f t="shared" si="2"/>
        <v>0.12327662337662358</v>
      </c>
      <c r="L69" s="46">
        <v>12</v>
      </c>
      <c r="M69" s="46">
        <v>-1.9028929076663502E-2</v>
      </c>
      <c r="N69" s="46">
        <v>0.11814201111657482</v>
      </c>
    </row>
    <row r="70" spans="1:14" x14ac:dyDescent="0.2">
      <c r="A70" s="49">
        <v>40359</v>
      </c>
      <c r="B70" s="52">
        <v>72.38</v>
      </c>
      <c r="C70" s="51">
        <v>9.0617593754356296E-3</v>
      </c>
      <c r="D70" s="13">
        <v>-0.94</v>
      </c>
      <c r="E70" s="13">
        <v>-0.08</v>
      </c>
      <c r="F70" s="13">
        <v>-2.16</v>
      </c>
      <c r="G70" s="13">
        <v>0.01</v>
      </c>
      <c r="H70" s="51">
        <f t="shared" si="2"/>
        <v>8.9617593754356302E-3</v>
      </c>
      <c r="L70" s="46">
        <v>13</v>
      </c>
      <c r="M70" s="46">
        <v>7.8233144331845597E-2</v>
      </c>
      <c r="N70" s="46">
        <v>5.8932765905169035E-2</v>
      </c>
    </row>
    <row r="71" spans="1:14" x14ac:dyDescent="0.2">
      <c r="A71" s="49">
        <v>40329</v>
      </c>
      <c r="B71" s="52">
        <v>71.73</v>
      </c>
      <c r="C71" s="51">
        <v>-1.1166253101737023E-2</v>
      </c>
      <c r="D71" s="13">
        <v>-12.05</v>
      </c>
      <c r="E71" s="13">
        <v>-0.28999999999999998</v>
      </c>
      <c r="F71" s="13">
        <v>-3.51</v>
      </c>
      <c r="G71" s="13">
        <v>0.01</v>
      </c>
      <c r="H71" s="51">
        <f t="shared" si="2"/>
        <v>-1.1266253101737022E-2</v>
      </c>
      <c r="L71" s="46">
        <v>14</v>
      </c>
      <c r="M71" s="46">
        <v>-2.3125135387530131E-2</v>
      </c>
      <c r="N71" s="46">
        <v>9.7048774705158047E-2</v>
      </c>
    </row>
    <row r="72" spans="1:14" x14ac:dyDescent="0.2">
      <c r="A72" s="49">
        <v>40298</v>
      </c>
      <c r="B72" s="52">
        <v>72.540000000000006</v>
      </c>
      <c r="C72" s="51">
        <v>6.8335787923416769E-2</v>
      </c>
      <c r="D72" s="13">
        <v>-1.93</v>
      </c>
      <c r="E72" s="13">
        <v>3.4</v>
      </c>
      <c r="F72" s="13">
        <v>-0.61</v>
      </c>
      <c r="G72" s="13">
        <v>0.01</v>
      </c>
      <c r="H72" s="51">
        <f t="shared" si="2"/>
        <v>6.8235787923416766E-2</v>
      </c>
      <c r="L72" s="46">
        <v>15</v>
      </c>
      <c r="M72" s="46">
        <v>-5.118864034117606E-2</v>
      </c>
      <c r="N72" s="46">
        <v>4.8218877922169688E-2</v>
      </c>
    </row>
    <row r="73" spans="1:14" x14ac:dyDescent="0.2">
      <c r="A73" s="49">
        <v>40268</v>
      </c>
      <c r="B73" s="52">
        <v>67.900000000000006</v>
      </c>
      <c r="C73" s="51">
        <v>0.13545150501672265</v>
      </c>
      <c r="D73" s="13">
        <v>6.54</v>
      </c>
      <c r="E73" s="13">
        <v>-0.97</v>
      </c>
      <c r="F73" s="13">
        <v>4.18</v>
      </c>
      <c r="G73" s="13">
        <v>0.01</v>
      </c>
      <c r="H73" s="51">
        <f t="shared" si="2"/>
        <v>0.13535150501672266</v>
      </c>
      <c r="L73" s="46">
        <v>16</v>
      </c>
      <c r="M73" s="46">
        <v>1.3569804762046622E-2</v>
      </c>
      <c r="N73" s="46">
        <v>7.5521638930984611E-2</v>
      </c>
    </row>
    <row r="74" spans="1:14" x14ac:dyDescent="0.2">
      <c r="A74" s="49">
        <v>40235</v>
      </c>
      <c r="B74" s="52">
        <v>59.8</v>
      </c>
      <c r="C74" s="51">
        <v>2.0477815699658564E-2</v>
      </c>
      <c r="D74" s="13">
        <v>-2.1800000000000002</v>
      </c>
      <c r="E74" s="13">
        <v>-0.6</v>
      </c>
      <c r="F74" s="13">
        <v>-1.67</v>
      </c>
      <c r="G74" s="13">
        <v>0</v>
      </c>
      <c r="H74" s="51">
        <f t="shared" si="2"/>
        <v>2.0477815699658564E-2</v>
      </c>
      <c r="L74" s="46">
        <v>17</v>
      </c>
      <c r="M74" s="46">
        <v>-4.574267929332184E-2</v>
      </c>
      <c r="N74" s="46">
        <v>8.0110075886995785E-2</v>
      </c>
    </row>
    <row r="75" spans="1:14" x14ac:dyDescent="0.2">
      <c r="A75" s="49">
        <v>40207</v>
      </c>
      <c r="B75" s="52">
        <v>58.6</v>
      </c>
      <c r="C75" s="51">
        <v>-0.10860967447520531</v>
      </c>
      <c r="D75" s="13">
        <v>-5.36</v>
      </c>
      <c r="E75" s="13">
        <v>4.74</v>
      </c>
      <c r="F75" s="13">
        <v>-1.86</v>
      </c>
      <c r="G75" s="13">
        <v>0</v>
      </c>
      <c r="H75" s="51">
        <f t="shared" si="2"/>
        <v>-0.10860967447520531</v>
      </c>
      <c r="L75" s="46">
        <v>18</v>
      </c>
      <c r="M75" s="46">
        <v>-3.5282346188506737E-2</v>
      </c>
      <c r="N75" s="46">
        <v>-2.4700682100884871E-3</v>
      </c>
    </row>
    <row r="76" spans="1:14" x14ac:dyDescent="0.2">
      <c r="A76" s="49">
        <v>40178</v>
      </c>
      <c r="B76" s="52">
        <v>65.739999999999995</v>
      </c>
      <c r="C76" s="51">
        <v>0.16353982300884939</v>
      </c>
      <c r="D76" s="13">
        <v>1.05</v>
      </c>
      <c r="E76" s="13">
        <v>-1.88</v>
      </c>
      <c r="F76" s="13">
        <v>-1.5</v>
      </c>
      <c r="G76" s="13">
        <v>0.01</v>
      </c>
      <c r="H76" s="51">
        <f t="shared" si="2"/>
        <v>0.16343982300884941</v>
      </c>
      <c r="L76" s="46">
        <v>19</v>
      </c>
      <c r="M76" s="46">
        <v>-3.1808814366645517E-3</v>
      </c>
      <c r="N76" s="46">
        <v>-1.8016483215297762E-2</v>
      </c>
    </row>
    <row r="77" spans="1:14" x14ac:dyDescent="0.2">
      <c r="A77" s="49">
        <v>40147</v>
      </c>
      <c r="B77" s="52">
        <v>56.5</v>
      </c>
      <c r="C77" s="51">
        <v>-0.16506576030737408</v>
      </c>
      <c r="D77" s="13">
        <v>3</v>
      </c>
      <c r="E77" s="13">
        <v>-2.0699999999999998</v>
      </c>
      <c r="F77" s="13">
        <v>-1.18</v>
      </c>
      <c r="G77" s="13">
        <v>0</v>
      </c>
      <c r="H77" s="51">
        <f t="shared" si="2"/>
        <v>-0.16506576030737408</v>
      </c>
      <c r="L77" s="46">
        <v>20</v>
      </c>
      <c r="M77" s="46">
        <v>-3.2170481948319035E-2</v>
      </c>
      <c r="N77" s="46">
        <v>-5.7766952879626771E-2</v>
      </c>
    </row>
    <row r="78" spans="1:14" x14ac:dyDescent="0.2">
      <c r="A78" s="49">
        <v>40116</v>
      </c>
      <c r="B78" s="52">
        <v>67.67</v>
      </c>
      <c r="C78" s="51">
        <v>-0.14976755873853498</v>
      </c>
      <c r="D78" s="13">
        <v>-1.9</v>
      </c>
      <c r="E78" s="13">
        <v>1.46</v>
      </c>
      <c r="F78" s="13">
        <v>-3.42</v>
      </c>
      <c r="G78" s="13">
        <v>0</v>
      </c>
      <c r="H78" s="51">
        <f t="shared" si="2"/>
        <v>-0.14976755873853498</v>
      </c>
      <c r="L78" s="46">
        <v>21</v>
      </c>
      <c r="M78" s="46">
        <v>-8.5600836090239125E-3</v>
      </c>
      <c r="N78" s="46">
        <v>-7.8501728012324839E-3</v>
      </c>
    </row>
    <row r="79" spans="1:14" x14ac:dyDescent="0.2">
      <c r="A79" s="49">
        <v>40086</v>
      </c>
      <c r="B79" s="52">
        <v>79.59</v>
      </c>
      <c r="C79" s="51">
        <v>0.2156712998319843</v>
      </c>
      <c r="D79" s="13">
        <v>5.36</v>
      </c>
      <c r="E79" s="13">
        <v>1.89</v>
      </c>
      <c r="F79" s="13">
        <v>1.04</v>
      </c>
      <c r="G79" s="13">
        <v>0.01</v>
      </c>
      <c r="H79" s="51">
        <f t="shared" si="2"/>
        <v>0.21557129983198431</v>
      </c>
      <c r="L79" s="46">
        <v>22</v>
      </c>
      <c r="M79" s="46">
        <v>7.7673328950653622E-3</v>
      </c>
      <c r="N79" s="46">
        <v>-3.1305477327778688E-3</v>
      </c>
    </row>
    <row r="80" spans="1:14" x14ac:dyDescent="0.2">
      <c r="A80" s="49">
        <v>40056</v>
      </c>
      <c r="B80" s="52">
        <v>65.47</v>
      </c>
      <c r="C80" s="51">
        <v>0.19058010547372239</v>
      </c>
      <c r="D80" s="13">
        <v>5.66</v>
      </c>
      <c r="E80" s="13">
        <v>1.82</v>
      </c>
      <c r="F80" s="13">
        <v>7.45</v>
      </c>
      <c r="G80" s="13">
        <v>0.01</v>
      </c>
      <c r="H80" s="51">
        <f t="shared" si="2"/>
        <v>0.19048010547372241</v>
      </c>
      <c r="L80" s="46">
        <v>23</v>
      </c>
      <c r="M80" s="46">
        <v>2.3570099919089513E-2</v>
      </c>
      <c r="N80" s="46">
        <v>8.327826715679245E-3</v>
      </c>
    </row>
    <row r="81" spans="1:14" x14ac:dyDescent="0.2">
      <c r="A81" s="49">
        <v>40025</v>
      </c>
      <c r="B81" s="52">
        <v>54.99</v>
      </c>
      <c r="C81" s="51">
        <v>0.10510450160771723</v>
      </c>
      <c r="D81" s="13">
        <v>10.25</v>
      </c>
      <c r="E81" s="13">
        <v>-3.86</v>
      </c>
      <c r="F81" s="13">
        <v>3.66</v>
      </c>
      <c r="G81" s="13">
        <v>0.01</v>
      </c>
      <c r="H81" s="51">
        <f t="shared" si="2"/>
        <v>0.10500450160771722</v>
      </c>
      <c r="L81" s="46">
        <v>24</v>
      </c>
      <c r="M81" s="46">
        <v>1.2977103273107875E-2</v>
      </c>
      <c r="N81" s="46">
        <v>-1.7739008035012618E-2</v>
      </c>
    </row>
    <row r="82" spans="1:14" x14ac:dyDescent="0.2">
      <c r="A82" s="49">
        <v>39994</v>
      </c>
      <c r="B82" s="52">
        <v>49.76</v>
      </c>
      <c r="C82" s="51">
        <v>-1.426307448494446E-2</v>
      </c>
      <c r="D82" s="13">
        <v>-1.85</v>
      </c>
      <c r="E82" s="13">
        <v>1.34</v>
      </c>
      <c r="F82" s="13">
        <v>-1.28</v>
      </c>
      <c r="G82" s="13">
        <v>0.01</v>
      </c>
      <c r="H82" s="51">
        <f t="shared" si="2"/>
        <v>-1.436307448494446E-2</v>
      </c>
      <c r="L82" s="46">
        <v>25</v>
      </c>
      <c r="M82" s="46">
        <v>7.6906037416395776E-2</v>
      </c>
      <c r="N82" s="46">
        <v>-7.1854189503606766E-2</v>
      </c>
    </row>
    <row r="83" spans="1:14" x14ac:dyDescent="0.2">
      <c r="A83" s="49">
        <v>39962</v>
      </c>
      <c r="B83" s="52">
        <v>50.48</v>
      </c>
      <c r="C83" s="51">
        <v>5.1666666666666528E-2</v>
      </c>
      <c r="D83" s="13">
        <v>12.86</v>
      </c>
      <c r="E83" s="13">
        <v>1.22</v>
      </c>
      <c r="F83" s="13">
        <v>-1.18</v>
      </c>
      <c r="G83" s="13">
        <v>0</v>
      </c>
      <c r="H83" s="51">
        <f t="shared" si="2"/>
        <v>5.1666666666666528E-2</v>
      </c>
      <c r="L83" s="46">
        <v>26</v>
      </c>
      <c r="M83" s="46">
        <v>-4.2771418602869926E-3</v>
      </c>
      <c r="N83" s="46">
        <v>-7.4586438840178293E-2</v>
      </c>
    </row>
    <row r="84" spans="1:14" x14ac:dyDescent="0.2">
      <c r="A84" s="49">
        <v>39933</v>
      </c>
      <c r="B84" s="52">
        <v>48</v>
      </c>
      <c r="C84" s="51">
        <v>0.10752191970466063</v>
      </c>
      <c r="D84" s="13">
        <v>13.78</v>
      </c>
      <c r="E84" s="13">
        <v>2.19</v>
      </c>
      <c r="F84" s="13">
        <v>5.6</v>
      </c>
      <c r="G84" s="13">
        <v>0.01</v>
      </c>
      <c r="H84" s="51">
        <f t="shared" si="2"/>
        <v>0.10742191970466063</v>
      </c>
      <c r="L84" s="46">
        <v>27</v>
      </c>
      <c r="M84" s="46">
        <v>2.917550603757698E-2</v>
      </c>
      <c r="N84" s="46">
        <v>1.6139394116032747E-2</v>
      </c>
    </row>
    <row r="85" spans="1:14" x14ac:dyDescent="0.2">
      <c r="A85" s="49">
        <v>39903</v>
      </c>
      <c r="B85" s="52">
        <v>43.34</v>
      </c>
      <c r="C85" s="51">
        <v>0.21673217293655278</v>
      </c>
      <c r="D85" s="13">
        <v>7.03</v>
      </c>
      <c r="E85" s="13">
        <v>-2.5099999999999998</v>
      </c>
      <c r="F85" s="13">
        <v>1.9</v>
      </c>
      <c r="G85" s="13">
        <v>0.02</v>
      </c>
      <c r="H85" s="51">
        <f t="shared" si="2"/>
        <v>0.21653217293655277</v>
      </c>
      <c r="L85" s="46">
        <v>28</v>
      </c>
      <c r="M85" s="46">
        <v>1.3798275770749092E-2</v>
      </c>
      <c r="N85" s="46">
        <v>2.9470954998481746E-2</v>
      </c>
    </row>
    <row r="86" spans="1:14" x14ac:dyDescent="0.2">
      <c r="A86" s="49">
        <v>39871</v>
      </c>
      <c r="B86" s="52">
        <v>35.619999999999997</v>
      </c>
      <c r="C86" s="51">
        <v>-8.0774193548387108E-2</v>
      </c>
      <c r="D86" s="13">
        <v>-10.02</v>
      </c>
      <c r="E86" s="13">
        <v>4.24</v>
      </c>
      <c r="F86" s="13">
        <v>-4.5999999999999996</v>
      </c>
      <c r="G86" s="13">
        <v>0.01</v>
      </c>
      <c r="H86" s="51">
        <f t="shared" si="2"/>
        <v>-8.087419354838711E-2</v>
      </c>
      <c r="L86" s="46">
        <v>29</v>
      </c>
      <c r="M86" s="46">
        <v>7.8224622034945235E-2</v>
      </c>
      <c r="N86" s="46">
        <v>-3.906114143984063E-3</v>
      </c>
    </row>
    <row r="87" spans="1:14" x14ac:dyDescent="0.2">
      <c r="A87" s="49">
        <v>39843</v>
      </c>
      <c r="B87" s="52">
        <v>38.75</v>
      </c>
      <c r="C87" s="51">
        <v>1.9200420831141374E-2</v>
      </c>
      <c r="D87" s="13">
        <v>-10.97</v>
      </c>
      <c r="E87" s="13">
        <v>4.8499999999999996</v>
      </c>
      <c r="F87" s="13">
        <v>-3.97</v>
      </c>
      <c r="G87" s="13">
        <v>0</v>
      </c>
      <c r="H87" s="51">
        <f t="shared" si="2"/>
        <v>1.9200420831141374E-2</v>
      </c>
      <c r="L87" s="46">
        <v>30</v>
      </c>
      <c r="M87" s="46">
        <v>8.0315865598433137E-2</v>
      </c>
      <c r="N87" s="46">
        <v>-6.7823128817491821E-2</v>
      </c>
    </row>
    <row r="88" spans="1:14" x14ac:dyDescent="0.2">
      <c r="A88" s="49">
        <v>39813</v>
      </c>
      <c r="B88" s="52">
        <v>38.020000000000003</v>
      </c>
      <c r="C88" s="51">
        <v>0.1881250000000001</v>
      </c>
      <c r="D88" s="13">
        <v>6.61</v>
      </c>
      <c r="E88" s="13">
        <v>-1.34</v>
      </c>
      <c r="F88" s="13">
        <v>2.11</v>
      </c>
      <c r="G88" s="13">
        <v>0</v>
      </c>
      <c r="H88" s="51">
        <f t="shared" si="2"/>
        <v>0.1881250000000001</v>
      </c>
      <c r="L88" s="46">
        <v>31</v>
      </c>
      <c r="M88" s="46">
        <v>9.6794925025719611E-4</v>
      </c>
      <c r="N88" s="46">
        <v>-3.7631817148382124E-2</v>
      </c>
    </row>
    <row r="89" spans="1:14" x14ac:dyDescent="0.2">
      <c r="A89" s="49">
        <v>39780</v>
      </c>
      <c r="B89" s="52">
        <v>32</v>
      </c>
      <c r="C89" s="51">
        <v>-0.34020618556701032</v>
      </c>
      <c r="D89" s="13">
        <v>-7.05</v>
      </c>
      <c r="E89" s="13">
        <v>-1.17</v>
      </c>
      <c r="F89" s="13">
        <v>-3.53</v>
      </c>
      <c r="G89" s="13">
        <v>0.03</v>
      </c>
      <c r="H89" s="51">
        <f t="shared" si="2"/>
        <v>-0.34050618556701034</v>
      </c>
      <c r="L89" s="46">
        <v>32</v>
      </c>
      <c r="M89" s="46">
        <v>9.3823445882856807E-2</v>
      </c>
      <c r="N89" s="46">
        <v>5.4681857877991777E-2</v>
      </c>
    </row>
    <row r="90" spans="1:14" x14ac:dyDescent="0.2">
      <c r="A90" s="49">
        <v>39752</v>
      </c>
      <c r="B90" s="52">
        <v>48.5</v>
      </c>
      <c r="C90" s="51">
        <v>-0.44905145972963767</v>
      </c>
      <c r="D90" s="13">
        <v>-22.14</v>
      </c>
      <c r="E90" s="13">
        <v>-4.51</v>
      </c>
      <c r="F90" s="13">
        <v>-2.61</v>
      </c>
      <c r="G90" s="13">
        <v>0.08</v>
      </c>
      <c r="H90" s="51">
        <f t="shared" si="2"/>
        <v>-0.44985145972963769</v>
      </c>
      <c r="L90" s="46">
        <v>33</v>
      </c>
      <c r="M90" s="46">
        <v>-5.7357716604036213E-2</v>
      </c>
      <c r="N90" s="46">
        <v>-2.1955689729198369E-2</v>
      </c>
    </row>
    <row r="91" spans="1:14" x14ac:dyDescent="0.2">
      <c r="A91" s="49">
        <v>39721</v>
      </c>
      <c r="B91" s="52">
        <v>88.03</v>
      </c>
      <c r="C91" s="51">
        <v>-0.16400759734093062</v>
      </c>
      <c r="D91" s="13">
        <v>-15.12</v>
      </c>
      <c r="E91" s="13">
        <v>-3.19</v>
      </c>
      <c r="F91" s="13">
        <v>0.6</v>
      </c>
      <c r="G91" s="13">
        <v>0.15</v>
      </c>
      <c r="H91" s="51">
        <f t="shared" si="2"/>
        <v>-0.16550759734093062</v>
      </c>
      <c r="L91" s="46">
        <v>34</v>
      </c>
      <c r="M91" s="46">
        <v>3.4578776751425518E-2</v>
      </c>
      <c r="N91" s="46">
        <v>6.3211996477944177E-2</v>
      </c>
    </row>
    <row r="92" spans="1:14" x14ac:dyDescent="0.2">
      <c r="A92" s="49">
        <v>39689</v>
      </c>
      <c r="B92" s="52">
        <v>105.3</v>
      </c>
      <c r="C92" s="51">
        <v>4.9013747758517745E-2</v>
      </c>
      <c r="D92" s="13">
        <v>-4.4000000000000004</v>
      </c>
      <c r="E92" s="13">
        <v>0.02</v>
      </c>
      <c r="F92" s="13">
        <v>-0.17</v>
      </c>
      <c r="G92" s="13">
        <v>0.13</v>
      </c>
      <c r="H92" s="51">
        <f t="shared" si="2"/>
        <v>4.7713747758517742E-2</v>
      </c>
      <c r="L92" s="46">
        <v>35</v>
      </c>
      <c r="M92" s="46">
        <v>7.0794248388427489E-2</v>
      </c>
      <c r="N92" s="46">
        <v>-7.7891022581975861E-2</v>
      </c>
    </row>
    <row r="93" spans="1:14" x14ac:dyDescent="0.2">
      <c r="A93" s="49">
        <v>39660</v>
      </c>
      <c r="B93" s="52">
        <v>100.38</v>
      </c>
      <c r="C93" s="51">
        <v>9.0731283277192265E-2</v>
      </c>
      <c r="D93" s="13">
        <v>-3.73</v>
      </c>
      <c r="E93" s="13">
        <v>-2.23</v>
      </c>
      <c r="F93" s="13">
        <v>0.73</v>
      </c>
      <c r="G93" s="13">
        <v>0.15</v>
      </c>
      <c r="H93" s="51">
        <f t="shared" si="2"/>
        <v>8.9231283277192264E-2</v>
      </c>
      <c r="L93" s="46">
        <v>36</v>
      </c>
      <c r="M93" s="46">
        <v>-3.0794784498627912E-2</v>
      </c>
      <c r="N93" s="46">
        <v>-4.2448862736050669E-2</v>
      </c>
    </row>
    <row r="94" spans="1:14" x14ac:dyDescent="0.2">
      <c r="A94" s="49">
        <v>39629</v>
      </c>
      <c r="B94" s="52">
        <v>92.03</v>
      </c>
      <c r="C94" s="51">
        <v>-5.5715165195977745E-2</v>
      </c>
      <c r="D94" s="13">
        <v>-8.64</v>
      </c>
      <c r="E94" s="13">
        <v>1.58</v>
      </c>
      <c r="F94" s="13">
        <v>-0.83</v>
      </c>
      <c r="G94" s="13">
        <v>0.17</v>
      </c>
      <c r="H94" s="51">
        <f t="shared" si="2"/>
        <v>-5.7415165195977745E-2</v>
      </c>
      <c r="L94" s="46">
        <v>37</v>
      </c>
      <c r="M94" s="46">
        <v>-4.1207445745324076E-2</v>
      </c>
      <c r="N94" s="46">
        <v>-4.0593267952178005E-2</v>
      </c>
    </row>
    <row r="95" spans="1:14" x14ac:dyDescent="0.2">
      <c r="A95" s="49">
        <v>39598</v>
      </c>
      <c r="B95" s="52">
        <v>97.46</v>
      </c>
      <c r="C95" s="51">
        <v>-8.0479290499103739E-2</v>
      </c>
      <c r="D95" s="13">
        <v>0.87</v>
      </c>
      <c r="E95" s="13">
        <v>0.57999999999999996</v>
      </c>
      <c r="F95" s="13">
        <v>-1.28</v>
      </c>
      <c r="G95" s="13">
        <v>0.18</v>
      </c>
      <c r="H95" s="51">
        <f t="shared" si="2"/>
        <v>-8.2279290499103735E-2</v>
      </c>
      <c r="L95" s="46">
        <v>38</v>
      </c>
      <c r="M95" s="46">
        <v>9.5645438510230621E-2</v>
      </c>
      <c r="N95" s="46">
        <v>-3.7495095765952627E-2</v>
      </c>
    </row>
    <row r="96" spans="1:14" x14ac:dyDescent="0.2">
      <c r="A96" s="49">
        <v>39568</v>
      </c>
      <c r="B96" s="52">
        <v>105.99</v>
      </c>
      <c r="C96" s="51">
        <v>7.0308788598574257E-3</v>
      </c>
      <c r="D96" s="13">
        <v>4.41</v>
      </c>
      <c r="E96" s="13">
        <v>-2.48</v>
      </c>
      <c r="F96" s="13">
        <v>-7.0000000000000007E-2</v>
      </c>
      <c r="G96" s="13">
        <v>0.18</v>
      </c>
      <c r="H96" s="51">
        <f t="shared" si="2"/>
        <v>5.2308788598574261E-3</v>
      </c>
      <c r="L96" s="46">
        <v>39</v>
      </c>
      <c r="M96" s="46">
        <v>5.8774420616342013E-2</v>
      </c>
      <c r="N96" s="46">
        <v>-2.4689980844638748E-2</v>
      </c>
    </row>
    <row r="97" spans="1:14" x14ac:dyDescent="0.2">
      <c r="A97" s="49">
        <v>39538</v>
      </c>
      <c r="B97" s="52">
        <v>105.25</v>
      </c>
      <c r="C97" s="51">
        <v>0.14489285325791346</v>
      </c>
      <c r="D97" s="13">
        <v>0.26</v>
      </c>
      <c r="E97" s="13">
        <v>-0.54</v>
      </c>
      <c r="F97" s="13">
        <v>2.23</v>
      </c>
      <c r="G97" s="13">
        <v>0.17</v>
      </c>
      <c r="H97" s="51">
        <f t="shared" si="2"/>
        <v>0.14319285325791345</v>
      </c>
      <c r="L97" s="46">
        <v>40</v>
      </c>
      <c r="M97" s="46">
        <v>2.210901539285378E-2</v>
      </c>
      <c r="N97" s="46">
        <v>2.0710784105893131E-2</v>
      </c>
    </row>
    <row r="98" spans="1:14" x14ac:dyDescent="0.2">
      <c r="A98" s="49">
        <v>39507</v>
      </c>
      <c r="B98" s="52">
        <v>91.93</v>
      </c>
      <c r="C98" s="51">
        <v>-1.0441334768568344E-2</v>
      </c>
      <c r="D98" s="13">
        <v>1.98</v>
      </c>
      <c r="E98" s="13">
        <v>2.7</v>
      </c>
      <c r="F98" s="13">
        <v>-0.52</v>
      </c>
      <c r="G98" s="13">
        <v>0.13</v>
      </c>
      <c r="H98" s="51">
        <f t="shared" ref="H98:H129" si="3">C98-G98/100</f>
        <v>-1.1741334768568343E-2</v>
      </c>
      <c r="L98" s="46">
        <v>41</v>
      </c>
      <c r="M98" s="46">
        <v>3.3319497220744558E-2</v>
      </c>
      <c r="N98" s="46">
        <v>9.0920058961009631E-2</v>
      </c>
    </row>
    <row r="99" spans="1:14" x14ac:dyDescent="0.2">
      <c r="A99" s="49">
        <v>39478</v>
      </c>
      <c r="B99" s="52">
        <v>92.9</v>
      </c>
      <c r="C99" s="51">
        <v>-7.0999999999999952E-2</v>
      </c>
      <c r="D99" s="13">
        <v>-9.93</v>
      </c>
      <c r="E99" s="13">
        <v>0.13</v>
      </c>
      <c r="F99" s="13">
        <v>0.37</v>
      </c>
      <c r="G99" s="13">
        <v>0.21</v>
      </c>
      <c r="H99" s="51">
        <f t="shared" si="3"/>
        <v>-7.3099999999999957E-2</v>
      </c>
      <c r="L99" s="46">
        <v>42</v>
      </c>
      <c r="M99" s="46">
        <v>5.4932427918967519E-2</v>
      </c>
      <c r="N99" s="46">
        <v>-4.392052536180531E-2</v>
      </c>
    </row>
    <row r="100" spans="1:14" x14ac:dyDescent="0.2">
      <c r="A100" s="49">
        <v>39447</v>
      </c>
      <c r="B100" s="52">
        <v>100</v>
      </c>
      <c r="C100" s="51">
        <v>-3.5586845404571243E-2</v>
      </c>
      <c r="D100" s="13">
        <v>-2.16</v>
      </c>
      <c r="E100" s="13">
        <v>-0.88</v>
      </c>
      <c r="F100" s="13">
        <v>0.96</v>
      </c>
      <c r="G100" s="13">
        <v>0.27</v>
      </c>
      <c r="H100" s="51">
        <f t="shared" si="3"/>
        <v>-3.8286845404571244E-2</v>
      </c>
      <c r="L100" s="46">
        <v>43</v>
      </c>
      <c r="M100" s="46">
        <v>7.1447180400955185E-2</v>
      </c>
      <c r="N100" s="46">
        <v>-6.1547180400955179E-2</v>
      </c>
    </row>
    <row r="101" spans="1:14" x14ac:dyDescent="0.2">
      <c r="A101" s="49">
        <v>39416</v>
      </c>
      <c r="B101" s="52">
        <v>103.69</v>
      </c>
      <c r="C101" s="51">
        <v>-0.2084732824427481</v>
      </c>
      <c r="D101" s="13">
        <v>-4.07</v>
      </c>
      <c r="E101" s="13">
        <v>-4.6500000000000004</v>
      </c>
      <c r="F101" s="13">
        <v>-1.7</v>
      </c>
      <c r="G101" s="13">
        <v>0.34</v>
      </c>
      <c r="H101" s="51">
        <f t="shared" si="3"/>
        <v>-0.21187328244274811</v>
      </c>
      <c r="L101" s="46">
        <v>44</v>
      </c>
      <c r="M101" s="46">
        <v>-8.3857903215178164E-3</v>
      </c>
      <c r="N101" s="46">
        <v>0.12395561375650982</v>
      </c>
    </row>
    <row r="102" spans="1:14" x14ac:dyDescent="0.2">
      <c r="A102" s="49">
        <v>39386</v>
      </c>
      <c r="B102" s="52">
        <v>131</v>
      </c>
      <c r="C102" s="51">
        <v>0.35751295336787559</v>
      </c>
      <c r="D102" s="13">
        <v>4.3499999999999996</v>
      </c>
      <c r="E102" s="13">
        <v>0.26</v>
      </c>
      <c r="F102" s="13">
        <v>-1.28</v>
      </c>
      <c r="G102" s="13">
        <v>0.32</v>
      </c>
      <c r="H102" s="51">
        <f t="shared" si="3"/>
        <v>0.3543129533678756</v>
      </c>
      <c r="L102" s="46">
        <v>45</v>
      </c>
      <c r="M102" s="46">
        <v>9.3690904073530715E-2</v>
      </c>
      <c r="N102" s="46">
        <v>-0.12854760430590867</v>
      </c>
    </row>
    <row r="103" spans="1:14" x14ac:dyDescent="0.2">
      <c r="A103" s="49">
        <v>39353</v>
      </c>
      <c r="B103" s="52">
        <v>96.5</v>
      </c>
      <c r="C103" s="51">
        <v>5.0626020685901052E-2</v>
      </c>
      <c r="D103" s="13">
        <v>4.79</v>
      </c>
      <c r="E103" s="13">
        <v>-3.67</v>
      </c>
      <c r="F103" s="13">
        <v>-0.74</v>
      </c>
      <c r="G103" s="13">
        <v>0.32</v>
      </c>
      <c r="H103" s="51">
        <f t="shared" si="3"/>
        <v>4.7426020685901051E-2</v>
      </c>
      <c r="L103" s="46">
        <v>46</v>
      </c>
      <c r="M103" s="46">
        <v>-0.13197283270976928</v>
      </c>
      <c r="N103" s="46">
        <v>3.4039149970426161E-2</v>
      </c>
    </row>
    <row r="104" spans="1:14" x14ac:dyDescent="0.2">
      <c r="A104" s="49">
        <v>39325</v>
      </c>
      <c r="B104" s="52">
        <v>91.85</v>
      </c>
      <c r="C104" s="51">
        <v>0.10596026490066213</v>
      </c>
      <c r="D104" s="13">
        <v>-2.11</v>
      </c>
      <c r="E104" s="13">
        <v>-3.14</v>
      </c>
      <c r="F104" s="13">
        <v>-0.21</v>
      </c>
      <c r="G104" s="13">
        <v>0.42</v>
      </c>
      <c r="H104" s="51">
        <f t="shared" si="3"/>
        <v>0.10176026490066213</v>
      </c>
      <c r="L104" s="46">
        <v>47</v>
      </c>
      <c r="M104" s="46">
        <v>-4.85890949466911E-2</v>
      </c>
      <c r="N104" s="46">
        <v>0.13391332702860231</v>
      </c>
    </row>
    <row r="105" spans="1:14" x14ac:dyDescent="0.2">
      <c r="A105" s="49">
        <v>39294</v>
      </c>
      <c r="B105" s="52">
        <v>83.05</v>
      </c>
      <c r="C105" s="51">
        <v>7.647440051847032E-2</v>
      </c>
      <c r="D105" s="13">
        <v>-2.2200000000000002</v>
      </c>
      <c r="E105" s="13">
        <v>1.73</v>
      </c>
      <c r="F105" s="13">
        <v>-0.42</v>
      </c>
      <c r="G105" s="13">
        <v>0.4</v>
      </c>
      <c r="H105" s="51">
        <f t="shared" si="3"/>
        <v>7.2474400518470317E-2</v>
      </c>
      <c r="L105" s="46">
        <v>48</v>
      </c>
      <c r="M105" s="46">
        <v>-6.7872948431971867E-3</v>
      </c>
      <c r="N105" s="46">
        <v>-5.3775583674793508E-2</v>
      </c>
    </row>
    <row r="106" spans="1:14" x14ac:dyDescent="0.2">
      <c r="A106" s="49">
        <v>39262</v>
      </c>
      <c r="B106" s="52">
        <v>77.150000000000006</v>
      </c>
      <c r="C106" s="51">
        <v>5.4249795025963277E-2</v>
      </c>
      <c r="D106" s="13">
        <v>-0.24</v>
      </c>
      <c r="E106" s="13">
        <v>-0.61</v>
      </c>
      <c r="F106" s="13">
        <v>0.31</v>
      </c>
      <c r="G106" s="13">
        <v>0.4</v>
      </c>
      <c r="H106" s="51">
        <f t="shared" si="3"/>
        <v>5.0249795025963273E-2</v>
      </c>
      <c r="L106" s="46">
        <v>49</v>
      </c>
      <c r="M106" s="46">
        <v>6.3788899605397631E-2</v>
      </c>
      <c r="N106" s="46">
        <v>-2.6847636214189563E-2</v>
      </c>
    </row>
    <row r="107" spans="1:14" x14ac:dyDescent="0.2">
      <c r="A107" s="49">
        <v>39233</v>
      </c>
      <c r="B107" s="52">
        <v>73.180000000000007</v>
      </c>
      <c r="C107" s="51">
        <v>-1.8245237456399277E-2</v>
      </c>
      <c r="D107" s="13">
        <v>1.55</v>
      </c>
      <c r="E107" s="13">
        <v>-0.75</v>
      </c>
      <c r="F107" s="13">
        <v>0.43</v>
      </c>
      <c r="G107" s="13">
        <v>0.41</v>
      </c>
      <c r="H107" s="51">
        <f t="shared" si="3"/>
        <v>-2.2345237456399276E-2</v>
      </c>
      <c r="L107" s="46">
        <v>50</v>
      </c>
      <c r="M107" s="46">
        <v>6.6480097042092845E-2</v>
      </c>
      <c r="N107" s="46">
        <v>0.10285035652162194</v>
      </c>
    </row>
    <row r="108" spans="1:14" x14ac:dyDescent="0.2">
      <c r="A108" s="49">
        <v>39202</v>
      </c>
      <c r="B108" s="52">
        <v>74.540000000000006</v>
      </c>
      <c r="C108" s="51">
        <v>-3.2325068155264147E-2</v>
      </c>
      <c r="D108" s="13">
        <v>5.59</v>
      </c>
      <c r="E108" s="13">
        <v>-0.2</v>
      </c>
      <c r="F108" s="13">
        <v>1.2</v>
      </c>
      <c r="G108" s="13">
        <v>0.44</v>
      </c>
      <c r="H108" s="51">
        <f t="shared" si="3"/>
        <v>-3.6725068155264148E-2</v>
      </c>
      <c r="L108" s="46">
        <v>51</v>
      </c>
      <c r="M108" s="46">
        <v>-2.4974394459264398E-2</v>
      </c>
      <c r="N108" s="46">
        <v>-6.8249263981785338E-2</v>
      </c>
    </row>
    <row r="109" spans="1:14" x14ac:dyDescent="0.2">
      <c r="A109" s="49">
        <v>39171</v>
      </c>
      <c r="B109" s="52">
        <v>77.03</v>
      </c>
      <c r="C109" s="51">
        <v>0.15573893473368328</v>
      </c>
      <c r="D109" s="13">
        <v>3.69</v>
      </c>
      <c r="E109" s="13">
        <v>0.69</v>
      </c>
      <c r="F109" s="13">
        <v>0.04</v>
      </c>
      <c r="G109" s="13">
        <v>0.43</v>
      </c>
      <c r="H109" s="51">
        <f t="shared" si="3"/>
        <v>0.15143893473368328</v>
      </c>
      <c r="L109" s="46">
        <v>52</v>
      </c>
      <c r="M109" s="46">
        <v>-6.5967209072124847E-2</v>
      </c>
      <c r="N109" s="46">
        <v>7.2670679103670657E-2</v>
      </c>
    </row>
    <row r="110" spans="1:14" x14ac:dyDescent="0.2">
      <c r="A110" s="49">
        <v>39141</v>
      </c>
      <c r="B110" s="52">
        <v>66.650000000000006</v>
      </c>
      <c r="C110" s="51">
        <v>0.17341549295774672</v>
      </c>
      <c r="D110" s="13">
        <v>-0.55000000000000004</v>
      </c>
      <c r="E110" s="13">
        <v>1.3</v>
      </c>
      <c r="F110" s="13">
        <v>-0.05</v>
      </c>
      <c r="G110" s="13">
        <v>0.38</v>
      </c>
      <c r="H110" s="51">
        <f t="shared" si="3"/>
        <v>0.16961549295774672</v>
      </c>
      <c r="L110" s="46">
        <v>53</v>
      </c>
      <c r="M110" s="46">
        <v>9.7497067170844359E-2</v>
      </c>
      <c r="N110" s="46">
        <v>0.16986924967073483</v>
      </c>
    </row>
    <row r="111" spans="1:14" x14ac:dyDescent="0.2">
      <c r="A111" s="49">
        <v>39113</v>
      </c>
      <c r="B111" s="52">
        <v>56.8</v>
      </c>
      <c r="C111" s="51">
        <v>4.4208664898319761E-3</v>
      </c>
      <c r="D111" s="13">
        <v>0.65</v>
      </c>
      <c r="E111" s="13">
        <v>1.91</v>
      </c>
      <c r="F111" s="13">
        <v>0.88</v>
      </c>
      <c r="G111" s="13">
        <v>0.44</v>
      </c>
      <c r="H111" s="51">
        <f t="shared" si="3"/>
        <v>2.0866489831975789E-5</v>
      </c>
      <c r="L111" s="46">
        <v>54</v>
      </c>
      <c r="M111" s="46">
        <v>-0.12079957245285759</v>
      </c>
      <c r="N111" s="46">
        <v>-1.6328499992161863E-2</v>
      </c>
    </row>
    <row r="112" spans="1:14" x14ac:dyDescent="0.2">
      <c r="A112" s="49">
        <v>39080</v>
      </c>
      <c r="B112" s="52">
        <v>56.55</v>
      </c>
      <c r="C112" s="51">
        <v>7.9198473282442672E-2</v>
      </c>
      <c r="D112" s="13">
        <v>3.37</v>
      </c>
      <c r="E112" s="13">
        <v>0.91</v>
      </c>
      <c r="F112" s="13">
        <v>0.54</v>
      </c>
      <c r="G112" s="13">
        <v>0.4</v>
      </c>
      <c r="H112" s="51">
        <f t="shared" si="3"/>
        <v>7.5198473282442668E-2</v>
      </c>
      <c r="L112" s="46">
        <v>55</v>
      </c>
      <c r="M112" s="46">
        <v>-0.11933886323433646</v>
      </c>
      <c r="N112" s="46">
        <v>-4.9280319268352579E-2</v>
      </c>
    </row>
    <row r="113" spans="1:14" x14ac:dyDescent="0.2">
      <c r="A113" s="49">
        <v>39051</v>
      </c>
      <c r="B113" s="52">
        <v>52.4</v>
      </c>
      <c r="C113" s="51">
        <v>1.256038647342983E-2</v>
      </c>
      <c r="D113" s="13">
        <v>3.77</v>
      </c>
      <c r="E113" s="13">
        <v>2.59</v>
      </c>
      <c r="F113" s="13">
        <v>0.2</v>
      </c>
      <c r="G113" s="13">
        <v>0.42</v>
      </c>
      <c r="H113" s="51">
        <f t="shared" si="3"/>
        <v>8.360386473429831E-3</v>
      </c>
      <c r="L113" s="46">
        <v>56</v>
      </c>
      <c r="M113" s="46">
        <v>-5.5242861466140276E-2</v>
      </c>
      <c r="N113" s="46">
        <v>3.4870539723955436E-2</v>
      </c>
    </row>
    <row r="114" spans="1:14" x14ac:dyDescent="0.2">
      <c r="A114" s="49">
        <v>39021</v>
      </c>
      <c r="B114" s="52">
        <v>51.75</v>
      </c>
      <c r="C114" s="51">
        <v>0.10932475884244375</v>
      </c>
      <c r="D114" s="13">
        <v>3.78</v>
      </c>
      <c r="E114" s="13">
        <v>0.09</v>
      </c>
      <c r="F114" s="13">
        <v>1.44</v>
      </c>
      <c r="G114" s="13">
        <v>0.41</v>
      </c>
      <c r="H114" s="51">
        <f t="shared" si="3"/>
        <v>0.10522475884244376</v>
      </c>
      <c r="L114" s="46">
        <v>57</v>
      </c>
      <c r="M114" s="46">
        <v>-1.3815245495939911E-2</v>
      </c>
      <c r="N114" s="46">
        <v>0.16738088569042928</v>
      </c>
    </row>
    <row r="115" spans="1:14" x14ac:dyDescent="0.2">
      <c r="A115" s="49">
        <v>38989</v>
      </c>
      <c r="B115" s="52">
        <v>46.65</v>
      </c>
      <c r="C115" s="51">
        <v>5.2097428958051362E-2</v>
      </c>
      <c r="D115" s="13">
        <v>0.69</v>
      </c>
      <c r="E115" s="13">
        <v>0.05</v>
      </c>
      <c r="F115" s="13">
        <v>0.5</v>
      </c>
      <c r="G115" s="13">
        <v>0.41</v>
      </c>
      <c r="H115" s="51">
        <f t="shared" si="3"/>
        <v>4.7997428958051362E-2</v>
      </c>
      <c r="L115" s="46">
        <v>58</v>
      </c>
      <c r="M115" s="46">
        <v>-4.0562793564802677E-2</v>
      </c>
      <c r="N115" s="46">
        <v>-3.1617657563016779E-2</v>
      </c>
    </row>
    <row r="116" spans="1:14" x14ac:dyDescent="0.2">
      <c r="A116" s="49">
        <v>38960</v>
      </c>
      <c r="B116" s="52">
        <v>44.34</v>
      </c>
      <c r="C116" s="51">
        <v>5.7224606580829951E-2</v>
      </c>
      <c r="D116" s="13">
        <v>2.72</v>
      </c>
      <c r="E116" s="13">
        <v>-0.34</v>
      </c>
      <c r="F116" s="13">
        <v>0.56000000000000005</v>
      </c>
      <c r="G116" s="13">
        <v>0.42</v>
      </c>
      <c r="H116" s="51">
        <f t="shared" si="3"/>
        <v>5.3024606580829949E-2</v>
      </c>
      <c r="L116" s="46">
        <v>59</v>
      </c>
      <c r="M116" s="46">
        <v>7.7039070237597332E-2</v>
      </c>
      <c r="N116" s="46">
        <v>8.5040440465766573E-2</v>
      </c>
    </row>
    <row r="117" spans="1:14" x14ac:dyDescent="0.2">
      <c r="A117" s="49">
        <v>38929</v>
      </c>
      <c r="B117" s="52">
        <v>41.94</v>
      </c>
      <c r="C117" s="51">
        <v>6.1772151898734196E-2</v>
      </c>
      <c r="D117" s="13">
        <v>1</v>
      </c>
      <c r="E117" s="13">
        <v>-1.8</v>
      </c>
      <c r="F117" s="13">
        <v>1.36</v>
      </c>
      <c r="G117" s="13">
        <v>0.4</v>
      </c>
      <c r="H117" s="51">
        <f t="shared" si="3"/>
        <v>5.7772151898734192E-2</v>
      </c>
      <c r="L117" s="46">
        <v>60</v>
      </c>
      <c r="M117" s="46">
        <v>-9.7723066757673845E-3</v>
      </c>
      <c r="N117" s="46">
        <v>-5.9082778759545901E-2</v>
      </c>
    </row>
    <row r="118" spans="1:14" x14ac:dyDescent="0.2">
      <c r="A118" s="49">
        <v>38898</v>
      </c>
      <c r="B118" s="52">
        <v>39.5</v>
      </c>
      <c r="C118" s="51">
        <v>5.6008146639510148E-3</v>
      </c>
      <c r="D118" s="13">
        <v>-0.28999999999999998</v>
      </c>
      <c r="E118" s="13">
        <v>-1.5</v>
      </c>
      <c r="F118" s="13">
        <v>-0.46</v>
      </c>
      <c r="G118" s="13">
        <v>0.4</v>
      </c>
      <c r="H118" s="51">
        <f t="shared" si="3"/>
        <v>1.6008146639510147E-3</v>
      </c>
      <c r="L118" s="46">
        <v>61</v>
      </c>
      <c r="M118" s="46">
        <v>3.938399907858333E-2</v>
      </c>
      <c r="N118" s="46">
        <v>2.0414246502302932E-3</v>
      </c>
    </row>
    <row r="119" spans="1:14" x14ac:dyDescent="0.2">
      <c r="A119" s="49">
        <v>38868</v>
      </c>
      <c r="B119" s="52">
        <v>39.28</v>
      </c>
      <c r="C119" s="51">
        <v>-0.1072727272727273</v>
      </c>
      <c r="D119" s="13">
        <v>-3.62</v>
      </c>
      <c r="E119" s="13">
        <v>-0.79</v>
      </c>
      <c r="F119" s="13">
        <v>-0.85</v>
      </c>
      <c r="G119" s="13">
        <v>0.43</v>
      </c>
      <c r="H119" s="51">
        <f t="shared" si="3"/>
        <v>-0.1115727272727273</v>
      </c>
      <c r="L119" s="46">
        <v>62</v>
      </c>
      <c r="M119" s="46">
        <v>7.4995023373293057E-2</v>
      </c>
      <c r="N119" s="46">
        <v>-0.1031016131591251</v>
      </c>
    </row>
    <row r="120" spans="1:14" x14ac:dyDescent="0.2">
      <c r="A120" s="49">
        <v>38835</v>
      </c>
      <c r="B120" s="52">
        <v>44</v>
      </c>
      <c r="C120" s="51">
        <v>-2.8483108854051697E-2</v>
      </c>
      <c r="D120" s="13">
        <v>5.23</v>
      </c>
      <c r="E120" s="13">
        <v>1.71</v>
      </c>
      <c r="F120" s="13">
        <v>-0.35</v>
      </c>
      <c r="G120" s="13">
        <v>0.36</v>
      </c>
      <c r="H120" s="51">
        <f t="shared" si="3"/>
        <v>-3.2083108854051696E-2</v>
      </c>
      <c r="L120" s="46">
        <v>63</v>
      </c>
      <c r="M120" s="46">
        <v>0.10075440299048936</v>
      </c>
      <c r="N120" s="46">
        <v>-0.12024050961407567</v>
      </c>
    </row>
    <row r="121" spans="1:14" x14ac:dyDescent="0.2">
      <c r="A121" s="49">
        <v>38807</v>
      </c>
      <c r="B121" s="52">
        <v>45.29</v>
      </c>
      <c r="C121" s="51">
        <v>4.7409805735430188E-2</v>
      </c>
      <c r="D121" s="13">
        <v>4.01</v>
      </c>
      <c r="E121" s="13">
        <v>0.67</v>
      </c>
      <c r="F121" s="13">
        <v>1.59</v>
      </c>
      <c r="G121" s="13">
        <v>0.37</v>
      </c>
      <c r="H121" s="51">
        <f t="shared" si="3"/>
        <v>4.3709805735430186E-2</v>
      </c>
      <c r="L121" s="46">
        <v>64</v>
      </c>
      <c r="M121" s="46">
        <v>-9.5124006496176666E-2</v>
      </c>
      <c r="N121" s="46">
        <v>0.24132030279247305</v>
      </c>
    </row>
    <row r="122" spans="1:14" x14ac:dyDescent="0.2">
      <c r="A122" s="49">
        <v>38776</v>
      </c>
      <c r="B122" s="52">
        <v>43.24</v>
      </c>
      <c r="C122" s="51">
        <v>0.21940214326001128</v>
      </c>
      <c r="D122" s="13">
        <v>0.55000000000000004</v>
      </c>
      <c r="E122" s="13">
        <v>2.25</v>
      </c>
      <c r="F122" s="13">
        <v>1.62</v>
      </c>
      <c r="G122" s="13">
        <v>0.34</v>
      </c>
      <c r="H122" s="51">
        <f t="shared" si="3"/>
        <v>0.21600214326001127</v>
      </c>
      <c r="L122" s="46">
        <v>65</v>
      </c>
      <c r="M122" s="46">
        <v>5.4584790430514042E-2</v>
      </c>
      <c r="N122" s="46">
        <v>0.16524065856982481</v>
      </c>
    </row>
    <row r="123" spans="1:14" x14ac:dyDescent="0.2">
      <c r="A123" s="49">
        <v>38748</v>
      </c>
      <c r="B123" s="52">
        <v>35.46</v>
      </c>
      <c r="C123" s="51">
        <v>9.1076923076923055E-2</v>
      </c>
      <c r="D123" s="13">
        <v>6.37</v>
      </c>
      <c r="E123" s="13">
        <v>2.2200000000000002</v>
      </c>
      <c r="F123" s="13">
        <v>1.5</v>
      </c>
      <c r="G123" s="13">
        <v>0.35</v>
      </c>
      <c r="H123" s="51">
        <f t="shared" si="3"/>
        <v>8.7576923076923052E-2</v>
      </c>
      <c r="L123" s="46">
        <v>66</v>
      </c>
      <c r="M123" s="46">
        <v>0.11683365584517164</v>
      </c>
      <c r="N123" s="46">
        <v>1.0406214268160963E-2</v>
      </c>
    </row>
    <row r="124" spans="1:14" x14ac:dyDescent="0.2">
      <c r="A124" s="49">
        <v>38716</v>
      </c>
      <c r="B124" s="52">
        <v>32.5</v>
      </c>
      <c r="C124" s="51">
        <v>-1.536098310291778E-3</v>
      </c>
      <c r="D124" s="13">
        <v>3.8</v>
      </c>
      <c r="E124" s="13">
        <v>0.47</v>
      </c>
      <c r="F124" s="13">
        <v>0.41</v>
      </c>
      <c r="G124" s="13">
        <v>0.32</v>
      </c>
      <c r="H124" s="51">
        <f t="shared" si="3"/>
        <v>-4.7360983102917777E-3</v>
      </c>
      <c r="L124" s="46">
        <v>67</v>
      </c>
      <c r="M124" s="46">
        <v>-5.6299392373691859E-2</v>
      </c>
      <c r="N124" s="46">
        <v>2.2009255859117935E-2</v>
      </c>
    </row>
    <row r="125" spans="1:14" x14ac:dyDescent="0.2">
      <c r="A125" s="49">
        <v>38686</v>
      </c>
      <c r="B125" s="52">
        <v>32.549999999999997</v>
      </c>
      <c r="C125" s="51">
        <v>-3.9823008849557584E-2</v>
      </c>
      <c r="D125" s="13">
        <v>1.34</v>
      </c>
      <c r="E125" s="13">
        <v>-0.46</v>
      </c>
      <c r="F125" s="13">
        <v>0.46</v>
      </c>
      <c r="G125" s="13">
        <v>0.31</v>
      </c>
      <c r="H125" s="51">
        <f t="shared" si="3"/>
        <v>-4.2923008849557583E-2</v>
      </c>
      <c r="L125" s="46">
        <v>68</v>
      </c>
      <c r="M125" s="46">
        <v>0.15309550189504506</v>
      </c>
      <c r="N125" s="46">
        <v>-2.9818878518421479E-2</v>
      </c>
    </row>
    <row r="126" spans="1:14" x14ac:dyDescent="0.2">
      <c r="A126" s="49">
        <v>38656</v>
      </c>
      <c r="B126" s="52">
        <v>33.9</v>
      </c>
      <c r="C126" s="51">
        <v>-0.10742496050552919</v>
      </c>
      <c r="D126" s="13">
        <v>-3.36</v>
      </c>
      <c r="E126" s="13">
        <v>-1.2</v>
      </c>
      <c r="F126" s="13">
        <v>0.27</v>
      </c>
      <c r="G126" s="13">
        <v>0.27</v>
      </c>
      <c r="H126" s="51">
        <f t="shared" si="3"/>
        <v>-0.11012496050552918</v>
      </c>
      <c r="L126" s="46">
        <v>69</v>
      </c>
      <c r="M126" s="46">
        <v>-1.9853323766011826E-2</v>
      </c>
      <c r="N126" s="46">
        <v>2.8815083141447456E-2</v>
      </c>
    </row>
    <row r="127" spans="1:14" x14ac:dyDescent="0.2">
      <c r="A127" s="49">
        <v>38625</v>
      </c>
      <c r="B127" s="52">
        <v>37.979999999999997</v>
      </c>
      <c r="C127" s="51">
        <v>0.17986952469711093</v>
      </c>
      <c r="D127" s="13">
        <v>1.45</v>
      </c>
      <c r="E127" s="13">
        <v>-0.4</v>
      </c>
      <c r="F127" s="13">
        <v>7.0000000000000007E-2</v>
      </c>
      <c r="G127" s="13">
        <v>0.28999999999999998</v>
      </c>
      <c r="H127" s="51">
        <f t="shared" si="3"/>
        <v>0.17696952469711091</v>
      </c>
      <c r="L127" s="46">
        <v>70</v>
      </c>
      <c r="M127" s="46">
        <v>-0.13574499329284637</v>
      </c>
      <c r="N127" s="46">
        <v>0.12447874019110934</v>
      </c>
    </row>
    <row r="128" spans="1:14" x14ac:dyDescent="0.2">
      <c r="A128" s="49">
        <v>38595</v>
      </c>
      <c r="B128" s="52">
        <v>32.19</v>
      </c>
      <c r="C128" s="51">
        <v>-5.4903112155020639E-2</v>
      </c>
      <c r="D128" s="13">
        <v>2.0499999999999998</v>
      </c>
      <c r="E128" s="13">
        <v>2.25</v>
      </c>
      <c r="F128" s="13">
        <v>0.02</v>
      </c>
      <c r="G128" s="13">
        <v>0.3</v>
      </c>
      <c r="H128" s="51">
        <f t="shared" si="3"/>
        <v>-5.7903112155020642E-2</v>
      </c>
      <c r="L128" s="46">
        <v>71</v>
      </c>
      <c r="M128" s="46">
        <v>-1.6877102739396008E-2</v>
      </c>
      <c r="N128" s="46">
        <v>8.5112890662812773E-2</v>
      </c>
    </row>
    <row r="129" spans="1:14" x14ac:dyDescent="0.2">
      <c r="A129" s="49">
        <v>38562</v>
      </c>
      <c r="B129" s="52">
        <v>34.06</v>
      </c>
      <c r="C129" s="51">
        <v>0.16166439290586632</v>
      </c>
      <c r="D129" s="13">
        <v>3.8</v>
      </c>
      <c r="E129" s="13">
        <v>0.33</v>
      </c>
      <c r="F129" s="13">
        <v>1.38</v>
      </c>
      <c r="G129" s="13">
        <v>0.24</v>
      </c>
      <c r="H129" s="51">
        <f t="shared" si="3"/>
        <v>0.1592643929058663</v>
      </c>
      <c r="L129" s="46">
        <v>72</v>
      </c>
      <c r="M129" s="46">
        <v>9.7162845005413376E-2</v>
      </c>
      <c r="N129" s="46">
        <v>3.8188660011309286E-2</v>
      </c>
    </row>
    <row r="130" spans="1:14" x14ac:dyDescent="0.2">
      <c r="A130" s="49">
        <v>38533</v>
      </c>
      <c r="B130" s="52">
        <v>29.32</v>
      </c>
      <c r="C130" s="51">
        <v>0.12036683225066858</v>
      </c>
      <c r="D130" s="13">
        <v>1.51</v>
      </c>
      <c r="E130" s="13">
        <v>0.95</v>
      </c>
      <c r="F130" s="13">
        <v>1.55</v>
      </c>
      <c r="G130" s="13">
        <v>0.23</v>
      </c>
      <c r="H130" s="51">
        <f t="shared" ref="H130:H161" si="4">C130-G130/100</f>
        <v>0.11806683225066858</v>
      </c>
      <c r="L130" s="46">
        <v>73</v>
      </c>
      <c r="M130" s="46">
        <v>-2.8317587376681178E-2</v>
      </c>
      <c r="N130" s="46">
        <v>4.8795403076339741E-2</v>
      </c>
    </row>
    <row r="131" spans="1:14" x14ac:dyDescent="0.2">
      <c r="A131" s="49">
        <v>38503</v>
      </c>
      <c r="B131" s="52">
        <v>26.17</v>
      </c>
      <c r="C131" s="51">
        <v>7.4743326488706296E-2</v>
      </c>
      <c r="D131" s="13">
        <v>-0.01</v>
      </c>
      <c r="E131" s="13">
        <v>-1.67</v>
      </c>
      <c r="F131" s="13">
        <v>1.02</v>
      </c>
      <c r="G131" s="13">
        <v>0.24</v>
      </c>
      <c r="H131" s="51">
        <f t="shared" si="4"/>
        <v>7.2343326488706297E-2</v>
      </c>
      <c r="L131" s="46">
        <v>74</v>
      </c>
      <c r="M131" s="46">
        <v>-5.8209498010918487E-2</v>
      </c>
      <c r="N131" s="46">
        <v>-5.0400176464286822E-2</v>
      </c>
    </row>
    <row r="132" spans="1:14" x14ac:dyDescent="0.2">
      <c r="A132" s="49">
        <v>38471</v>
      </c>
      <c r="B132" s="52">
        <v>24.35</v>
      </c>
      <c r="C132" s="51">
        <v>-0.12473040977713867</v>
      </c>
      <c r="D132" s="13">
        <v>-2.57</v>
      </c>
      <c r="E132" s="13">
        <v>0.56999999999999995</v>
      </c>
      <c r="F132" s="13">
        <v>-0.1</v>
      </c>
      <c r="G132" s="13">
        <v>0.21</v>
      </c>
      <c r="H132" s="51">
        <f t="shared" si="4"/>
        <v>-0.12683040977713866</v>
      </c>
      <c r="L132" s="46">
        <v>75</v>
      </c>
      <c r="M132" s="46">
        <v>3.3026343398563467E-3</v>
      </c>
      <c r="N132" s="46">
        <v>0.16013718866899307</v>
      </c>
    </row>
    <row r="133" spans="1:14" x14ac:dyDescent="0.2">
      <c r="A133" s="49">
        <v>38442</v>
      </c>
      <c r="B133" s="52">
        <v>27.82</v>
      </c>
      <c r="C133" s="51">
        <v>5.4210336104083545E-3</v>
      </c>
      <c r="D133" s="13">
        <v>-2.52</v>
      </c>
      <c r="E133" s="13">
        <v>-0.16</v>
      </c>
      <c r="F133" s="13">
        <v>0.14000000000000001</v>
      </c>
      <c r="G133" s="13">
        <v>0.21</v>
      </c>
      <c r="H133" s="51">
        <f t="shared" si="4"/>
        <v>3.3210336104083546E-3</v>
      </c>
      <c r="L133" s="46">
        <v>76</v>
      </c>
      <c r="M133" s="46">
        <v>2.4167307258918403E-2</v>
      </c>
      <c r="N133" s="46">
        <v>-0.18923306756629249</v>
      </c>
    </row>
    <row r="134" spans="1:14" x14ac:dyDescent="0.2">
      <c r="A134" s="49">
        <v>38411</v>
      </c>
      <c r="B134" s="52">
        <v>27.67</v>
      </c>
      <c r="C134" s="51">
        <v>7.2806698216236754E-3</v>
      </c>
      <c r="D134" s="13">
        <v>4.54</v>
      </c>
      <c r="E134" s="13">
        <v>0.84</v>
      </c>
      <c r="F134" s="13">
        <v>1</v>
      </c>
      <c r="G134" s="13">
        <v>0.16</v>
      </c>
      <c r="H134" s="51">
        <f t="shared" si="4"/>
        <v>5.6806698216236755E-3</v>
      </c>
      <c r="L134" s="46">
        <v>77</v>
      </c>
      <c r="M134" s="46">
        <v>-3.761443736177883E-2</v>
      </c>
      <c r="N134" s="46">
        <v>-0.11215312137675615</v>
      </c>
    </row>
    <row r="135" spans="1:14" x14ac:dyDescent="0.2">
      <c r="A135" s="49">
        <v>38383</v>
      </c>
      <c r="B135" s="52">
        <v>27.47</v>
      </c>
      <c r="C135" s="51">
        <v>0.12535845964768533</v>
      </c>
      <c r="D135" s="13">
        <v>-1.25</v>
      </c>
      <c r="E135" s="13">
        <v>3.52</v>
      </c>
      <c r="F135" s="13">
        <v>1.51</v>
      </c>
      <c r="G135" s="13">
        <v>0.16</v>
      </c>
      <c r="H135" s="51">
        <f t="shared" si="4"/>
        <v>0.12375845964768532</v>
      </c>
      <c r="L135" s="46">
        <v>78</v>
      </c>
      <c r="M135" s="46">
        <v>6.4136418645303783E-2</v>
      </c>
      <c r="N135" s="46">
        <v>0.15143488118668053</v>
      </c>
    </row>
    <row r="136" spans="1:14" x14ac:dyDescent="0.2">
      <c r="A136" s="49">
        <v>38352</v>
      </c>
      <c r="B136" s="52">
        <v>24.41</v>
      </c>
      <c r="C136" s="51">
        <v>-9.3344155844156118E-3</v>
      </c>
      <c r="D136" s="13">
        <v>4.3</v>
      </c>
      <c r="E136" s="13">
        <v>0.35</v>
      </c>
      <c r="F136" s="13">
        <v>0.78</v>
      </c>
      <c r="G136" s="13">
        <v>0.16</v>
      </c>
      <c r="H136" s="51">
        <f t="shared" si="4"/>
        <v>-1.0934415584415613E-2</v>
      </c>
      <c r="L136" s="46">
        <v>79</v>
      </c>
      <c r="M136" s="46">
        <v>0.1134120019355272</v>
      </c>
      <c r="N136" s="46">
        <v>7.706810353819521E-2</v>
      </c>
    </row>
    <row r="137" spans="1:14" x14ac:dyDescent="0.2">
      <c r="A137" s="49">
        <v>38321</v>
      </c>
      <c r="B137" s="52">
        <v>24.64</v>
      </c>
      <c r="C137" s="51">
        <v>-2.1445591739475689E-2</v>
      </c>
      <c r="D137" s="13">
        <v>6.84</v>
      </c>
      <c r="E137" s="13">
        <v>2.16</v>
      </c>
      <c r="F137" s="13">
        <v>1.67</v>
      </c>
      <c r="G137" s="13">
        <v>0.15</v>
      </c>
      <c r="H137" s="51">
        <f t="shared" si="4"/>
        <v>-2.294559173947569E-2</v>
      </c>
      <c r="L137" s="46">
        <v>80</v>
      </c>
      <c r="M137" s="46">
        <v>0.12781225698879367</v>
      </c>
      <c r="N137" s="46">
        <v>-2.2807755381076447E-2</v>
      </c>
    </row>
    <row r="138" spans="1:14" x14ac:dyDescent="0.2">
      <c r="A138" s="49">
        <v>38289</v>
      </c>
      <c r="B138" s="52">
        <v>25.18</v>
      </c>
      <c r="C138" s="51">
        <v>0.14924691921497035</v>
      </c>
      <c r="D138" s="13">
        <v>4.0199999999999996</v>
      </c>
      <c r="E138" s="13">
        <v>0.11</v>
      </c>
      <c r="F138" s="13">
        <v>0.83</v>
      </c>
      <c r="G138" s="13">
        <v>0.11</v>
      </c>
      <c r="H138" s="51">
        <f t="shared" si="4"/>
        <v>0.14814691921497036</v>
      </c>
      <c r="L138" s="46">
        <v>81</v>
      </c>
      <c r="M138" s="46">
        <v>-2.1675558398399575E-2</v>
      </c>
      <c r="N138" s="46">
        <v>7.3124839134551152E-3</v>
      </c>
    </row>
    <row r="139" spans="1:14" x14ac:dyDescent="0.2">
      <c r="A139" s="49">
        <v>38260</v>
      </c>
      <c r="B139" s="52">
        <v>21.91</v>
      </c>
      <c r="C139" s="51">
        <v>5.0458715596330972E-3</v>
      </c>
      <c r="D139" s="13">
        <v>4.0199999999999996</v>
      </c>
      <c r="E139" s="13">
        <v>0.19</v>
      </c>
      <c r="F139" s="13">
        <v>0.63</v>
      </c>
      <c r="G139" s="13">
        <v>0.11</v>
      </c>
      <c r="H139" s="51">
        <f t="shared" si="4"/>
        <v>3.9458715596330969E-3</v>
      </c>
      <c r="L139" s="46">
        <v>82</v>
      </c>
      <c r="M139" s="46">
        <v>0.11940746816347031</v>
      </c>
      <c r="N139" s="46">
        <v>-6.7740801496803782E-2</v>
      </c>
    </row>
    <row r="140" spans="1:14" x14ac:dyDescent="0.2">
      <c r="A140" s="49">
        <v>38230</v>
      </c>
      <c r="B140" s="52">
        <v>21.8</v>
      </c>
      <c r="C140" s="51">
        <v>-5.7501080847384256E-2</v>
      </c>
      <c r="D140" s="13">
        <v>0.33</v>
      </c>
      <c r="E140" s="13">
        <v>-0.42</v>
      </c>
      <c r="F140" s="13">
        <v>1.45</v>
      </c>
      <c r="G140" s="13">
        <v>0.11</v>
      </c>
      <c r="H140" s="51">
        <f t="shared" si="4"/>
        <v>-5.8601080847384253E-2</v>
      </c>
      <c r="L140" s="46">
        <v>83</v>
      </c>
      <c r="M140" s="46">
        <v>0.17763865147368335</v>
      </c>
      <c r="N140" s="46">
        <v>-7.0216731769022725E-2</v>
      </c>
    </row>
    <row r="141" spans="1:14" x14ac:dyDescent="0.2">
      <c r="A141" s="49">
        <v>38198</v>
      </c>
      <c r="B141" s="52">
        <v>23.13</v>
      </c>
      <c r="C141" s="51">
        <v>-2.6515151515151603E-2</v>
      </c>
      <c r="D141" s="13">
        <v>-3.18</v>
      </c>
      <c r="E141" s="13">
        <v>0.2</v>
      </c>
      <c r="F141" s="13">
        <v>0.48</v>
      </c>
      <c r="G141" s="13">
        <v>0.1</v>
      </c>
      <c r="H141" s="51">
        <f t="shared" si="4"/>
        <v>-2.7515151515151604E-2</v>
      </c>
      <c r="L141" s="46">
        <v>84</v>
      </c>
      <c r="M141" s="46">
        <v>8.4793029198307321E-2</v>
      </c>
      <c r="N141" s="46">
        <v>0.13173914373824547</v>
      </c>
    </row>
    <row r="142" spans="1:14" x14ac:dyDescent="0.2">
      <c r="A142" s="49">
        <v>38168</v>
      </c>
      <c r="B142" s="52">
        <v>23.76</v>
      </c>
      <c r="C142" s="51">
        <v>-1.4107883817427336E-2</v>
      </c>
      <c r="D142" s="13">
        <v>1.98</v>
      </c>
      <c r="E142" s="13">
        <v>1.08</v>
      </c>
      <c r="F142" s="13">
        <v>0.84</v>
      </c>
      <c r="G142" s="13">
        <v>0.08</v>
      </c>
      <c r="H142" s="51">
        <f t="shared" si="4"/>
        <v>-1.4907883817427336E-2</v>
      </c>
      <c r="L142" s="46">
        <v>85</v>
      </c>
      <c r="M142" s="46">
        <v>-0.12270839164700144</v>
      </c>
      <c r="N142" s="46">
        <v>4.1834198098614328E-2</v>
      </c>
    </row>
    <row r="143" spans="1:14" x14ac:dyDescent="0.2">
      <c r="A143" s="49">
        <v>38138</v>
      </c>
      <c r="B143" s="52">
        <v>24.1</v>
      </c>
      <c r="C143" s="51">
        <v>-3.6385445821671358E-2</v>
      </c>
      <c r="D143" s="13">
        <v>1.38</v>
      </c>
      <c r="E143" s="13">
        <v>-1.02</v>
      </c>
      <c r="F143" s="13">
        <v>-0.82</v>
      </c>
      <c r="G143" s="13">
        <v>0.06</v>
      </c>
      <c r="H143" s="51">
        <f t="shared" si="4"/>
        <v>-3.6985445821671362E-2</v>
      </c>
      <c r="L143" s="46">
        <v>86</v>
      </c>
      <c r="M143" s="46">
        <v>-0.12700200176501555</v>
      </c>
      <c r="N143" s="46">
        <v>0.14620242259615693</v>
      </c>
    </row>
    <row r="144" spans="1:14" x14ac:dyDescent="0.2">
      <c r="A144" s="49">
        <v>38107</v>
      </c>
      <c r="B144" s="52">
        <v>25.01</v>
      </c>
      <c r="C144" s="51">
        <v>3.9916839916839919E-2</v>
      </c>
      <c r="D144" s="13">
        <v>-1.21</v>
      </c>
      <c r="E144" s="13">
        <v>-0.93</v>
      </c>
      <c r="F144" s="13">
        <v>0.7</v>
      </c>
      <c r="G144" s="13">
        <v>0.08</v>
      </c>
      <c r="H144" s="51">
        <f t="shared" si="4"/>
        <v>3.9116839916839917E-2</v>
      </c>
      <c r="L144" s="46">
        <v>87</v>
      </c>
      <c r="M144" s="46">
        <v>8.2707933368355163E-2</v>
      </c>
      <c r="N144" s="46">
        <v>0.10541706663164493</v>
      </c>
    </row>
    <row r="145" spans="1:14" x14ac:dyDescent="0.2">
      <c r="A145" s="49">
        <v>38077</v>
      </c>
      <c r="B145" s="52">
        <v>24.05</v>
      </c>
      <c r="C145" s="51">
        <v>-6.4566316608323571E-2</v>
      </c>
      <c r="D145" s="13">
        <v>-3.31</v>
      </c>
      <c r="E145" s="13">
        <v>0.89</v>
      </c>
      <c r="F145" s="13">
        <v>-0.11</v>
      </c>
      <c r="G145" s="13">
        <v>0.09</v>
      </c>
      <c r="H145" s="51">
        <f t="shared" si="4"/>
        <v>-6.5466316608323569E-2</v>
      </c>
      <c r="L145" s="46">
        <v>88</v>
      </c>
      <c r="M145" s="46">
        <v>-8.84698683726729E-2</v>
      </c>
      <c r="N145" s="46">
        <v>-0.25203631719433744</v>
      </c>
    </row>
    <row r="146" spans="1:14" x14ac:dyDescent="0.2">
      <c r="A146" s="49">
        <v>38044</v>
      </c>
      <c r="B146" s="52">
        <v>25.71</v>
      </c>
      <c r="C146" s="51">
        <v>-6.270506744440385E-2</v>
      </c>
      <c r="D146" s="13">
        <v>3.07</v>
      </c>
      <c r="E146" s="13">
        <v>1.1200000000000001</v>
      </c>
      <c r="F146" s="13">
        <v>0.17</v>
      </c>
      <c r="G146" s="13">
        <v>0.06</v>
      </c>
      <c r="H146" s="51">
        <f t="shared" si="4"/>
        <v>-6.3305067444403854E-2</v>
      </c>
      <c r="L146" s="46">
        <v>89</v>
      </c>
      <c r="M146" s="46">
        <v>-0.22698024342109022</v>
      </c>
      <c r="N146" s="46">
        <v>-0.22287121630854748</v>
      </c>
    </row>
    <row r="147" spans="1:14" x14ac:dyDescent="0.2">
      <c r="A147" s="49">
        <v>38016</v>
      </c>
      <c r="B147" s="52">
        <v>27.43</v>
      </c>
      <c r="C147" s="51">
        <v>-4.5913043478260862E-2</v>
      </c>
      <c r="D147" s="13">
        <v>2.48</v>
      </c>
      <c r="E147" s="13">
        <v>3.62</v>
      </c>
      <c r="F147" s="13">
        <v>2.2200000000000002</v>
      </c>
      <c r="G147" s="13">
        <v>7.0000000000000007E-2</v>
      </c>
      <c r="H147" s="51">
        <f t="shared" si="4"/>
        <v>-4.6613043478260861E-2</v>
      </c>
      <c r="L147" s="46">
        <v>90</v>
      </c>
      <c r="M147" s="46">
        <v>-0.13626949802306038</v>
      </c>
      <c r="N147" s="46">
        <v>-2.9238099317870248E-2</v>
      </c>
    </row>
    <row r="148" spans="1:14" x14ac:dyDescent="0.2">
      <c r="A148" s="49">
        <v>37986</v>
      </c>
      <c r="B148" s="52">
        <v>28.75</v>
      </c>
      <c r="C148" s="51">
        <v>4.7740524781341165E-2</v>
      </c>
      <c r="D148" s="13">
        <v>7.26</v>
      </c>
      <c r="E148" s="13">
        <v>-1.96</v>
      </c>
      <c r="F148" s="13">
        <v>0.61</v>
      </c>
      <c r="G148" s="13">
        <v>0.08</v>
      </c>
      <c r="H148" s="51">
        <f t="shared" si="4"/>
        <v>4.6940524781341163E-2</v>
      </c>
      <c r="L148" s="46">
        <v>91</v>
      </c>
      <c r="M148" s="46">
        <v>-3.8426710024706413E-2</v>
      </c>
      <c r="N148" s="46">
        <v>8.6140457783224156E-2</v>
      </c>
    </row>
    <row r="149" spans="1:14" x14ac:dyDescent="0.2">
      <c r="A149" s="49">
        <v>37953</v>
      </c>
      <c r="B149" s="52">
        <v>27.44</v>
      </c>
      <c r="C149" s="51">
        <v>-6.3161488562649248E-2</v>
      </c>
      <c r="D149" s="13">
        <v>4.5</v>
      </c>
      <c r="E149" s="13">
        <v>-0.02</v>
      </c>
      <c r="F149" s="13">
        <v>0.3</v>
      </c>
      <c r="G149" s="13">
        <v>7.0000000000000007E-2</v>
      </c>
      <c r="H149" s="51">
        <f t="shared" si="4"/>
        <v>-6.3861488562649255E-2</v>
      </c>
      <c r="L149" s="46">
        <v>92</v>
      </c>
      <c r="M149" s="46">
        <v>-2.6285596446782661E-2</v>
      </c>
      <c r="N149" s="46">
        <v>0.11551687972397492</v>
      </c>
    </row>
    <row r="150" spans="1:14" x14ac:dyDescent="0.2">
      <c r="A150" s="49">
        <v>37925</v>
      </c>
      <c r="B150" s="52">
        <v>29.29</v>
      </c>
      <c r="C150" s="51">
        <v>9.9474474474474439E-2</v>
      </c>
      <c r="D150" s="13">
        <v>6.22</v>
      </c>
      <c r="E150" s="13">
        <v>-1.3</v>
      </c>
      <c r="F150" s="13">
        <v>3.57</v>
      </c>
      <c r="G150" s="13">
        <v>7.0000000000000007E-2</v>
      </c>
      <c r="H150" s="51">
        <f t="shared" si="4"/>
        <v>9.8774474474474433E-2</v>
      </c>
      <c r="L150" s="46">
        <v>93</v>
      </c>
      <c r="M150" s="46">
        <v>-8.3140352909878715E-2</v>
      </c>
      <c r="N150" s="46">
        <v>2.572518771390097E-2</v>
      </c>
    </row>
    <row r="151" spans="1:14" x14ac:dyDescent="0.2">
      <c r="A151" s="49">
        <v>37894</v>
      </c>
      <c r="B151" s="52">
        <v>26.64</v>
      </c>
      <c r="C151" s="51">
        <v>-0.12079207920792079</v>
      </c>
      <c r="D151" s="13">
        <v>2.86</v>
      </c>
      <c r="E151" s="13">
        <v>2.35</v>
      </c>
      <c r="F151" s="13">
        <v>0.47</v>
      </c>
      <c r="G151" s="13">
        <v>0.08</v>
      </c>
      <c r="H151" s="51">
        <f t="shared" si="4"/>
        <v>-0.12159207920792078</v>
      </c>
      <c r="L151" s="46">
        <v>94</v>
      </c>
      <c r="M151" s="46">
        <v>4.0242140505103441E-3</v>
      </c>
      <c r="N151" s="46">
        <v>-8.630350454961408E-2</v>
      </c>
    </row>
    <row r="152" spans="1:14" x14ac:dyDescent="0.2">
      <c r="A152" s="49">
        <v>37862</v>
      </c>
      <c r="B152" s="52">
        <v>30.3</v>
      </c>
      <c r="C152" s="51">
        <v>0.13440658929239979</v>
      </c>
      <c r="D152" s="13">
        <v>0.09</v>
      </c>
      <c r="E152" s="13">
        <v>3.13</v>
      </c>
      <c r="F152" s="13">
        <v>0</v>
      </c>
      <c r="G152" s="13">
        <v>7.0000000000000007E-2</v>
      </c>
      <c r="H152" s="51">
        <f t="shared" si="4"/>
        <v>0.13370658929239979</v>
      </c>
      <c r="L152" s="46">
        <v>95</v>
      </c>
      <c r="M152" s="46">
        <v>4.552533504848609E-2</v>
      </c>
      <c r="N152" s="46">
        <v>-4.0294456188628661E-2</v>
      </c>
    </row>
    <row r="153" spans="1:14" x14ac:dyDescent="0.2">
      <c r="A153" s="49">
        <v>37833</v>
      </c>
      <c r="B153" s="52">
        <v>26.71</v>
      </c>
      <c r="C153" s="51">
        <v>2.2979701263883712E-2</v>
      </c>
      <c r="D153" s="13">
        <v>1.76</v>
      </c>
      <c r="E153" s="13">
        <v>0.88</v>
      </c>
      <c r="F153" s="13">
        <v>3.94</v>
      </c>
      <c r="G153" s="13">
        <v>7.0000000000000007E-2</v>
      </c>
      <c r="H153" s="51">
        <f t="shared" si="4"/>
        <v>2.2279701263883712E-2</v>
      </c>
      <c r="L153" s="46">
        <v>96</v>
      </c>
      <c r="M153" s="46">
        <v>2.3244638257991911E-2</v>
      </c>
      <c r="N153" s="46">
        <v>0.11994821499992153</v>
      </c>
    </row>
    <row r="154" spans="1:14" x14ac:dyDescent="0.2">
      <c r="A154" s="49">
        <v>37802</v>
      </c>
      <c r="B154" s="52">
        <v>26.11</v>
      </c>
      <c r="C154" s="51">
        <v>0.20045977011494243</v>
      </c>
      <c r="D154" s="13">
        <v>1.0900000000000001</v>
      </c>
      <c r="E154" s="13">
        <v>1.98</v>
      </c>
      <c r="F154" s="13">
        <v>0.54</v>
      </c>
      <c r="G154" s="13">
        <v>0.1</v>
      </c>
      <c r="H154" s="51">
        <f t="shared" si="4"/>
        <v>0.19945977011494243</v>
      </c>
      <c r="L154" s="46">
        <v>97</v>
      </c>
      <c r="M154" s="46">
        <v>2.085326728447396E-2</v>
      </c>
      <c r="N154" s="46">
        <v>-3.2594602053042307E-2</v>
      </c>
    </row>
    <row r="155" spans="1:14" x14ac:dyDescent="0.2">
      <c r="A155" s="49">
        <v>37771</v>
      </c>
      <c r="B155" s="52">
        <v>21.75</v>
      </c>
      <c r="C155" s="51">
        <v>-4.8140043763676199E-2</v>
      </c>
      <c r="D155" s="13">
        <v>7.59</v>
      </c>
      <c r="E155" s="13">
        <v>2.62</v>
      </c>
      <c r="F155" s="13">
        <v>1.3</v>
      </c>
      <c r="G155" s="13">
        <v>0.09</v>
      </c>
      <c r="H155" s="51">
        <f t="shared" si="4"/>
        <v>-4.9040043763676197E-2</v>
      </c>
      <c r="L155" s="46">
        <v>98</v>
      </c>
      <c r="M155" s="46">
        <v>-8.725811949069677E-2</v>
      </c>
      <c r="N155" s="46">
        <v>1.4158119490696813E-2</v>
      </c>
    </row>
    <row r="156" spans="1:14" x14ac:dyDescent="0.2">
      <c r="A156" s="49">
        <v>37741</v>
      </c>
      <c r="B156" s="52">
        <v>22.85</v>
      </c>
      <c r="C156" s="51">
        <v>4.1476754785779502E-2</v>
      </c>
      <c r="D156" s="13">
        <v>13.17</v>
      </c>
      <c r="E156" s="13">
        <v>-2.15</v>
      </c>
      <c r="F156" s="13">
        <v>0.21</v>
      </c>
      <c r="G156" s="13">
        <v>0.1</v>
      </c>
      <c r="H156" s="51">
        <f t="shared" si="4"/>
        <v>4.0476754785779501E-2</v>
      </c>
      <c r="L156" s="46">
        <v>99</v>
      </c>
      <c r="M156" s="46">
        <v>-9.1703251243229183E-3</v>
      </c>
      <c r="N156" s="46">
        <v>-2.9116520280248324E-2</v>
      </c>
    </row>
    <row r="157" spans="1:14" x14ac:dyDescent="0.2">
      <c r="A157" s="49">
        <v>37711</v>
      </c>
      <c r="B157" s="52">
        <v>21.94</v>
      </c>
      <c r="C157" s="51">
        <v>-0.19338235294117645</v>
      </c>
      <c r="D157" s="13">
        <v>-1.42</v>
      </c>
      <c r="E157" s="13">
        <v>0.78</v>
      </c>
      <c r="F157" s="13">
        <v>-0.56000000000000005</v>
      </c>
      <c r="G157" s="13">
        <v>0.1</v>
      </c>
      <c r="H157" s="51">
        <f t="shared" si="4"/>
        <v>-0.19438235294117645</v>
      </c>
      <c r="L157" s="46">
        <v>100</v>
      </c>
      <c r="M157" s="46">
        <v>-4.7966589804979171E-2</v>
      </c>
      <c r="N157" s="46">
        <v>-0.16390669263776894</v>
      </c>
    </row>
    <row r="158" spans="1:14" x14ac:dyDescent="0.2">
      <c r="A158" s="49">
        <v>37680</v>
      </c>
      <c r="B158" s="52">
        <v>27.2</v>
      </c>
      <c r="C158" s="51">
        <v>-4.5614035087719329E-2</v>
      </c>
      <c r="D158" s="13">
        <v>-3.39</v>
      </c>
      <c r="E158" s="13">
        <v>0.35</v>
      </c>
      <c r="F158" s="13">
        <v>1.67</v>
      </c>
      <c r="G158" s="13">
        <v>0.09</v>
      </c>
      <c r="H158" s="51">
        <f t="shared" si="4"/>
        <v>-4.6514035087719327E-2</v>
      </c>
      <c r="L158" s="46">
        <v>101</v>
      </c>
      <c r="M158" s="46">
        <v>3.7129107391013973E-2</v>
      </c>
      <c r="N158" s="46">
        <v>0.31718384597686161</v>
      </c>
    </row>
    <row r="159" spans="1:14" x14ac:dyDescent="0.2">
      <c r="A159" s="49">
        <v>37652</v>
      </c>
      <c r="B159" s="52">
        <v>28.5</v>
      </c>
      <c r="C159" s="51">
        <v>0.1399999999999999</v>
      </c>
      <c r="D159" s="13">
        <v>-3.38</v>
      </c>
      <c r="E159" s="13">
        <v>2</v>
      </c>
      <c r="F159" s="13">
        <v>2.67</v>
      </c>
      <c r="G159" s="13">
        <v>0.1</v>
      </c>
      <c r="H159" s="51">
        <f t="shared" si="4"/>
        <v>0.1389999999999999</v>
      </c>
      <c r="L159" s="46">
        <v>102</v>
      </c>
      <c r="M159" s="46">
        <v>4.3889371533975097E-2</v>
      </c>
      <c r="N159" s="46">
        <v>3.5366491519259538E-3</v>
      </c>
    </row>
    <row r="160" spans="1:14" x14ac:dyDescent="0.2">
      <c r="A160" s="49">
        <v>37621</v>
      </c>
      <c r="B160" s="52">
        <v>25</v>
      </c>
      <c r="C160" s="51">
        <v>-0.157965644998316</v>
      </c>
      <c r="D160" s="13">
        <v>-2.78</v>
      </c>
      <c r="E160" s="13">
        <v>3.62</v>
      </c>
      <c r="F160" s="13">
        <v>3.22</v>
      </c>
      <c r="G160" s="13">
        <v>0.11</v>
      </c>
      <c r="H160" s="51">
        <f t="shared" si="4"/>
        <v>-0.15906564499831599</v>
      </c>
      <c r="L160" s="46">
        <v>103</v>
      </c>
      <c r="M160" s="46">
        <v>-1.794605943008383E-2</v>
      </c>
      <c r="N160" s="46">
        <v>0.11970632433074596</v>
      </c>
    </row>
    <row r="161" spans="1:14" x14ac:dyDescent="0.2">
      <c r="A161" s="49">
        <v>37589</v>
      </c>
      <c r="B161" s="52">
        <v>29.69</v>
      </c>
      <c r="C161" s="51">
        <v>6.9909909909909862E-2</v>
      </c>
      <c r="D161" s="13">
        <v>4.8499999999999996</v>
      </c>
      <c r="E161" s="13">
        <v>-0.85</v>
      </c>
      <c r="F161" s="13">
        <v>2.17</v>
      </c>
      <c r="G161" s="13">
        <v>0.12</v>
      </c>
      <c r="H161" s="51">
        <f t="shared" si="4"/>
        <v>6.8709909909909855E-2</v>
      </c>
      <c r="L161" s="46">
        <v>104</v>
      </c>
      <c r="M161" s="46">
        <v>-1.8842791246593004E-2</v>
      </c>
      <c r="N161" s="46">
        <v>9.1317191765063324E-2</v>
      </c>
    </row>
    <row r="162" spans="1:14" x14ac:dyDescent="0.2">
      <c r="A162" s="49">
        <v>37560</v>
      </c>
      <c r="B162" s="52">
        <v>27.75</v>
      </c>
      <c r="C162" s="51">
        <v>3.9325842696629199E-2</v>
      </c>
      <c r="D162" s="13">
        <v>8.61</v>
      </c>
      <c r="E162" s="13">
        <v>-6.94</v>
      </c>
      <c r="F162" s="13">
        <v>-0.73</v>
      </c>
      <c r="G162" s="13">
        <v>0.14000000000000001</v>
      </c>
      <c r="H162" s="51">
        <f t="shared" ref="H162:H193" si="5">C162-G162/100</f>
        <v>3.79258426966292E-2</v>
      </c>
      <c r="L162" s="46">
        <v>105</v>
      </c>
      <c r="M162" s="46">
        <v>4.5391551412064177E-3</v>
      </c>
      <c r="N162" s="46">
        <v>4.5710639884756855E-2</v>
      </c>
    </row>
    <row r="163" spans="1:14" x14ac:dyDescent="0.2">
      <c r="A163" s="49">
        <v>37529</v>
      </c>
      <c r="B163" s="52">
        <v>26.7</v>
      </c>
      <c r="C163" s="51">
        <v>-0.18844984802431608</v>
      </c>
      <c r="D163" s="13">
        <v>-13.15</v>
      </c>
      <c r="E163" s="13">
        <v>3.26</v>
      </c>
      <c r="F163" s="13">
        <v>-2.0099999999999998</v>
      </c>
      <c r="G163" s="13">
        <v>0.14000000000000001</v>
      </c>
      <c r="H163" s="51">
        <f t="shared" si="5"/>
        <v>-0.18984984802431609</v>
      </c>
      <c r="L163" s="46">
        <v>106</v>
      </c>
      <c r="M163" s="46">
        <v>2.2445026638510845E-2</v>
      </c>
      <c r="N163" s="46">
        <v>-4.4790264094910118E-2</v>
      </c>
    </row>
    <row r="164" spans="1:14" x14ac:dyDescent="0.2">
      <c r="A164" s="49">
        <v>37498</v>
      </c>
      <c r="B164" s="52">
        <v>32.9</v>
      </c>
      <c r="C164" s="51">
        <v>-2.1415823914336718E-2</v>
      </c>
      <c r="D164" s="13">
        <v>0.2</v>
      </c>
      <c r="E164" s="13">
        <v>-2.14</v>
      </c>
      <c r="F164" s="13">
        <v>2</v>
      </c>
      <c r="G164" s="13">
        <v>0.14000000000000001</v>
      </c>
      <c r="H164" s="51">
        <f t="shared" si="5"/>
        <v>-2.2815823914336716E-2</v>
      </c>
      <c r="L164" s="46">
        <v>107</v>
      </c>
      <c r="M164" s="46">
        <v>6.6772137726182901E-2</v>
      </c>
      <c r="N164" s="46">
        <v>-0.10349720588144705</v>
      </c>
    </row>
    <row r="165" spans="1:14" x14ac:dyDescent="0.2">
      <c r="A165" s="49">
        <v>37468</v>
      </c>
      <c r="B165" s="52">
        <v>33.619999999999997</v>
      </c>
      <c r="C165" s="51">
        <v>2.1884498480243098E-2</v>
      </c>
      <c r="D165" s="13">
        <v>-10.52</v>
      </c>
      <c r="E165" s="13">
        <v>1.64</v>
      </c>
      <c r="F165" s="13">
        <v>3.33</v>
      </c>
      <c r="G165" s="13">
        <v>0.15</v>
      </c>
      <c r="H165" s="51">
        <f t="shared" si="5"/>
        <v>2.0384498480243096E-2</v>
      </c>
      <c r="L165" s="46">
        <v>108</v>
      </c>
      <c r="M165" s="46">
        <v>4.0540119840893826E-2</v>
      </c>
      <c r="N165" s="46">
        <v>0.11089881489278945</v>
      </c>
    </row>
    <row r="166" spans="1:14" x14ac:dyDescent="0.2">
      <c r="A166" s="49">
        <v>37435</v>
      </c>
      <c r="B166" s="52">
        <v>32.9</v>
      </c>
      <c r="C166" s="51">
        <v>-0.13761467889908252</v>
      </c>
      <c r="D166" s="13">
        <v>-2.5</v>
      </c>
      <c r="E166" s="13">
        <v>1.2</v>
      </c>
      <c r="F166" s="13">
        <v>2.4700000000000002</v>
      </c>
      <c r="G166" s="13">
        <v>0.13</v>
      </c>
      <c r="H166" s="51">
        <f t="shared" si="5"/>
        <v>-0.13891467889908252</v>
      </c>
      <c r="L166" s="46">
        <v>109</v>
      </c>
      <c r="M166" s="46">
        <v>-3.7088613763695008E-4</v>
      </c>
      <c r="N166" s="46">
        <v>0.16998637909538367</v>
      </c>
    </row>
    <row r="167" spans="1:14" x14ac:dyDescent="0.2">
      <c r="A167" s="49">
        <v>37407</v>
      </c>
      <c r="B167" s="52">
        <v>38.15</v>
      </c>
      <c r="C167" s="51">
        <v>6.5940206761665232E-2</v>
      </c>
      <c r="D167" s="13">
        <v>0.4</v>
      </c>
      <c r="E167" s="13">
        <v>1.81</v>
      </c>
      <c r="F167" s="13">
        <v>4.72</v>
      </c>
      <c r="G167" s="13">
        <v>0.14000000000000001</v>
      </c>
      <c r="H167" s="51">
        <f t="shared" si="5"/>
        <v>6.4540206761665234E-2</v>
      </c>
      <c r="L167" s="46">
        <v>110</v>
      </c>
      <c r="M167" s="46">
        <v>1.8029521862444463E-2</v>
      </c>
      <c r="N167" s="46">
        <v>-1.8008655372612488E-2</v>
      </c>
    </row>
    <row r="168" spans="1:14" x14ac:dyDescent="0.2">
      <c r="A168" s="49">
        <v>37376</v>
      </c>
      <c r="B168" s="52">
        <v>35.79</v>
      </c>
      <c r="C168" s="51">
        <v>-0.11629629629629634</v>
      </c>
      <c r="D168" s="13">
        <v>-0.28000000000000003</v>
      </c>
      <c r="E168" s="13">
        <v>2.9</v>
      </c>
      <c r="F168" s="13">
        <v>4.79</v>
      </c>
      <c r="G168" s="13">
        <v>0.15</v>
      </c>
      <c r="H168" s="51">
        <f t="shared" si="5"/>
        <v>-0.11779629629629634</v>
      </c>
      <c r="L168" s="46">
        <v>111</v>
      </c>
      <c r="M168" s="46">
        <v>4.1183694092353167E-2</v>
      </c>
      <c r="N168" s="46">
        <v>3.4014779190089502E-2</v>
      </c>
    </row>
    <row r="169" spans="1:14" x14ac:dyDescent="0.2">
      <c r="A169" s="49">
        <v>37344</v>
      </c>
      <c r="B169" s="52">
        <v>40.5</v>
      </c>
      <c r="C169" s="51">
        <v>0.125</v>
      </c>
      <c r="D169" s="13">
        <v>5.09</v>
      </c>
      <c r="E169" s="13">
        <v>-0.41</v>
      </c>
      <c r="F169" s="13">
        <v>0.73</v>
      </c>
      <c r="G169" s="13">
        <v>0.13</v>
      </c>
      <c r="H169" s="51">
        <f t="shared" si="5"/>
        <v>0.1237</v>
      </c>
      <c r="L169" s="46">
        <v>112</v>
      </c>
      <c r="M169" s="46">
        <v>4.3116065068607989E-2</v>
      </c>
      <c r="N169" s="46">
        <v>-3.4755678595178155E-2</v>
      </c>
    </row>
    <row r="170" spans="1:14" x14ac:dyDescent="0.2">
      <c r="A170" s="49">
        <v>37315</v>
      </c>
      <c r="B170" s="52">
        <v>36</v>
      </c>
      <c r="C170" s="51">
        <v>-2.2270505160238985E-2</v>
      </c>
      <c r="D170" s="13">
        <v>0.39</v>
      </c>
      <c r="E170" s="13">
        <v>-0.28000000000000003</v>
      </c>
      <c r="F170" s="13">
        <v>1.54</v>
      </c>
      <c r="G170" s="13">
        <v>0.13</v>
      </c>
      <c r="H170" s="51">
        <f t="shared" si="5"/>
        <v>-2.3570505160238984E-2</v>
      </c>
      <c r="L170" s="46">
        <v>113</v>
      </c>
      <c r="M170" s="46">
        <v>5.1334917941993213E-2</v>
      </c>
      <c r="N170" s="46">
        <v>5.3889840900450542E-2</v>
      </c>
    </row>
    <row r="171" spans="1:14" x14ac:dyDescent="0.2">
      <c r="A171" s="49">
        <v>37287</v>
      </c>
      <c r="B171" s="52">
        <v>36.82</v>
      </c>
      <c r="C171" s="51">
        <v>5.6527977044476208E-2</v>
      </c>
      <c r="D171" s="13">
        <v>-4.71</v>
      </c>
      <c r="E171" s="13">
        <v>3</v>
      </c>
      <c r="F171" s="13">
        <v>2.02</v>
      </c>
      <c r="G171" s="13">
        <v>0.14000000000000001</v>
      </c>
      <c r="H171" s="51">
        <f t="shared" si="5"/>
        <v>5.5127977044476209E-2</v>
      </c>
      <c r="L171" s="46">
        <v>114</v>
      </c>
      <c r="M171" s="46">
        <v>1.5018914701691572E-2</v>
      </c>
      <c r="N171" s="46">
        <v>3.2978514256359788E-2</v>
      </c>
    </row>
    <row r="172" spans="1:14" x14ac:dyDescent="0.2">
      <c r="A172" s="49">
        <v>37256</v>
      </c>
      <c r="B172" s="52">
        <v>34.85</v>
      </c>
      <c r="C172" s="51">
        <v>5.6701030927835294E-2</v>
      </c>
      <c r="D172" s="13">
        <v>1.76</v>
      </c>
      <c r="E172" s="13">
        <v>-1.72</v>
      </c>
      <c r="F172" s="13">
        <v>1.23</v>
      </c>
      <c r="G172" s="13">
        <v>0.15</v>
      </c>
      <c r="H172" s="51">
        <f t="shared" si="5"/>
        <v>5.5201030927835293E-2</v>
      </c>
      <c r="L172" s="46">
        <v>115</v>
      </c>
      <c r="M172" s="46">
        <v>3.4694850381366146E-2</v>
      </c>
      <c r="N172" s="46">
        <v>1.8329756199463802E-2</v>
      </c>
    </row>
    <row r="173" spans="1:14" x14ac:dyDescent="0.2">
      <c r="A173" s="49">
        <v>37225</v>
      </c>
      <c r="B173" s="52">
        <v>32.979999999999997</v>
      </c>
      <c r="C173" s="51">
        <v>0.16126760563380271</v>
      </c>
      <c r="D173" s="13">
        <v>4.12</v>
      </c>
      <c r="E173" s="13">
        <v>1.87</v>
      </c>
      <c r="F173" s="13">
        <v>-1.19</v>
      </c>
      <c r="G173" s="13">
        <v>0.17</v>
      </c>
      <c r="H173" s="51">
        <f t="shared" si="5"/>
        <v>0.15956760563380271</v>
      </c>
      <c r="L173" s="46">
        <v>116</v>
      </c>
      <c r="M173" s="46">
        <v>2.3571762129767034E-2</v>
      </c>
      <c r="N173" s="46">
        <v>3.4200389768967158E-2</v>
      </c>
    </row>
    <row r="174" spans="1:14" x14ac:dyDescent="0.2">
      <c r="A174" s="49">
        <v>37195</v>
      </c>
      <c r="B174" s="52">
        <v>28.4</v>
      </c>
      <c r="C174" s="51">
        <v>7.6981418278346592E-2</v>
      </c>
      <c r="D174" s="13">
        <v>3.23</v>
      </c>
      <c r="E174" s="13">
        <v>1.84</v>
      </c>
      <c r="F174" s="13">
        <v>-3.26</v>
      </c>
      <c r="G174" s="13">
        <v>0.22</v>
      </c>
      <c r="H174" s="51">
        <f t="shared" si="5"/>
        <v>7.4781418278346598E-2</v>
      </c>
      <c r="L174" s="46">
        <v>117</v>
      </c>
      <c r="M174" s="46">
        <v>-1.8222354193987449E-3</v>
      </c>
      <c r="N174" s="46">
        <v>3.4230500833497598E-3</v>
      </c>
    </row>
    <row r="175" spans="1:14" x14ac:dyDescent="0.2">
      <c r="A175" s="49">
        <v>37162</v>
      </c>
      <c r="B175" s="52">
        <v>26.37</v>
      </c>
      <c r="C175" s="51">
        <v>-0.16944881889763774</v>
      </c>
      <c r="D175" s="13">
        <v>-11.52</v>
      </c>
      <c r="E175" s="13">
        <v>-5.27</v>
      </c>
      <c r="F175" s="13">
        <v>2.5299999999999998</v>
      </c>
      <c r="G175" s="13">
        <v>0.28000000000000003</v>
      </c>
      <c r="H175" s="51">
        <f t="shared" si="5"/>
        <v>-0.17224881889763774</v>
      </c>
      <c r="L175" s="46">
        <v>118</v>
      </c>
      <c r="M175" s="46">
        <v>-3.6186652580103604E-2</v>
      </c>
      <c r="N175" s="46">
        <v>-7.5386074692623692E-2</v>
      </c>
    </row>
    <row r="176" spans="1:14" x14ac:dyDescent="0.2">
      <c r="A176" s="49">
        <v>37134</v>
      </c>
      <c r="B176" s="52">
        <v>31.75</v>
      </c>
      <c r="C176" s="51">
        <v>-0.10538179768949008</v>
      </c>
      <c r="D176" s="13">
        <v>-2.08</v>
      </c>
      <c r="E176" s="13">
        <v>2.1800000000000002</v>
      </c>
      <c r="F176" s="13">
        <v>4.21</v>
      </c>
      <c r="G176" s="13">
        <v>0.31</v>
      </c>
      <c r="H176" s="51">
        <f t="shared" si="5"/>
        <v>-0.10848179768949008</v>
      </c>
      <c r="L176" s="46">
        <v>119</v>
      </c>
      <c r="M176" s="46">
        <v>5.2764091653543045E-2</v>
      </c>
      <c r="N176" s="46">
        <v>-8.4847200507594742E-2</v>
      </c>
    </row>
    <row r="177" spans="1:14" x14ac:dyDescent="0.2">
      <c r="A177" s="49">
        <v>37103</v>
      </c>
      <c r="B177" s="52">
        <v>35.49</v>
      </c>
      <c r="C177" s="51">
        <v>-2.4732069249793875E-2</v>
      </c>
      <c r="D177" s="13">
        <v>-0.69</v>
      </c>
      <c r="E177" s="13">
        <v>-2.13</v>
      </c>
      <c r="F177" s="13">
        <v>3.7</v>
      </c>
      <c r="G177" s="13">
        <v>0.3</v>
      </c>
      <c r="H177" s="51">
        <f t="shared" si="5"/>
        <v>-2.7732069249793875E-2</v>
      </c>
      <c r="L177" s="46">
        <v>120</v>
      </c>
      <c r="M177" s="46">
        <v>5.4816234366918209E-2</v>
      </c>
      <c r="N177" s="46">
        <v>-1.1106428631488023E-2</v>
      </c>
    </row>
    <row r="178" spans="1:14" x14ac:dyDescent="0.2">
      <c r="A178" s="49">
        <v>37071</v>
      </c>
      <c r="B178" s="52">
        <v>36.39</v>
      </c>
      <c r="C178" s="51">
        <v>-2.7005347593582862E-2</v>
      </c>
      <c r="D178" s="13">
        <v>-3.54</v>
      </c>
      <c r="E178" s="13">
        <v>-1.23</v>
      </c>
      <c r="F178" s="13">
        <v>6.01</v>
      </c>
      <c r="G178" s="13">
        <v>0.28000000000000003</v>
      </c>
      <c r="H178" s="51">
        <f t="shared" si="5"/>
        <v>-2.9805347593582863E-2</v>
      </c>
      <c r="L178" s="46">
        <v>121</v>
      </c>
      <c r="M178" s="46">
        <v>2.2552794703836837E-2</v>
      </c>
      <c r="N178" s="46">
        <v>0.19344934855617443</v>
      </c>
    </row>
    <row r="179" spans="1:14" x14ac:dyDescent="0.2">
      <c r="A179" s="49">
        <v>37042</v>
      </c>
      <c r="B179" s="52">
        <v>37.4</v>
      </c>
      <c r="C179" s="51">
        <v>8.7525443442861173E-2</v>
      </c>
      <c r="D179" s="13">
        <v>-4.99</v>
      </c>
      <c r="E179" s="13">
        <v>2.6</v>
      </c>
      <c r="F179" s="13">
        <v>3.84</v>
      </c>
      <c r="G179" s="13">
        <v>0.32</v>
      </c>
      <c r="H179" s="51">
        <f t="shared" si="5"/>
        <v>8.4325443442861178E-2</v>
      </c>
      <c r="L179" s="46">
        <v>122</v>
      </c>
      <c r="M179" s="46">
        <v>7.7222248926030607E-2</v>
      </c>
      <c r="N179" s="46">
        <v>1.0354674150892446E-2</v>
      </c>
    </row>
    <row r="180" spans="1:14" x14ac:dyDescent="0.2">
      <c r="A180" s="49">
        <v>37011</v>
      </c>
      <c r="B180" s="52">
        <v>34.39</v>
      </c>
      <c r="C180" s="51">
        <v>8.485804416403786E-2</v>
      </c>
      <c r="D180" s="13">
        <v>7.28</v>
      </c>
      <c r="E180" s="13">
        <v>-3.6</v>
      </c>
      <c r="F180" s="13">
        <v>-2.75</v>
      </c>
      <c r="G180" s="13">
        <v>0.39</v>
      </c>
      <c r="H180" s="51">
        <f t="shared" si="5"/>
        <v>8.095804416403786E-2</v>
      </c>
      <c r="L180" s="46">
        <v>123</v>
      </c>
      <c r="M180" s="46">
        <v>4.4194783196258254E-2</v>
      </c>
      <c r="N180" s="46">
        <v>-4.8930881506550034E-2</v>
      </c>
    </row>
    <row r="181" spans="1:14" x14ac:dyDescent="0.2">
      <c r="A181" s="49">
        <v>36980</v>
      </c>
      <c r="B181" s="52">
        <v>31.7</v>
      </c>
      <c r="C181" s="51">
        <v>-0.11871003614122877</v>
      </c>
      <c r="D181" s="13">
        <v>-9.27</v>
      </c>
      <c r="E181" s="13">
        <v>-1.06</v>
      </c>
      <c r="F181" s="13">
        <v>5.38</v>
      </c>
      <c r="G181" s="13">
        <v>0.42</v>
      </c>
      <c r="H181" s="51">
        <f t="shared" si="5"/>
        <v>-0.12291003614122877</v>
      </c>
      <c r="L181" s="46">
        <v>124</v>
      </c>
      <c r="M181" s="46">
        <v>2.0757720839645499E-2</v>
      </c>
      <c r="N181" s="46">
        <v>-6.3680729689203075E-2</v>
      </c>
    </row>
    <row r="182" spans="1:14" x14ac:dyDescent="0.2">
      <c r="A182" s="49">
        <v>36950</v>
      </c>
      <c r="B182" s="52">
        <v>35.97</v>
      </c>
      <c r="C182" s="51">
        <v>0.12935635792778633</v>
      </c>
      <c r="D182" s="13">
        <v>-8.57</v>
      </c>
      <c r="E182" s="13">
        <v>4.5599999999999996</v>
      </c>
      <c r="F182" s="13">
        <v>8.59</v>
      </c>
      <c r="G182" s="13">
        <v>0.38</v>
      </c>
      <c r="H182" s="51">
        <f t="shared" si="5"/>
        <v>0.12555635792778633</v>
      </c>
      <c r="L182" s="46">
        <v>125</v>
      </c>
      <c r="M182" s="46">
        <v>-2.5732376332405913E-2</v>
      </c>
      <c r="N182" s="46">
        <v>-8.4392584173123272E-2</v>
      </c>
    </row>
    <row r="183" spans="1:14" x14ac:dyDescent="0.2">
      <c r="A183" s="49">
        <v>36922</v>
      </c>
      <c r="B183" s="52">
        <v>31.85</v>
      </c>
      <c r="C183" s="51">
        <v>4.7318611987381409E-3</v>
      </c>
      <c r="D183" s="13">
        <v>0.22</v>
      </c>
      <c r="E183" s="13">
        <v>1.76</v>
      </c>
      <c r="F183" s="13">
        <v>1.23</v>
      </c>
      <c r="G183" s="13">
        <v>0.54</v>
      </c>
      <c r="H183" s="51">
        <f t="shared" si="5"/>
        <v>-6.6813880126185936E-4</v>
      </c>
      <c r="L183" s="46">
        <v>126</v>
      </c>
      <c r="M183" s="46">
        <v>1.9002950596815116E-2</v>
      </c>
      <c r="N183" s="46">
        <v>0.1579665741002958</v>
      </c>
    </row>
    <row r="184" spans="1:14" x14ac:dyDescent="0.2">
      <c r="A184" s="49">
        <v>36889</v>
      </c>
      <c r="B184" s="52">
        <v>31.7</v>
      </c>
      <c r="C184" s="51">
        <v>-4.4028950542822631E-2</v>
      </c>
      <c r="D184" s="13">
        <v>5.78</v>
      </c>
      <c r="E184" s="13">
        <v>0.28999999999999998</v>
      </c>
      <c r="F184" s="13">
        <v>3.53</v>
      </c>
      <c r="G184" s="13">
        <v>0.5</v>
      </c>
      <c r="H184" s="51">
        <f t="shared" si="5"/>
        <v>-4.9028950542822629E-2</v>
      </c>
      <c r="L184" s="46">
        <v>127</v>
      </c>
      <c r="M184" s="46">
        <v>2.5278607616115126E-2</v>
      </c>
      <c r="N184" s="46">
        <v>-8.3181719771135768E-2</v>
      </c>
    </row>
    <row r="185" spans="1:14" x14ac:dyDescent="0.2">
      <c r="A185" s="49">
        <v>36860</v>
      </c>
      <c r="B185" s="52">
        <v>33.159999999999997</v>
      </c>
      <c r="C185" s="51">
        <v>-3.4362259755387536E-2</v>
      </c>
      <c r="D185" s="13">
        <v>-4.5</v>
      </c>
      <c r="E185" s="13">
        <v>-1.24</v>
      </c>
      <c r="F185" s="13">
        <v>10.96</v>
      </c>
      <c r="G185" s="13">
        <v>0.51</v>
      </c>
      <c r="H185" s="51">
        <f t="shared" si="5"/>
        <v>-3.9462259755387537E-2</v>
      </c>
      <c r="L185" s="46">
        <v>128</v>
      </c>
      <c r="M185" s="46">
        <v>5.1173667695944225E-2</v>
      </c>
      <c r="N185" s="46">
        <v>0.10809072520992208</v>
      </c>
    </row>
    <row r="186" spans="1:14" x14ac:dyDescent="0.2">
      <c r="A186" s="49">
        <v>36830</v>
      </c>
      <c r="B186" s="52">
        <v>34.340000000000003</v>
      </c>
      <c r="C186" s="51">
        <v>9.0504922197523152E-2</v>
      </c>
      <c r="D186" s="13">
        <v>-2.72</v>
      </c>
      <c r="E186" s="13">
        <v>-6.85</v>
      </c>
      <c r="F186" s="13">
        <v>7.74</v>
      </c>
      <c r="G186" s="13">
        <v>0.56000000000000005</v>
      </c>
      <c r="H186" s="51">
        <f t="shared" si="5"/>
        <v>8.4904922197523158E-2</v>
      </c>
      <c r="L186" s="46">
        <v>129</v>
      </c>
      <c r="M186" s="46">
        <v>3.0761440620328942E-2</v>
      </c>
      <c r="N186" s="46">
        <v>8.7305391630339638E-2</v>
      </c>
    </row>
    <row r="187" spans="1:14" x14ac:dyDescent="0.2">
      <c r="A187" s="49">
        <v>36798</v>
      </c>
      <c r="B187" s="52">
        <v>31.49</v>
      </c>
      <c r="C187" s="51">
        <v>8.5487762840399828E-2</v>
      </c>
      <c r="D187" s="13">
        <v>-4.95</v>
      </c>
      <c r="E187" s="13">
        <v>1.96</v>
      </c>
      <c r="F187" s="13">
        <v>2.86</v>
      </c>
      <c r="G187" s="13">
        <v>0.51</v>
      </c>
      <c r="H187" s="51">
        <f t="shared" si="5"/>
        <v>8.0387762840399835E-2</v>
      </c>
      <c r="L187" s="46">
        <v>130</v>
      </c>
      <c r="M187" s="46">
        <v>1.1513418436906231E-2</v>
      </c>
      <c r="N187" s="46">
        <v>6.0829908051800066E-2</v>
      </c>
    </row>
    <row r="188" spans="1:14" x14ac:dyDescent="0.2">
      <c r="A188" s="49">
        <v>36769</v>
      </c>
      <c r="B188" s="52">
        <v>29.01</v>
      </c>
      <c r="C188" s="51">
        <v>2.6902654867256626E-2</v>
      </c>
      <c r="D188" s="13">
        <v>-1.57</v>
      </c>
      <c r="E188" s="13">
        <v>0.61</v>
      </c>
      <c r="F188" s="13">
        <v>-0.03</v>
      </c>
      <c r="G188" s="13">
        <v>0.5</v>
      </c>
      <c r="H188" s="51">
        <f t="shared" si="5"/>
        <v>2.1902654867256625E-2</v>
      </c>
      <c r="L188" s="46">
        <v>131</v>
      </c>
      <c r="M188" s="46">
        <v>-2.0264028915812689E-2</v>
      </c>
      <c r="N188" s="46">
        <v>-0.10656638086132597</v>
      </c>
    </row>
    <row r="189" spans="1:14" x14ac:dyDescent="0.2">
      <c r="A189" s="49">
        <v>36738</v>
      </c>
      <c r="B189" s="52">
        <v>28.25</v>
      </c>
      <c r="C189" s="51">
        <v>0.14187550525464832</v>
      </c>
      <c r="D189" s="13">
        <v>-1.63</v>
      </c>
      <c r="E189" s="13">
        <v>-1.17</v>
      </c>
      <c r="F189" s="13">
        <v>3.62</v>
      </c>
      <c r="G189" s="13">
        <v>0.48</v>
      </c>
      <c r="H189" s="51">
        <f t="shared" si="5"/>
        <v>0.13707550525464832</v>
      </c>
      <c r="L189" s="46">
        <v>132</v>
      </c>
      <c r="M189" s="46">
        <v>-1.8299158491874495E-2</v>
      </c>
      <c r="N189" s="46">
        <v>2.1620192102282849E-2</v>
      </c>
    </row>
    <row r="190" spans="1:14" x14ac:dyDescent="0.2">
      <c r="A190" s="49">
        <v>36707</v>
      </c>
      <c r="B190" s="52">
        <v>24.74</v>
      </c>
      <c r="C190" s="51">
        <v>-9.7080291970802923E-2</v>
      </c>
      <c r="D190" s="13">
        <v>0.71</v>
      </c>
      <c r="E190" s="13">
        <v>0.18</v>
      </c>
      <c r="F190" s="13">
        <v>2.73</v>
      </c>
      <c r="G190" s="13">
        <v>0.4</v>
      </c>
      <c r="H190" s="51">
        <f t="shared" si="5"/>
        <v>-0.10108029197080293</v>
      </c>
      <c r="L190" s="46">
        <v>133</v>
      </c>
      <c r="M190" s="46">
        <v>5.5659112952450865E-2</v>
      </c>
      <c r="N190" s="46">
        <v>-4.9978443130827187E-2</v>
      </c>
    </row>
    <row r="191" spans="1:14" x14ac:dyDescent="0.2">
      <c r="A191" s="49">
        <v>36677</v>
      </c>
      <c r="B191" s="52">
        <v>27.4</v>
      </c>
      <c r="C191" s="51">
        <v>0.10483870967741926</v>
      </c>
      <c r="D191" s="13">
        <v>-0.05</v>
      </c>
      <c r="E191" s="13">
        <v>-0.2</v>
      </c>
      <c r="F191" s="13">
        <v>6.17</v>
      </c>
      <c r="G191" s="13">
        <v>0.5</v>
      </c>
      <c r="H191" s="51">
        <f t="shared" si="5"/>
        <v>9.9838709677419257E-2</v>
      </c>
      <c r="L191" s="46">
        <v>134</v>
      </c>
      <c r="M191" s="46">
        <v>5.012455701028852E-3</v>
      </c>
      <c r="N191" s="46">
        <v>0.11874600394665646</v>
      </c>
    </row>
    <row r="192" spans="1:14" x14ac:dyDescent="0.2">
      <c r="A192" s="49">
        <v>36644</v>
      </c>
      <c r="B192" s="52">
        <v>24.8</v>
      </c>
      <c r="C192" s="51">
        <v>-5.7392626377803069E-2</v>
      </c>
      <c r="D192" s="13">
        <v>-5.62</v>
      </c>
      <c r="E192" s="13">
        <v>-5.09</v>
      </c>
      <c r="F192" s="13">
        <v>5.05</v>
      </c>
      <c r="G192" s="13">
        <v>0.46</v>
      </c>
      <c r="H192" s="51">
        <f t="shared" si="5"/>
        <v>-6.1992626377803069E-2</v>
      </c>
      <c r="L192" s="46">
        <v>135</v>
      </c>
      <c r="M192" s="46">
        <v>5.1606191908305316E-2</v>
      </c>
      <c r="N192" s="46">
        <v>-6.2540607492720932E-2</v>
      </c>
    </row>
    <row r="193" spans="1:14" x14ac:dyDescent="0.2">
      <c r="A193" s="49">
        <v>36616</v>
      </c>
      <c r="B193" s="52">
        <v>26.31</v>
      </c>
      <c r="C193" s="51">
        <v>0.11862244897959173</v>
      </c>
      <c r="D193" s="13">
        <v>0.68</v>
      </c>
      <c r="E193" s="13">
        <v>-5.45</v>
      </c>
      <c r="F193" s="13">
        <v>3.78</v>
      </c>
      <c r="G193" s="13">
        <v>0.47</v>
      </c>
      <c r="H193" s="51">
        <f t="shared" si="5"/>
        <v>0.11392244897959174</v>
      </c>
      <c r="L193" s="46">
        <v>136</v>
      </c>
      <c r="M193" s="46">
        <v>8.2919081839520417E-2</v>
      </c>
      <c r="N193" s="46">
        <v>-0.10586467357899611</v>
      </c>
    </row>
    <row r="194" spans="1:14" x14ac:dyDescent="0.2">
      <c r="A194" s="49">
        <v>36585</v>
      </c>
      <c r="B194" s="52">
        <v>23.52</v>
      </c>
      <c r="C194" s="51">
        <v>-0.17762237762237765</v>
      </c>
      <c r="D194" s="13">
        <v>5.87</v>
      </c>
      <c r="E194" s="13">
        <v>1.35</v>
      </c>
      <c r="F194" s="13">
        <v>-9.57</v>
      </c>
      <c r="G194" s="13">
        <v>0.43</v>
      </c>
      <c r="H194" s="51">
        <f t="shared" ref="H194:H201" si="6">C194-G194/100</f>
        <v>-0.18192237762237765</v>
      </c>
      <c r="L194" s="46">
        <v>137</v>
      </c>
      <c r="M194" s="46">
        <v>4.9213424098199315E-2</v>
      </c>
      <c r="N194" s="46">
        <v>9.8933495116771047E-2</v>
      </c>
    </row>
    <row r="195" spans="1:14" x14ac:dyDescent="0.2">
      <c r="A195" s="49">
        <v>36556</v>
      </c>
      <c r="B195" s="52">
        <v>28.6</v>
      </c>
      <c r="C195" s="51">
        <v>-8.4799999999999986E-2</v>
      </c>
      <c r="D195" s="13">
        <v>-7.19</v>
      </c>
      <c r="E195" s="13">
        <v>9.31</v>
      </c>
      <c r="F195" s="13">
        <v>-6.23</v>
      </c>
      <c r="G195" s="13">
        <v>0.41</v>
      </c>
      <c r="H195" s="51">
        <f t="shared" si="6"/>
        <v>-8.8899999999999979E-2</v>
      </c>
      <c r="L195" s="46">
        <v>138</v>
      </c>
      <c r="M195" s="46">
        <v>4.7792060533599016E-2</v>
      </c>
      <c r="N195" s="46">
        <v>-4.3846188973965916E-2</v>
      </c>
    </row>
    <row r="196" spans="1:14" x14ac:dyDescent="0.2">
      <c r="A196" s="49">
        <v>36525</v>
      </c>
      <c r="B196" s="52">
        <v>31.25</v>
      </c>
      <c r="C196" s="51">
        <v>0.19731800766283514</v>
      </c>
      <c r="D196" s="13">
        <v>9.2200000000000006</v>
      </c>
      <c r="E196" s="13">
        <v>-5.01</v>
      </c>
      <c r="F196" s="13">
        <v>-4.51</v>
      </c>
      <c r="G196" s="13">
        <v>0.44</v>
      </c>
      <c r="H196" s="51">
        <f t="shared" si="6"/>
        <v>0.19291800766283515</v>
      </c>
      <c r="L196" s="46">
        <v>139</v>
      </c>
      <c r="M196" s="46">
        <v>1.830342015551998E-2</v>
      </c>
      <c r="N196" s="46">
        <v>-7.6904501002904233E-2</v>
      </c>
    </row>
    <row r="197" spans="1:14" x14ac:dyDescent="0.2">
      <c r="A197" s="49">
        <v>36494</v>
      </c>
      <c r="B197" s="52">
        <v>26.1</v>
      </c>
      <c r="C197" s="51">
        <v>-0.21996413628212785</v>
      </c>
      <c r="D197" s="13">
        <v>2.71</v>
      </c>
      <c r="E197" s="13">
        <v>1.24</v>
      </c>
      <c r="F197" s="13">
        <v>-9.27</v>
      </c>
      <c r="G197" s="13">
        <v>0.36</v>
      </c>
      <c r="H197" s="51">
        <f t="shared" si="6"/>
        <v>-0.22356413628212785</v>
      </c>
      <c r="L197" s="46">
        <v>140</v>
      </c>
      <c r="M197" s="46">
        <v>-2.2011679523274121E-2</v>
      </c>
      <c r="N197" s="46">
        <v>-5.5034719918774823E-3</v>
      </c>
    </row>
    <row r="198" spans="1:14" x14ac:dyDescent="0.2">
      <c r="A198" s="49">
        <v>36462</v>
      </c>
      <c r="B198" s="52">
        <v>33.46</v>
      </c>
      <c r="C198" s="51">
        <v>8.636363636363642E-2</v>
      </c>
      <c r="D198" s="13">
        <v>1.71</v>
      </c>
      <c r="E198" s="13">
        <v>-1.46</v>
      </c>
      <c r="F198" s="13">
        <v>-3.32</v>
      </c>
      <c r="G198" s="13">
        <v>0.39</v>
      </c>
      <c r="H198" s="51">
        <f t="shared" si="6"/>
        <v>8.2463636363636419E-2</v>
      </c>
      <c r="L198" s="46">
        <v>141</v>
      </c>
      <c r="M198" s="46">
        <v>3.0148572493760198E-2</v>
      </c>
      <c r="N198" s="46">
        <v>-4.5056456311187536E-2</v>
      </c>
    </row>
    <row r="199" spans="1:14" x14ac:dyDescent="0.2">
      <c r="A199" s="49">
        <v>36433</v>
      </c>
      <c r="B199" s="52">
        <v>30.8</v>
      </c>
      <c r="C199" s="51">
        <v>-8.0597014925373078E-2</v>
      </c>
      <c r="D199" s="13">
        <v>-0.31</v>
      </c>
      <c r="E199" s="13">
        <v>1.97</v>
      </c>
      <c r="F199" s="13">
        <v>-1.1599999999999999</v>
      </c>
      <c r="G199" s="13">
        <v>0.39</v>
      </c>
      <c r="H199" s="51">
        <f t="shared" si="6"/>
        <v>-8.4497014925373079E-2</v>
      </c>
      <c r="L199" s="46">
        <v>142</v>
      </c>
      <c r="M199" s="46">
        <v>1.1674183036142984E-2</v>
      </c>
      <c r="N199" s="46">
        <v>-4.8659628857814344E-2</v>
      </c>
    </row>
    <row r="200" spans="1:14" x14ac:dyDescent="0.2">
      <c r="A200" s="49">
        <v>36403</v>
      </c>
      <c r="B200" s="52">
        <v>33.5</v>
      </c>
      <c r="C200" s="51">
        <v>1.9786910197869156E-2</v>
      </c>
      <c r="D200" s="13">
        <v>1.36</v>
      </c>
      <c r="E200" s="13">
        <v>3.86</v>
      </c>
      <c r="F200" s="13">
        <v>-0.81</v>
      </c>
      <c r="G200" s="13">
        <v>0.39</v>
      </c>
      <c r="H200" s="51">
        <f t="shared" si="6"/>
        <v>1.5886910197869156E-2</v>
      </c>
      <c r="L200" s="46">
        <v>143</v>
      </c>
      <c r="M200" s="46">
        <v>-2.0037568567452362E-3</v>
      </c>
      <c r="N200" s="46">
        <v>4.112059677358515E-2</v>
      </c>
    </row>
    <row r="201" spans="1:14" x14ac:dyDescent="0.2">
      <c r="A201" s="49">
        <v>36371</v>
      </c>
      <c r="B201" s="52">
        <v>32.85</v>
      </c>
      <c r="C201" s="51">
        <v>-9.5041322314049492E-2</v>
      </c>
      <c r="D201" s="13">
        <v>1.1399999999999999</v>
      </c>
      <c r="E201" s="13">
        <v>3.51</v>
      </c>
      <c r="F201" s="13">
        <v>0.39</v>
      </c>
      <c r="G201" s="13">
        <v>0.38</v>
      </c>
      <c r="H201" s="51">
        <f t="shared" si="6"/>
        <v>-9.884132231404949E-2</v>
      </c>
      <c r="L201" s="46">
        <v>144</v>
      </c>
      <c r="M201" s="46">
        <v>-2.7289387976247925E-2</v>
      </c>
      <c r="N201" s="46">
        <v>-3.8176928632075641E-2</v>
      </c>
    </row>
    <row r="202" spans="1:14" x14ac:dyDescent="0.2">
      <c r="C202" s="51"/>
      <c r="H202" s="51"/>
      <c r="L202" s="46">
        <v>145</v>
      </c>
      <c r="M202" s="46">
        <v>3.5712134067063889E-2</v>
      </c>
      <c r="N202" s="46">
        <v>-9.9017201511467742E-2</v>
      </c>
    </row>
    <row r="203" spans="1:14" x14ac:dyDescent="0.2">
      <c r="C203" s="51"/>
      <c r="H203" s="51"/>
      <c r="L203" s="46">
        <v>146</v>
      </c>
      <c r="M203" s="46">
        <v>4.5791379270149583E-2</v>
      </c>
      <c r="N203" s="46">
        <v>-9.2404422748410445E-2</v>
      </c>
    </row>
    <row r="204" spans="1:14" x14ac:dyDescent="0.2">
      <c r="C204" s="51"/>
      <c r="H204" s="57">
        <f>_xlfn.STDEV.P(H2:H201)</f>
        <v>0.11434543405295566</v>
      </c>
      <c r="L204" s="46">
        <v>147</v>
      </c>
      <c r="M204" s="46">
        <v>7.7832163627090167E-2</v>
      </c>
      <c r="N204" s="46">
        <v>-3.0891638845749005E-2</v>
      </c>
    </row>
    <row r="205" spans="1:14" x14ac:dyDescent="0.2">
      <c r="C205" s="51"/>
      <c r="H205" s="51"/>
      <c r="L205" s="46">
        <v>148</v>
      </c>
      <c r="M205" s="46">
        <v>4.9910587274634585E-2</v>
      </c>
      <c r="N205" s="46">
        <v>-0.11377207583728384</v>
      </c>
    </row>
    <row r="206" spans="1:14" x14ac:dyDescent="0.2">
      <c r="C206" s="51"/>
      <c r="H206" s="51"/>
      <c r="L206" s="46">
        <v>149</v>
      </c>
      <c r="M206" s="46">
        <v>8.9576078956783545E-2</v>
      </c>
      <c r="N206" s="46">
        <v>9.1983955176908883E-3</v>
      </c>
    </row>
    <row r="207" spans="1:14" x14ac:dyDescent="0.2">
      <c r="C207" s="51"/>
      <c r="H207" s="51"/>
      <c r="L207" s="46">
        <v>150</v>
      </c>
      <c r="M207" s="46">
        <v>3.630400871557217E-2</v>
      </c>
      <c r="N207" s="46">
        <v>-0.15789608792349297</v>
      </c>
    </row>
    <row r="208" spans="1:14" x14ac:dyDescent="0.2">
      <c r="C208" s="51"/>
      <c r="H208" s="51"/>
      <c r="L208" s="46">
        <v>151</v>
      </c>
      <c r="M208" s="46">
        <v>6.7290416485855237E-3</v>
      </c>
      <c r="N208" s="46">
        <v>0.12697754764381425</v>
      </c>
    </row>
    <row r="209" spans="3:14" x14ac:dyDescent="0.2">
      <c r="C209" s="51"/>
      <c r="H209" s="51"/>
      <c r="L209" s="46">
        <v>152</v>
      </c>
      <c r="M209" s="46">
        <v>5.043750285800052E-2</v>
      </c>
      <c r="N209" s="46">
        <v>-2.8157801594116807E-2</v>
      </c>
    </row>
    <row r="210" spans="3:14" x14ac:dyDescent="0.2">
      <c r="C210" s="51"/>
      <c r="H210" s="51"/>
      <c r="L210" s="46">
        <v>153</v>
      </c>
      <c r="M210" s="46">
        <v>1.9790098333640808E-2</v>
      </c>
      <c r="N210" s="46">
        <v>0.17966967178130161</v>
      </c>
    </row>
    <row r="211" spans="3:14" x14ac:dyDescent="0.2">
      <c r="C211" s="51"/>
      <c r="H211" s="51"/>
      <c r="L211" s="46">
        <v>154</v>
      </c>
      <c r="M211" s="46">
        <v>8.7555224014343291E-2</v>
      </c>
      <c r="N211" s="46">
        <v>-0.1365952677780195</v>
      </c>
    </row>
    <row r="212" spans="3:14" x14ac:dyDescent="0.2">
      <c r="C212" s="51"/>
      <c r="H212" s="51"/>
      <c r="L212" s="46">
        <v>155</v>
      </c>
      <c r="M212" s="46">
        <v>0.13127719216484202</v>
      </c>
      <c r="N212" s="46">
        <v>-9.0800437379062515E-2</v>
      </c>
    </row>
    <row r="213" spans="3:14" x14ac:dyDescent="0.2">
      <c r="C213" s="51"/>
      <c r="H213" s="51"/>
      <c r="L213" s="46">
        <v>156</v>
      </c>
      <c r="M213" s="46">
        <v>-1.2548030328401294E-2</v>
      </c>
      <c r="N213" s="46">
        <v>-0.18183432261277516</v>
      </c>
    </row>
    <row r="214" spans="3:14" x14ac:dyDescent="0.2">
      <c r="C214" s="51"/>
      <c r="H214" s="51"/>
      <c r="L214" s="46">
        <v>157</v>
      </c>
      <c r="M214" s="46">
        <v>-1.534367393582328E-2</v>
      </c>
      <c r="N214" s="46">
        <v>-3.1170361151896045E-2</v>
      </c>
    </row>
    <row r="215" spans="3:14" x14ac:dyDescent="0.2">
      <c r="C215" s="51"/>
      <c r="H215" s="51"/>
      <c r="L215" s="46">
        <v>158</v>
      </c>
      <c r="M215" s="46">
        <v>-7.4365481024090928E-3</v>
      </c>
      <c r="N215" s="46">
        <v>0.146436548102409</v>
      </c>
    </row>
    <row r="216" spans="3:14" x14ac:dyDescent="0.2">
      <c r="C216" s="51"/>
      <c r="H216" s="51"/>
      <c r="L216" s="46">
        <v>159</v>
      </c>
      <c r="M216" s="46">
        <v>2.8315695422004711E-3</v>
      </c>
      <c r="N216" s="46">
        <v>-0.16189721454051648</v>
      </c>
    </row>
    <row r="217" spans="3:14" x14ac:dyDescent="0.2">
      <c r="C217" s="51"/>
      <c r="H217" s="51"/>
      <c r="L217" s="46">
        <v>160</v>
      </c>
      <c r="M217" s="46">
        <v>6.6512723196101797E-2</v>
      </c>
      <c r="N217" s="46">
        <v>2.1971867138080581E-3</v>
      </c>
    </row>
    <row r="218" spans="3:14" x14ac:dyDescent="0.2">
      <c r="C218" s="51"/>
      <c r="H218" s="51"/>
      <c r="L218" s="46">
        <v>161</v>
      </c>
      <c r="M218" s="46">
        <v>7.9297529513545434E-2</v>
      </c>
      <c r="N218" s="46">
        <v>-4.1371686816916234E-2</v>
      </c>
    </row>
    <row r="219" spans="3:14" x14ac:dyDescent="0.2">
      <c r="C219" s="51"/>
      <c r="H219" s="51"/>
      <c r="L219" s="46">
        <v>162</v>
      </c>
      <c r="M219" s="46">
        <v>-0.13415681829988868</v>
      </c>
      <c r="N219" s="46">
        <v>-5.5693029724427412E-2</v>
      </c>
    </row>
    <row r="220" spans="3:14" x14ac:dyDescent="0.2">
      <c r="C220" s="51"/>
      <c r="H220" s="51"/>
      <c r="L220" s="46">
        <v>163</v>
      </c>
      <c r="M220" s="46">
        <v>2.0455629395663956E-2</v>
      </c>
      <c r="N220" s="46">
        <v>-4.3271453310000672E-2</v>
      </c>
    </row>
    <row r="221" spans="3:14" x14ac:dyDescent="0.2">
      <c r="C221" s="51"/>
      <c r="H221" s="51"/>
      <c r="L221" s="46">
        <v>164</v>
      </c>
      <c r="M221" s="46">
        <v>-7.0926911110294366E-2</v>
      </c>
      <c r="N221" s="46">
        <v>9.1311409590537462E-2</v>
      </c>
    </row>
    <row r="222" spans="3:14" x14ac:dyDescent="0.2">
      <c r="C222" s="51"/>
      <c r="L222" s="46">
        <v>165</v>
      </c>
      <c r="M222" s="46">
        <v>-7.6131158121812634E-4</v>
      </c>
      <c r="N222" s="46">
        <v>-0.1381533673178644</v>
      </c>
    </row>
    <row r="223" spans="3:14" x14ac:dyDescent="0.2">
      <c r="C223" s="51"/>
      <c r="L223" s="46">
        <v>166</v>
      </c>
      <c r="M223" s="46">
        <v>4.3427320762119088E-2</v>
      </c>
      <c r="N223" s="46">
        <v>2.1112885999546145E-2</v>
      </c>
    </row>
    <row r="224" spans="3:14" x14ac:dyDescent="0.2">
      <c r="C224" s="51"/>
      <c r="L224" s="46">
        <v>167</v>
      </c>
      <c r="M224" s="46">
        <v>3.7818934269096632E-2</v>
      </c>
      <c r="N224" s="46">
        <v>-0.15561523056539298</v>
      </c>
    </row>
    <row r="225" spans="3:14" x14ac:dyDescent="0.2">
      <c r="C225" s="51"/>
      <c r="L225" s="46">
        <v>168</v>
      </c>
      <c r="M225" s="46">
        <v>5.8522828085833402E-2</v>
      </c>
      <c r="N225" s="46">
        <v>6.5177171914166609E-2</v>
      </c>
    </row>
    <row r="226" spans="3:14" x14ac:dyDescent="0.2">
      <c r="C226" s="51"/>
      <c r="L226" s="46">
        <v>169</v>
      </c>
      <c r="M226" s="46">
        <v>1.9576219859548102E-2</v>
      </c>
      <c r="N226" s="46">
        <v>-4.3146725019787086E-2</v>
      </c>
    </row>
    <row r="227" spans="3:14" x14ac:dyDescent="0.2">
      <c r="C227" s="51"/>
      <c r="L227" s="46">
        <v>170</v>
      </c>
      <c r="M227" s="46">
        <v>-2.4495749597747876E-2</v>
      </c>
      <c r="N227" s="46">
        <v>7.9623726642224085E-2</v>
      </c>
    </row>
    <row r="228" spans="3:14" x14ac:dyDescent="0.2">
      <c r="C228" s="51"/>
      <c r="L228" s="46">
        <v>171</v>
      </c>
      <c r="M228" s="46">
        <v>2.9911336466119366E-2</v>
      </c>
      <c r="N228" s="46">
        <v>2.5289694461715927E-2</v>
      </c>
    </row>
    <row r="229" spans="3:14" x14ac:dyDescent="0.2">
      <c r="C229" s="51"/>
      <c r="L229" s="46">
        <v>172</v>
      </c>
      <c r="M229" s="46">
        <v>3.6139435264585608E-2</v>
      </c>
      <c r="N229" s="46">
        <v>0.12342817036921711</v>
      </c>
    </row>
    <row r="230" spans="3:14" x14ac:dyDescent="0.2">
      <c r="C230" s="51"/>
      <c r="L230" s="46">
        <v>173</v>
      </c>
      <c r="M230" s="46">
        <v>1.263869096004613E-2</v>
      </c>
      <c r="N230" s="46">
        <v>6.2142727318300464E-2</v>
      </c>
    </row>
    <row r="231" spans="3:14" x14ac:dyDescent="0.2">
      <c r="C231" s="51"/>
      <c r="L231" s="46">
        <v>174</v>
      </c>
      <c r="M231" s="46">
        <v>-8.8642813694093922E-2</v>
      </c>
      <c r="N231" s="46">
        <v>-8.3606005203543818E-2</v>
      </c>
    </row>
    <row r="232" spans="3:14" x14ac:dyDescent="0.2">
      <c r="C232" s="51"/>
      <c r="L232" s="46">
        <v>175</v>
      </c>
      <c r="M232" s="46">
        <v>1.6189517105713147E-2</v>
      </c>
      <c r="N232" s="46">
        <v>-0.12467131479520323</v>
      </c>
    </row>
    <row r="233" spans="3:14" x14ac:dyDescent="0.2">
      <c r="C233" s="51"/>
      <c r="L233" s="46">
        <v>176</v>
      </c>
      <c r="M233" s="46">
        <v>2.4279845683871367E-2</v>
      </c>
      <c r="N233" s="46">
        <v>-5.2011914933665242E-2</v>
      </c>
    </row>
    <row r="234" spans="3:14" x14ac:dyDescent="0.2">
      <c r="C234" s="51"/>
      <c r="L234" s="46">
        <v>177</v>
      </c>
      <c r="M234" s="46">
        <v>1.4121876141830931E-2</v>
      </c>
      <c r="N234" s="46">
        <v>-4.3927223735413794E-2</v>
      </c>
    </row>
    <row r="235" spans="3:14" x14ac:dyDescent="0.2">
      <c r="C235" s="51"/>
      <c r="L235" s="46">
        <v>178</v>
      </c>
      <c r="M235" s="46">
        <v>-1.4121027990845927E-2</v>
      </c>
      <c r="N235" s="46">
        <v>9.8446471433707106E-2</v>
      </c>
    </row>
    <row r="236" spans="3:14" x14ac:dyDescent="0.2">
      <c r="C236" s="51"/>
      <c r="L236" s="46">
        <v>179</v>
      </c>
      <c r="M236" s="46">
        <v>5.311814086998131E-2</v>
      </c>
      <c r="N236" s="46">
        <v>2.7839903294056549E-2</v>
      </c>
    </row>
    <row r="237" spans="3:14" x14ac:dyDescent="0.2">
      <c r="C237" s="51"/>
      <c r="L237" s="46">
        <v>180</v>
      </c>
      <c r="M237" s="46">
        <v>-4.5073698562285013E-2</v>
      </c>
      <c r="N237" s="46">
        <v>-7.7836337578943759E-2</v>
      </c>
    </row>
    <row r="238" spans="3:14" x14ac:dyDescent="0.2">
      <c r="C238" s="51"/>
      <c r="L238" s="46">
        <v>181</v>
      </c>
      <c r="M238" s="46">
        <v>-1.3205810641368047E-2</v>
      </c>
      <c r="N238" s="46">
        <v>0.13876216856915438</v>
      </c>
    </row>
    <row r="239" spans="3:14" x14ac:dyDescent="0.2">
      <c r="C239" s="51"/>
      <c r="L239" s="46">
        <v>182</v>
      </c>
      <c r="M239" s="46">
        <v>1.6409327243672285E-2</v>
      </c>
      <c r="N239" s="46">
        <v>-1.7077466044934146E-2</v>
      </c>
    </row>
    <row r="240" spans="3:14" x14ac:dyDescent="0.2">
      <c r="C240" s="51"/>
      <c r="L240" s="46">
        <v>183</v>
      </c>
      <c r="M240" s="46">
        <v>8.5633415691688364E-2</v>
      </c>
      <c r="N240" s="46">
        <v>-0.134662366234511</v>
      </c>
    </row>
    <row r="241" spans="3:14" x14ac:dyDescent="0.2">
      <c r="C241" s="51"/>
      <c r="L241" s="46">
        <v>184</v>
      </c>
      <c r="M241" s="46">
        <v>4.0815243611676696E-2</v>
      </c>
      <c r="N241" s="46">
        <v>-8.027750336706424E-2</v>
      </c>
    </row>
    <row r="242" spans="3:14" x14ac:dyDescent="0.2">
      <c r="C242" s="51"/>
      <c r="L242" s="46">
        <v>185</v>
      </c>
      <c r="M242" s="46">
        <v>3.2548753790319448E-2</v>
      </c>
      <c r="N242" s="46">
        <v>5.235616840720371E-2</v>
      </c>
    </row>
    <row r="243" spans="3:14" x14ac:dyDescent="0.2">
      <c r="C243" s="51"/>
      <c r="L243" s="46">
        <v>186</v>
      </c>
      <c r="M243" s="46">
        <v>-2.1058767026258543E-2</v>
      </c>
      <c r="N243" s="46">
        <v>0.10144652986665838</v>
      </c>
    </row>
    <row r="244" spans="3:14" x14ac:dyDescent="0.2">
      <c r="C244" s="51"/>
      <c r="L244" s="46">
        <v>187</v>
      </c>
      <c r="M244" s="46">
        <v>-1.0198653406772749E-2</v>
      </c>
      <c r="N244" s="46">
        <v>3.2101308274029378E-2</v>
      </c>
    </row>
    <row r="245" spans="3:14" x14ac:dyDescent="0.2">
      <c r="C245" s="51"/>
      <c r="L245" s="46">
        <v>188</v>
      </c>
      <c r="M245" s="46">
        <v>1.5058533230942835E-2</v>
      </c>
      <c r="N245" s="46">
        <v>0.12201697202370548</v>
      </c>
    </row>
    <row r="246" spans="3:14" x14ac:dyDescent="0.2">
      <c r="C246" s="51"/>
      <c r="L246" s="46">
        <v>189</v>
      </c>
      <c r="M246" s="46">
        <v>3.1409408707283204E-2</v>
      </c>
      <c r="N246" s="46">
        <v>-0.13248970067808613</v>
      </c>
    </row>
    <row r="247" spans="3:14" x14ac:dyDescent="0.2">
      <c r="C247" s="51"/>
      <c r="L247" s="46">
        <v>190</v>
      </c>
      <c r="M247" s="46">
        <v>4.894548894751545E-2</v>
      </c>
      <c r="N247" s="46">
        <v>5.0893220729903807E-2</v>
      </c>
    </row>
    <row r="248" spans="3:14" x14ac:dyDescent="0.2">
      <c r="C248" s="51"/>
      <c r="L248" s="46">
        <v>191</v>
      </c>
      <c r="M248" s="46">
        <v>-1.4012503242897878E-2</v>
      </c>
      <c r="N248" s="46">
        <v>-4.7980123134905191E-2</v>
      </c>
    </row>
    <row r="249" spans="3:14" x14ac:dyDescent="0.2">
      <c r="C249" s="51"/>
      <c r="L249" s="46">
        <v>192</v>
      </c>
      <c r="M249" s="46">
        <v>3.6793848788148537E-2</v>
      </c>
      <c r="N249" s="46">
        <v>7.71286001914432E-2</v>
      </c>
    </row>
    <row r="250" spans="3:14" x14ac:dyDescent="0.2">
      <c r="L250" s="46">
        <v>193</v>
      </c>
      <c r="M250" s="46">
        <v>-8.0441237338408633E-3</v>
      </c>
      <c r="N250" s="46">
        <v>-0.17387825388853678</v>
      </c>
    </row>
    <row r="251" spans="3:14" x14ac:dyDescent="0.2">
      <c r="L251" s="46">
        <v>194</v>
      </c>
      <c r="M251" s="46">
        <v>-0.10576245495761669</v>
      </c>
      <c r="N251" s="46">
        <v>1.6862454957616707E-2</v>
      </c>
    </row>
    <row r="252" spans="3:14" x14ac:dyDescent="0.2">
      <c r="L252" s="46">
        <v>195</v>
      </c>
      <c r="M252" s="46">
        <v>5.8399637035728084E-2</v>
      </c>
      <c r="N252" s="46">
        <v>0.13451837062710706</v>
      </c>
    </row>
    <row r="253" spans="3:14" x14ac:dyDescent="0.2">
      <c r="L253" s="46">
        <v>196</v>
      </c>
      <c r="M253" s="46">
        <v>-3.6069315159131671E-2</v>
      </c>
      <c r="N253" s="46">
        <v>-0.18749482112299617</v>
      </c>
    </row>
    <row r="254" spans="3:14" x14ac:dyDescent="0.2">
      <c r="L254" s="46">
        <v>197</v>
      </c>
      <c r="M254" s="46">
        <v>-3.4382939271959262E-3</v>
      </c>
      <c r="N254" s="46">
        <v>8.5901930290832346E-2</v>
      </c>
    </row>
    <row r="255" spans="3:14" x14ac:dyDescent="0.2">
      <c r="L255" s="46">
        <v>198</v>
      </c>
      <c r="M255" s="46">
        <v>-5.8910629045504492E-3</v>
      </c>
      <c r="N255" s="46">
        <v>-7.8605952020822628E-2</v>
      </c>
    </row>
    <row r="256" spans="3:14" x14ac:dyDescent="0.2">
      <c r="L256" s="46">
        <v>199</v>
      </c>
      <c r="M256" s="46">
        <v>1.3233653592694967E-2</v>
      </c>
      <c r="N256" s="46">
        <v>2.6532566051741882E-3</v>
      </c>
    </row>
    <row r="257" spans="12:14" ht="16" thickBot="1" x14ac:dyDescent="0.25">
      <c r="L257" s="47">
        <v>200</v>
      </c>
      <c r="M257" s="47">
        <v>1.9706739761172737E-2</v>
      </c>
      <c r="N257" s="47">
        <v>-0.11854806207522223</v>
      </c>
    </row>
  </sheetData>
  <sortState ref="A2:H201">
    <sortCondition descending="1" ref="A1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le2" enableFormatConditionsCalculation="0"/>
  <dimension ref="A1:T295"/>
  <sheetViews>
    <sheetView showGridLines="0" topLeftCell="L15" workbookViewId="0">
      <selection activeCell="AE38" sqref="AE38"/>
    </sheetView>
  </sheetViews>
  <sheetFormatPr baseColWidth="10" defaultColWidth="8.83203125" defaultRowHeight="15" x14ac:dyDescent="0.2"/>
  <cols>
    <col min="1" max="3" width="19.5" style="13" customWidth="1"/>
    <col min="4" max="7" width="8.83203125" style="13"/>
    <col min="8" max="8" width="11.83203125" style="13" customWidth="1"/>
    <col min="12" max="12" width="29.6640625" customWidth="1"/>
  </cols>
  <sheetData>
    <row r="1" spans="1:15" x14ac:dyDescent="0.2">
      <c r="A1" s="50" t="s">
        <v>0</v>
      </c>
      <c r="B1" s="50" t="s">
        <v>11</v>
      </c>
      <c r="C1" s="50" t="s">
        <v>12</v>
      </c>
      <c r="D1" s="50" t="s">
        <v>15</v>
      </c>
      <c r="E1" s="50" t="s">
        <v>16</v>
      </c>
      <c r="F1" s="50" t="s">
        <v>4</v>
      </c>
      <c r="G1" s="50" t="s">
        <v>17</v>
      </c>
      <c r="H1" s="50" t="s">
        <v>18</v>
      </c>
    </row>
    <row r="2" spans="1:15" x14ac:dyDescent="0.2">
      <c r="A2" s="49">
        <v>42429</v>
      </c>
      <c r="B2" s="52">
        <v>5897</v>
      </c>
      <c r="C2" s="51">
        <v>-0.1809722222222222</v>
      </c>
      <c r="D2" s="13">
        <v>-1.99</v>
      </c>
      <c r="E2" s="13">
        <v>2.33</v>
      </c>
      <c r="F2" s="13">
        <v>-5.08</v>
      </c>
      <c r="G2" s="13">
        <v>0.02</v>
      </c>
      <c r="H2" s="51">
        <f t="shared" ref="H2:H65" si="0">C2-G2/100</f>
        <v>-0.18117222222222221</v>
      </c>
      <c r="I2" s="1"/>
    </row>
    <row r="3" spans="1:15" x14ac:dyDescent="0.2">
      <c r="A3" s="49">
        <v>42398</v>
      </c>
      <c r="B3" s="52">
        <v>7200</v>
      </c>
      <c r="C3" s="51">
        <v>-3.8461538461538436E-2</v>
      </c>
      <c r="D3" s="13">
        <v>-7.57</v>
      </c>
      <c r="E3" s="13">
        <v>0.72</v>
      </c>
      <c r="F3" s="13">
        <v>-1.54</v>
      </c>
      <c r="G3" s="13">
        <v>0.01</v>
      </c>
      <c r="H3" s="51">
        <f t="shared" si="0"/>
        <v>-3.8561538461538439E-2</v>
      </c>
      <c r="I3" s="1"/>
    </row>
    <row r="4" spans="1:15" ht="16" thickBot="1" x14ac:dyDescent="0.25">
      <c r="A4" s="49">
        <v>42369</v>
      </c>
      <c r="B4" s="52">
        <v>7488</v>
      </c>
      <c r="C4" s="51">
        <v>-2.2071307300509324E-2</v>
      </c>
      <c r="D4" s="13">
        <v>0.4</v>
      </c>
      <c r="E4" s="13">
        <v>0.44</v>
      </c>
      <c r="F4" s="13">
        <v>7.0000000000000007E-2</v>
      </c>
      <c r="G4" s="13">
        <v>0.01</v>
      </c>
      <c r="H4" s="51">
        <f t="shared" si="0"/>
        <v>-2.2171307300509323E-2</v>
      </c>
      <c r="I4" s="1"/>
    </row>
    <row r="5" spans="1:15" x14ac:dyDescent="0.2">
      <c r="A5" s="49">
        <v>42338</v>
      </c>
      <c r="B5" s="52">
        <v>7657</v>
      </c>
      <c r="C5" s="51">
        <v>2.5170705583076769E-2</v>
      </c>
      <c r="D5" s="13">
        <v>-0.18</v>
      </c>
      <c r="E5" s="13">
        <v>2.4700000000000002</v>
      </c>
      <c r="F5" s="13">
        <v>-2.2799999999999998</v>
      </c>
      <c r="G5" s="13">
        <v>0</v>
      </c>
      <c r="H5" s="51">
        <f t="shared" si="0"/>
        <v>2.5170705583076769E-2</v>
      </c>
      <c r="I5" s="1"/>
      <c r="L5" s="48"/>
      <c r="M5" s="48" t="s">
        <v>15</v>
      </c>
      <c r="N5" s="48" t="s">
        <v>16</v>
      </c>
      <c r="O5" s="48" t="s">
        <v>4</v>
      </c>
    </row>
    <row r="6" spans="1:15" x14ac:dyDescent="0.2">
      <c r="A6" s="49">
        <v>42307</v>
      </c>
      <c r="B6" s="52">
        <v>7469</v>
      </c>
      <c r="C6" s="51">
        <v>7.1438817960120415E-2</v>
      </c>
      <c r="D6" s="13">
        <v>9.3699999999999992</v>
      </c>
      <c r="E6" s="13">
        <v>-5.04</v>
      </c>
      <c r="F6" s="13">
        <v>1.58</v>
      </c>
      <c r="G6" s="13">
        <v>0</v>
      </c>
      <c r="H6" s="51">
        <f t="shared" si="0"/>
        <v>7.1438817960120415E-2</v>
      </c>
      <c r="I6" s="1"/>
      <c r="L6" s="46" t="s">
        <v>15</v>
      </c>
      <c r="M6" s="46">
        <f>VARP(Toyota!$D$2:$D$239)</f>
        <v>27.480560428288953</v>
      </c>
      <c r="N6" s="46"/>
      <c r="O6" s="46"/>
    </row>
    <row r="7" spans="1:15" x14ac:dyDescent="0.2">
      <c r="A7" s="49">
        <v>42277</v>
      </c>
      <c r="B7" s="52">
        <v>6971</v>
      </c>
      <c r="C7" s="51">
        <v>-3.072858731924355E-2</v>
      </c>
      <c r="D7" s="13">
        <v>-6.38</v>
      </c>
      <c r="E7" s="13">
        <v>3.29</v>
      </c>
      <c r="F7" s="13">
        <v>0.89</v>
      </c>
      <c r="G7" s="13">
        <v>0</v>
      </c>
      <c r="H7" s="51">
        <f t="shared" si="0"/>
        <v>-3.072858731924355E-2</v>
      </c>
      <c r="I7" s="1"/>
      <c r="L7" s="46" t="s">
        <v>16</v>
      </c>
      <c r="M7" s="46">
        <v>0.51092583150907434</v>
      </c>
      <c r="N7" s="46">
        <f>VARP(Toyota!$E$2:$E$239)</f>
        <v>9.8562689993644508</v>
      </c>
      <c r="O7" s="46"/>
    </row>
    <row r="8" spans="1:15" ht="16" thickBot="1" x14ac:dyDescent="0.25">
      <c r="A8" s="49">
        <v>42247</v>
      </c>
      <c r="B8" s="52">
        <v>7192</v>
      </c>
      <c r="C8" s="51">
        <v>-0.12855931176541868</v>
      </c>
      <c r="D8" s="13">
        <v>-5.23</v>
      </c>
      <c r="E8" s="13">
        <v>2.74</v>
      </c>
      <c r="F8" s="13">
        <v>0.1</v>
      </c>
      <c r="G8" s="13">
        <v>0</v>
      </c>
      <c r="H8" s="51">
        <f t="shared" si="0"/>
        <v>-0.12855931176541868</v>
      </c>
      <c r="I8" s="1"/>
      <c r="L8" s="47" t="s">
        <v>4</v>
      </c>
      <c r="M8" s="47">
        <v>-2.922197427794647</v>
      </c>
      <c r="N8" s="47">
        <v>0.23027770284584356</v>
      </c>
      <c r="O8" s="47">
        <f>VARP(Toyota!$F$2:$F$239)</f>
        <v>8.623416928536118</v>
      </c>
    </row>
    <row r="9" spans="1:15" x14ac:dyDescent="0.2">
      <c r="A9" s="49">
        <v>42216</v>
      </c>
      <c r="B9" s="52">
        <v>8253</v>
      </c>
      <c r="C9" s="51">
        <v>6.0953309764719688E-3</v>
      </c>
      <c r="D9" s="13">
        <v>0.95</v>
      </c>
      <c r="E9" s="13">
        <v>-0.48</v>
      </c>
      <c r="F9" s="13">
        <v>-2.27</v>
      </c>
      <c r="G9" s="13">
        <v>0</v>
      </c>
      <c r="H9" s="51">
        <f t="shared" si="0"/>
        <v>6.0953309764719688E-3</v>
      </c>
      <c r="I9" s="1"/>
    </row>
    <row r="10" spans="1:15" x14ac:dyDescent="0.2">
      <c r="A10" s="49">
        <v>42185</v>
      </c>
      <c r="B10" s="52">
        <v>8203</v>
      </c>
      <c r="C10" s="51">
        <v>-4.6606229660623E-2</v>
      </c>
      <c r="D10" s="13">
        <v>-0.78</v>
      </c>
      <c r="E10" s="13">
        <v>4.08</v>
      </c>
      <c r="F10" s="13">
        <v>-1.98</v>
      </c>
      <c r="G10" s="13">
        <v>0</v>
      </c>
      <c r="H10" s="51">
        <f t="shared" si="0"/>
        <v>-4.6606229660623E-2</v>
      </c>
      <c r="I10" s="1"/>
    </row>
    <row r="11" spans="1:15" x14ac:dyDescent="0.2">
      <c r="A11" s="49">
        <v>42153</v>
      </c>
      <c r="B11" s="52">
        <v>8604</v>
      </c>
      <c r="C11" s="51">
        <v>2.943287867910982E-2</v>
      </c>
      <c r="D11" s="13">
        <v>0.97</v>
      </c>
      <c r="E11" s="13">
        <v>-1.43</v>
      </c>
      <c r="F11" s="13">
        <v>1.1499999999999999</v>
      </c>
      <c r="G11" s="13">
        <v>0</v>
      </c>
      <c r="H11" s="51">
        <f t="shared" si="0"/>
        <v>2.943287867910982E-2</v>
      </c>
      <c r="I11" s="1"/>
    </row>
    <row r="12" spans="1:15" x14ac:dyDescent="0.2">
      <c r="A12" s="49">
        <v>42124</v>
      </c>
      <c r="B12" s="52">
        <v>8358</v>
      </c>
      <c r="C12" s="51">
        <v>-2.9822259334366663E-3</v>
      </c>
      <c r="D12" s="13">
        <v>3.53</v>
      </c>
      <c r="E12" s="13">
        <v>-1.46</v>
      </c>
      <c r="F12" s="13">
        <v>3.22</v>
      </c>
      <c r="G12" s="13">
        <v>0</v>
      </c>
      <c r="H12" s="51">
        <f t="shared" si="0"/>
        <v>-2.9822259334366663E-3</v>
      </c>
      <c r="I12" s="1"/>
    </row>
    <row r="13" spans="1:15" x14ac:dyDescent="0.2">
      <c r="A13" s="49">
        <v>42094</v>
      </c>
      <c r="B13" s="52">
        <v>8383</v>
      </c>
      <c r="C13" s="51">
        <v>3.9687461242713606E-2</v>
      </c>
      <c r="D13" s="13">
        <v>1.68</v>
      </c>
      <c r="E13" s="13">
        <v>0.92</v>
      </c>
      <c r="F13" s="13">
        <v>-3.69</v>
      </c>
      <c r="G13" s="13">
        <v>0</v>
      </c>
      <c r="H13" s="51">
        <f t="shared" si="0"/>
        <v>3.9687461242713606E-2</v>
      </c>
      <c r="I13" s="1"/>
    </row>
    <row r="14" spans="1:15" x14ac:dyDescent="0.2">
      <c r="A14" s="49">
        <v>42062</v>
      </c>
      <c r="B14" s="52">
        <v>8063</v>
      </c>
      <c r="C14" s="51">
        <v>5.4676258992805815E-2</v>
      </c>
      <c r="D14" s="13">
        <v>5.43</v>
      </c>
      <c r="E14" s="13">
        <v>-4.2300000000000004</v>
      </c>
      <c r="F14" s="13">
        <v>2.19</v>
      </c>
      <c r="G14" s="13">
        <v>0</v>
      </c>
      <c r="H14" s="51">
        <f t="shared" si="0"/>
        <v>5.4676258992805815E-2</v>
      </c>
      <c r="I14" s="1"/>
    </row>
    <row r="15" spans="1:15" ht="16" thickBot="1" x14ac:dyDescent="0.25">
      <c r="A15" s="49">
        <v>42034</v>
      </c>
      <c r="B15" s="52">
        <v>7645</v>
      </c>
      <c r="C15" s="51">
        <v>1.1510981741201354E-2</v>
      </c>
      <c r="D15" s="13">
        <v>2.85</v>
      </c>
      <c r="E15" s="13">
        <v>0.4</v>
      </c>
      <c r="F15" s="13">
        <v>-0.86</v>
      </c>
      <c r="G15" s="13">
        <v>0</v>
      </c>
      <c r="H15" s="51">
        <f t="shared" si="0"/>
        <v>1.1510981741201354E-2</v>
      </c>
      <c r="I15" s="1"/>
    </row>
    <row r="16" spans="1:15" x14ac:dyDescent="0.2">
      <c r="A16" s="49">
        <v>42004</v>
      </c>
      <c r="B16" s="52">
        <v>7558</v>
      </c>
      <c r="C16" s="51">
        <v>3.3360678151490353E-2</v>
      </c>
      <c r="D16" s="13">
        <v>-0.72</v>
      </c>
      <c r="E16" s="13">
        <v>2.44</v>
      </c>
      <c r="F16" s="13">
        <v>0.92</v>
      </c>
      <c r="G16" s="13">
        <v>0</v>
      </c>
      <c r="H16" s="51">
        <f t="shared" si="0"/>
        <v>3.3360678151490353E-2</v>
      </c>
      <c r="I16" s="1"/>
      <c r="L16" s="58" t="s">
        <v>18</v>
      </c>
      <c r="M16" s="58"/>
    </row>
    <row r="17" spans="1:13" x14ac:dyDescent="0.2">
      <c r="A17" s="49">
        <v>41971</v>
      </c>
      <c r="B17" s="52">
        <v>7314</v>
      </c>
      <c r="C17" s="51">
        <v>0.12557710064635264</v>
      </c>
      <c r="D17" s="13">
        <v>-0.18</v>
      </c>
      <c r="E17" s="13">
        <v>-1.37</v>
      </c>
      <c r="F17" s="13">
        <v>-0.35</v>
      </c>
      <c r="G17" s="13">
        <v>0</v>
      </c>
      <c r="H17" s="51">
        <f t="shared" si="0"/>
        <v>0.12557710064635264</v>
      </c>
      <c r="I17" s="1"/>
      <c r="L17" s="46"/>
      <c r="M17" s="46"/>
    </row>
    <row r="18" spans="1:13" x14ac:dyDescent="0.2">
      <c r="A18" s="49">
        <v>41943</v>
      </c>
      <c r="B18" s="52">
        <v>6498</v>
      </c>
      <c r="C18" s="51">
        <v>5.4154417453196046E-3</v>
      </c>
      <c r="D18" s="13">
        <v>-1.93</v>
      </c>
      <c r="E18" s="13">
        <v>-2.09</v>
      </c>
      <c r="F18" s="13">
        <v>-1.05</v>
      </c>
      <c r="G18" s="13">
        <v>0</v>
      </c>
      <c r="H18" s="51">
        <f t="shared" si="0"/>
        <v>5.4154417453196046E-3</v>
      </c>
      <c r="I18" s="1"/>
      <c r="L18" s="46" t="s">
        <v>43</v>
      </c>
      <c r="M18" s="46">
        <v>3.6461002169899349E-3</v>
      </c>
    </row>
    <row r="19" spans="1:13" x14ac:dyDescent="0.2">
      <c r="A19" s="49">
        <v>41912</v>
      </c>
      <c r="B19" s="52">
        <v>6463</v>
      </c>
      <c r="C19" s="51">
        <v>9.0249662618083759E-2</v>
      </c>
      <c r="D19" s="13">
        <v>-0.98</v>
      </c>
      <c r="E19" s="13">
        <v>-1.27</v>
      </c>
      <c r="F19" s="13">
        <v>-0.76</v>
      </c>
      <c r="G19" s="13">
        <v>0</v>
      </c>
      <c r="H19" s="51">
        <f t="shared" si="0"/>
        <v>9.0249662618083759E-2</v>
      </c>
      <c r="I19" s="1"/>
      <c r="L19" s="46" t="s">
        <v>44</v>
      </c>
      <c r="M19" s="46">
        <v>5.5585916990586303E-3</v>
      </c>
    </row>
    <row r="20" spans="1:13" x14ac:dyDescent="0.2">
      <c r="A20" s="49">
        <v>41880</v>
      </c>
      <c r="B20" s="52">
        <v>5928</v>
      </c>
      <c r="C20" s="51">
        <v>-3.4055727554179516E-2</v>
      </c>
      <c r="D20" s="13">
        <v>-2.0099999999999998</v>
      </c>
      <c r="E20" s="13">
        <v>3.12</v>
      </c>
      <c r="F20" s="13">
        <v>0.17</v>
      </c>
      <c r="G20" s="13">
        <v>0</v>
      </c>
      <c r="H20" s="51">
        <f t="shared" si="0"/>
        <v>-3.4055727554179516E-2</v>
      </c>
      <c r="I20" s="1"/>
      <c r="L20" s="46" t="s">
        <v>45</v>
      </c>
      <c r="M20" s="46">
        <v>9.0313283208017263E-4</v>
      </c>
    </row>
    <row r="21" spans="1:13" x14ac:dyDescent="0.2">
      <c r="A21" s="49">
        <v>41851</v>
      </c>
      <c r="B21" s="52">
        <v>6137</v>
      </c>
      <c r="C21" s="51">
        <v>8.7113740959894326E-3</v>
      </c>
      <c r="D21" s="13">
        <v>0.72</v>
      </c>
      <c r="E21" s="13">
        <v>0.36</v>
      </c>
      <c r="F21" s="13">
        <v>-0.64</v>
      </c>
      <c r="G21" s="13">
        <v>0</v>
      </c>
      <c r="H21" s="51">
        <f t="shared" si="0"/>
        <v>8.7113740959894326E-3</v>
      </c>
      <c r="I21" s="1"/>
      <c r="L21" s="46" t="s">
        <v>46</v>
      </c>
      <c r="M21" s="46">
        <v>-1E-4</v>
      </c>
    </row>
    <row r="22" spans="1:13" x14ac:dyDescent="0.2">
      <c r="A22" s="49">
        <v>41820</v>
      </c>
      <c r="B22" s="52">
        <v>6084</v>
      </c>
      <c r="C22" s="51">
        <v>5.6066655094601625E-2</v>
      </c>
      <c r="D22" s="13">
        <v>5.66</v>
      </c>
      <c r="E22" s="13">
        <v>1.76</v>
      </c>
      <c r="F22" s="13">
        <v>1</v>
      </c>
      <c r="G22" s="13">
        <v>0</v>
      </c>
      <c r="H22" s="51">
        <f t="shared" si="0"/>
        <v>5.6066655094601625E-2</v>
      </c>
      <c r="I22" s="1"/>
      <c r="L22" s="46" t="s">
        <v>47</v>
      </c>
      <c r="M22" s="46">
        <v>7.8610357685032203E-2</v>
      </c>
    </row>
    <row r="23" spans="1:13" x14ac:dyDescent="0.2">
      <c r="A23" s="49">
        <v>41789</v>
      </c>
      <c r="B23" s="52">
        <v>5761</v>
      </c>
      <c r="C23" s="51">
        <v>4.4416243654822329E-2</v>
      </c>
      <c r="D23" s="13">
        <v>3.74</v>
      </c>
      <c r="E23" s="13">
        <v>-2.2999999999999998</v>
      </c>
      <c r="F23" s="13">
        <v>0.01</v>
      </c>
      <c r="G23" s="13">
        <v>0</v>
      </c>
      <c r="H23" s="51">
        <f t="shared" si="0"/>
        <v>4.4416243654822329E-2</v>
      </c>
      <c r="I23" s="1"/>
      <c r="L23" s="46" t="s">
        <v>48</v>
      </c>
      <c r="M23" s="46">
        <v>6.1795883353687013E-3</v>
      </c>
    </row>
    <row r="24" spans="1:13" x14ac:dyDescent="0.2">
      <c r="A24" s="49">
        <v>41759</v>
      </c>
      <c r="B24" s="52">
        <v>5516</v>
      </c>
      <c r="C24" s="51">
        <v>-5.3209749399244721E-2</v>
      </c>
      <c r="D24" s="13">
        <v>-2.25</v>
      </c>
      <c r="E24" s="13">
        <v>0.56000000000000005</v>
      </c>
      <c r="F24" s="13">
        <v>0.41</v>
      </c>
      <c r="G24" s="13">
        <v>0</v>
      </c>
      <c r="H24" s="51">
        <f t="shared" si="0"/>
        <v>-5.3209749399244721E-2</v>
      </c>
      <c r="I24" s="1"/>
      <c r="L24" s="46" t="s">
        <v>49</v>
      </c>
      <c r="M24" s="46">
        <v>3.9829434952682226</v>
      </c>
    </row>
    <row r="25" spans="1:13" x14ac:dyDescent="0.2">
      <c r="A25" s="49">
        <v>41729</v>
      </c>
      <c r="B25" s="52">
        <v>5826</v>
      </c>
      <c r="C25" s="51">
        <v>-2.2264086316150511E-3</v>
      </c>
      <c r="D25" s="13">
        <v>-1.29</v>
      </c>
      <c r="E25" s="13">
        <v>2.1</v>
      </c>
      <c r="F25" s="13">
        <v>0.51</v>
      </c>
      <c r="G25" s="13">
        <v>0</v>
      </c>
      <c r="H25" s="51">
        <f t="shared" si="0"/>
        <v>-2.2264086316150511E-3</v>
      </c>
      <c r="I25" s="1"/>
      <c r="L25" s="46" t="s">
        <v>50</v>
      </c>
      <c r="M25" s="46">
        <v>0.80950020497087738</v>
      </c>
    </row>
    <row r="26" spans="1:13" x14ac:dyDescent="0.2">
      <c r="A26" s="49">
        <v>41698</v>
      </c>
      <c r="B26" s="52">
        <v>5839</v>
      </c>
      <c r="C26" s="51">
        <v>-1.4015535292131065E-2</v>
      </c>
      <c r="D26" s="13">
        <v>-0.31</v>
      </c>
      <c r="E26" s="13">
        <v>-2.0499999999999998</v>
      </c>
      <c r="F26" s="13">
        <v>0.14000000000000001</v>
      </c>
      <c r="G26" s="13">
        <v>0</v>
      </c>
      <c r="H26" s="51">
        <f t="shared" si="0"/>
        <v>-1.4015535292131065E-2</v>
      </c>
      <c r="I26" s="1"/>
      <c r="L26" s="46" t="s">
        <v>51</v>
      </c>
      <c r="M26" s="46">
        <v>0.63063088765523945</v>
      </c>
    </row>
    <row r="27" spans="1:13" x14ac:dyDescent="0.2">
      <c r="A27" s="49">
        <v>41670</v>
      </c>
      <c r="B27" s="52">
        <v>5922</v>
      </c>
      <c r="C27" s="51">
        <v>-7.7570093457943967E-2</v>
      </c>
      <c r="D27" s="13">
        <v>-2.77</v>
      </c>
      <c r="E27" s="13">
        <v>5.64</v>
      </c>
      <c r="F27" s="13">
        <v>-0.65</v>
      </c>
      <c r="G27" s="13">
        <v>0</v>
      </c>
      <c r="H27" s="51">
        <f t="shared" si="0"/>
        <v>-7.7570093457943967E-2</v>
      </c>
      <c r="I27" s="1"/>
      <c r="L27" s="46" t="s">
        <v>52</v>
      </c>
      <c r="M27" s="46">
        <v>-0.20439504950495044</v>
      </c>
    </row>
    <row r="28" spans="1:13" x14ac:dyDescent="0.2">
      <c r="A28" s="49">
        <v>41639</v>
      </c>
      <c r="B28" s="52">
        <v>6420</v>
      </c>
      <c r="C28" s="51">
        <v>6.2695924764890609E-3</v>
      </c>
      <c r="D28" s="13">
        <v>0.76</v>
      </c>
      <c r="E28" s="13">
        <v>-0.13</v>
      </c>
      <c r="F28" s="13">
        <v>0.44</v>
      </c>
      <c r="G28" s="13">
        <v>0</v>
      </c>
      <c r="H28" s="51">
        <f t="shared" si="0"/>
        <v>6.2695924764890609E-3</v>
      </c>
      <c r="I28" s="1"/>
      <c r="L28" s="46" t="s">
        <v>53</v>
      </c>
      <c r="M28" s="46">
        <v>0.42623583815028904</v>
      </c>
    </row>
    <row r="29" spans="1:13" x14ac:dyDescent="0.2">
      <c r="A29" s="49">
        <v>41607</v>
      </c>
      <c r="B29" s="52">
        <v>6380</v>
      </c>
      <c r="C29" s="51">
        <v>3.1446540880504248E-3</v>
      </c>
      <c r="D29" s="13">
        <v>0.95</v>
      </c>
      <c r="E29" s="13">
        <v>-2.91</v>
      </c>
      <c r="F29" s="13">
        <v>0.69</v>
      </c>
      <c r="G29" s="13">
        <v>0</v>
      </c>
      <c r="H29" s="51">
        <f t="shared" si="0"/>
        <v>3.1446540880504248E-3</v>
      </c>
      <c r="I29" s="1"/>
      <c r="L29" s="46" t="s">
        <v>54</v>
      </c>
      <c r="M29" s="46">
        <v>0.72922004339798696</v>
      </c>
    </row>
    <row r="30" spans="1:13" ht="16" thickBot="1" x14ac:dyDescent="0.25">
      <c r="A30" s="49">
        <v>41578</v>
      </c>
      <c r="B30" s="52">
        <v>6360</v>
      </c>
      <c r="C30" s="51">
        <v>1.4354066985645897E-2</v>
      </c>
      <c r="D30" s="13">
        <v>-0.14000000000000001</v>
      </c>
      <c r="E30" s="13">
        <v>0.52</v>
      </c>
      <c r="F30" s="13">
        <v>-0.48</v>
      </c>
      <c r="G30" s="13">
        <v>0</v>
      </c>
      <c r="H30" s="51">
        <f t="shared" si="0"/>
        <v>1.4354066985645897E-2</v>
      </c>
      <c r="I30" s="1"/>
      <c r="L30" s="47" t="s">
        <v>55</v>
      </c>
      <c r="M30" s="47">
        <v>200</v>
      </c>
    </row>
    <row r="31" spans="1:13" x14ac:dyDescent="0.2">
      <c r="A31" s="49">
        <v>41547</v>
      </c>
      <c r="B31" s="52">
        <v>6270</v>
      </c>
      <c r="C31" s="51">
        <v>5.555555555555558E-2</v>
      </c>
      <c r="D31" s="13">
        <v>8.5399999999999991</v>
      </c>
      <c r="E31" s="13">
        <v>1.56</v>
      </c>
      <c r="F31" s="13">
        <v>0.88</v>
      </c>
      <c r="G31" s="13">
        <v>0</v>
      </c>
      <c r="H31" s="51">
        <f t="shared" si="0"/>
        <v>5.555555555555558E-2</v>
      </c>
      <c r="I31" s="1"/>
    </row>
    <row r="32" spans="1:13" x14ac:dyDescent="0.2">
      <c r="A32" s="49">
        <v>41516</v>
      </c>
      <c r="B32" s="52">
        <v>5940</v>
      </c>
      <c r="C32" s="51">
        <v>-5.0251256281407253E-3</v>
      </c>
      <c r="D32" s="13">
        <v>-2.39</v>
      </c>
      <c r="E32" s="13">
        <v>0.56000000000000005</v>
      </c>
      <c r="F32" s="13">
        <v>-0.04</v>
      </c>
      <c r="G32" s="13">
        <v>0</v>
      </c>
      <c r="H32" s="51">
        <f t="shared" si="0"/>
        <v>-5.0251256281407253E-3</v>
      </c>
      <c r="I32" s="1"/>
      <c r="L32" t="s">
        <v>56</v>
      </c>
    </row>
    <row r="33" spans="1:20" x14ac:dyDescent="0.2">
      <c r="A33" s="49">
        <v>41486</v>
      </c>
      <c r="B33" s="52">
        <v>5970</v>
      </c>
      <c r="C33" s="51">
        <v>-3.3388981636059967E-3</v>
      </c>
      <c r="D33" s="13">
        <v>1.33</v>
      </c>
      <c r="E33" s="13">
        <v>2.17</v>
      </c>
      <c r="F33" s="13">
        <v>0.06</v>
      </c>
      <c r="G33" s="13">
        <v>0</v>
      </c>
      <c r="H33" s="51">
        <f t="shared" si="0"/>
        <v>-3.3388981636059967E-3</v>
      </c>
      <c r="I33" s="1"/>
    </row>
    <row r="34" spans="1:20" x14ac:dyDescent="0.2">
      <c r="A34" s="49">
        <v>41453</v>
      </c>
      <c r="B34" s="52">
        <v>5990</v>
      </c>
      <c r="C34" s="51">
        <v>-3.3277870216306127E-3</v>
      </c>
      <c r="D34" s="13">
        <v>1.03</v>
      </c>
      <c r="E34" s="13">
        <v>-3.91</v>
      </c>
      <c r="F34" s="13">
        <v>0.87</v>
      </c>
      <c r="G34" s="13">
        <v>0</v>
      </c>
      <c r="H34" s="51">
        <f t="shared" si="0"/>
        <v>-3.3277870216306127E-3</v>
      </c>
      <c r="I34" s="1"/>
    </row>
    <row r="35" spans="1:20" ht="16" thickBot="1" x14ac:dyDescent="0.25">
      <c r="A35" s="49">
        <v>41425</v>
      </c>
      <c r="B35" s="52">
        <v>6010</v>
      </c>
      <c r="C35" s="51">
        <v>6.560283687943258E-2</v>
      </c>
      <c r="D35" s="13">
        <v>-5.64</v>
      </c>
      <c r="E35" s="13">
        <v>-1.78</v>
      </c>
      <c r="F35" s="13">
        <v>-0.26</v>
      </c>
      <c r="G35" s="13">
        <v>0</v>
      </c>
      <c r="H35" s="51">
        <f t="shared" si="0"/>
        <v>6.560283687943258E-2</v>
      </c>
      <c r="I35" s="1"/>
    </row>
    <row r="36" spans="1:20" x14ac:dyDescent="0.2">
      <c r="A36" s="49">
        <v>41394</v>
      </c>
      <c r="B36" s="52">
        <v>5640</v>
      </c>
      <c r="C36" s="51">
        <v>0.16049382716049387</v>
      </c>
      <c r="D36" s="13">
        <v>8.5299999999999994</v>
      </c>
      <c r="E36" s="13">
        <v>-1.1000000000000001</v>
      </c>
      <c r="F36" s="13">
        <v>-0.15</v>
      </c>
      <c r="G36" s="13">
        <v>0</v>
      </c>
      <c r="H36" s="51">
        <f t="shared" si="0"/>
        <v>0.16049382716049387</v>
      </c>
      <c r="I36" s="1"/>
      <c r="L36" s="58" t="s">
        <v>86</v>
      </c>
      <c r="M36" s="58"/>
    </row>
    <row r="37" spans="1:20" x14ac:dyDescent="0.2">
      <c r="A37" s="49">
        <v>41362</v>
      </c>
      <c r="B37" s="52">
        <v>4860</v>
      </c>
      <c r="C37" s="51">
        <v>1.9937040923399874E-2</v>
      </c>
      <c r="D37" s="13">
        <v>5.39</v>
      </c>
      <c r="E37" s="13">
        <v>2.86</v>
      </c>
      <c r="F37" s="13">
        <v>-1.88</v>
      </c>
      <c r="G37" s="13">
        <v>0</v>
      </c>
      <c r="H37" s="51">
        <f t="shared" si="0"/>
        <v>1.9937040923399874E-2</v>
      </c>
      <c r="I37" s="1"/>
      <c r="L37" s="46" t="s">
        <v>84</v>
      </c>
      <c r="M37" s="46">
        <v>0.28773889218700094</v>
      </c>
    </row>
    <row r="38" spans="1:20" x14ac:dyDescent="0.2">
      <c r="A38" s="49">
        <v>41333</v>
      </c>
      <c r="B38" s="52">
        <v>4765</v>
      </c>
      <c r="C38" s="51">
        <v>9.1638029782359576E-2</v>
      </c>
      <c r="D38" s="13">
        <v>2.85</v>
      </c>
      <c r="E38" s="13">
        <v>-1.02</v>
      </c>
      <c r="F38" s="13">
        <v>1.39</v>
      </c>
      <c r="G38" s="13">
        <v>0</v>
      </c>
      <c r="H38" s="51">
        <f t="shared" si="0"/>
        <v>9.1638029782359576E-2</v>
      </c>
      <c r="I38" s="1"/>
      <c r="L38" s="46" t="s">
        <v>85</v>
      </c>
      <c r="M38" s="46">
        <v>6.7409491827954998E-2</v>
      </c>
    </row>
    <row r="39" spans="1:20" ht="16" thickBot="1" x14ac:dyDescent="0.25">
      <c r="A39" s="49">
        <v>41305</v>
      </c>
      <c r="B39" s="52">
        <v>4365</v>
      </c>
      <c r="C39" s="51">
        <v>8.98876404494382E-2</v>
      </c>
      <c r="D39" s="13">
        <v>3.64</v>
      </c>
      <c r="E39" s="13">
        <v>0.25</v>
      </c>
      <c r="F39" s="13">
        <v>0.84</v>
      </c>
      <c r="G39" s="13">
        <v>0</v>
      </c>
      <c r="H39" s="51">
        <f t="shared" si="0"/>
        <v>8.98876404494382E-2</v>
      </c>
      <c r="I39" s="1"/>
      <c r="L39" s="47" t="s">
        <v>60</v>
      </c>
      <c r="M39" s="47">
        <v>238</v>
      </c>
    </row>
    <row r="40" spans="1:20" x14ac:dyDescent="0.2">
      <c r="A40" s="49">
        <v>41274</v>
      </c>
      <c r="B40" s="52">
        <v>4005</v>
      </c>
      <c r="C40" s="51">
        <v>0.13295615275813288</v>
      </c>
      <c r="D40" s="13">
        <v>3.89</v>
      </c>
      <c r="E40" s="13">
        <v>-2.52</v>
      </c>
      <c r="F40" s="13">
        <v>6.81</v>
      </c>
      <c r="G40" s="13">
        <v>0.01</v>
      </c>
      <c r="H40" s="51">
        <f t="shared" si="0"/>
        <v>0.13285615275813289</v>
      </c>
      <c r="I40" s="1"/>
    </row>
    <row r="41" spans="1:20" ht="16" thickBot="1" x14ac:dyDescent="0.25">
      <c r="A41" s="49">
        <v>41243</v>
      </c>
      <c r="B41" s="52">
        <v>3535</v>
      </c>
      <c r="C41" s="51">
        <v>0.15334420880913546</v>
      </c>
      <c r="D41" s="13">
        <v>1.73</v>
      </c>
      <c r="E41" s="13">
        <v>-0.49</v>
      </c>
      <c r="F41" s="13">
        <v>0.52</v>
      </c>
      <c r="G41" s="13">
        <v>0.01</v>
      </c>
      <c r="H41" s="51">
        <f t="shared" si="0"/>
        <v>0.15324420880913547</v>
      </c>
      <c r="I41" s="1"/>
      <c r="L41" t="s">
        <v>87</v>
      </c>
    </row>
    <row r="42" spans="1:20" x14ac:dyDescent="0.2">
      <c r="A42" s="49">
        <v>41213</v>
      </c>
      <c r="B42" s="52">
        <v>3065</v>
      </c>
      <c r="C42" s="51">
        <v>8.2236842105263275E-3</v>
      </c>
      <c r="D42" s="13">
        <v>-1.87</v>
      </c>
      <c r="E42" s="13">
        <v>0.26</v>
      </c>
      <c r="F42" s="13">
        <v>-1.23</v>
      </c>
      <c r="G42" s="13">
        <v>0.01</v>
      </c>
      <c r="H42" s="51">
        <f t="shared" si="0"/>
        <v>8.1236842105263281E-3</v>
      </c>
      <c r="I42" s="1"/>
      <c r="L42" s="48"/>
      <c r="M42" s="48" t="s">
        <v>82</v>
      </c>
      <c r="N42" s="48" t="s">
        <v>83</v>
      </c>
      <c r="O42" s="48" t="s">
        <v>68</v>
      </c>
      <c r="P42" s="48" t="s">
        <v>69</v>
      </c>
      <c r="Q42" s="48"/>
    </row>
    <row r="43" spans="1:20" x14ac:dyDescent="0.2">
      <c r="A43" s="49">
        <v>41180</v>
      </c>
      <c r="B43" s="52">
        <v>3040</v>
      </c>
      <c r="C43" s="51">
        <v>-1.7770597738287597E-2</v>
      </c>
      <c r="D43" s="13">
        <v>2.13</v>
      </c>
      <c r="E43" s="13">
        <v>-0.56999999999999995</v>
      </c>
      <c r="F43" s="13">
        <v>1.44</v>
      </c>
      <c r="G43" s="13">
        <v>0.01</v>
      </c>
      <c r="H43" s="51">
        <f t="shared" si="0"/>
        <v>-1.7870597738287596E-2</v>
      </c>
      <c r="I43" s="1"/>
      <c r="L43" s="46" t="s">
        <v>86</v>
      </c>
      <c r="M43" s="46">
        <v>3</v>
      </c>
      <c r="N43" s="46">
        <v>0.42955353771298754</v>
      </c>
      <c r="O43" s="46">
        <v>0.14318451257099585</v>
      </c>
      <c r="P43" s="46">
        <v>31.510401655229149</v>
      </c>
      <c r="Q43" s="46"/>
    </row>
    <row r="44" spans="1:20" x14ac:dyDescent="0.2">
      <c r="A44" s="49">
        <v>41152</v>
      </c>
      <c r="B44" s="52">
        <v>3095</v>
      </c>
      <c r="C44" s="51">
        <v>2.4834437086092676E-2</v>
      </c>
      <c r="D44" s="13">
        <v>-0.64</v>
      </c>
      <c r="E44" s="13">
        <v>0.54</v>
      </c>
      <c r="F44" s="13">
        <v>-3.08</v>
      </c>
      <c r="G44" s="13">
        <v>0.01</v>
      </c>
      <c r="H44" s="51">
        <f t="shared" si="0"/>
        <v>2.4734437086092676E-2</v>
      </c>
      <c r="I44" s="1"/>
      <c r="L44" s="46" t="s">
        <v>63</v>
      </c>
      <c r="M44" s="46">
        <v>234</v>
      </c>
      <c r="N44" s="46">
        <v>1.0633052637097327</v>
      </c>
      <c r="O44" s="46">
        <v>4.5440395885031314E-3</v>
      </c>
      <c r="P44" s="46"/>
      <c r="Q44" s="46"/>
    </row>
    <row r="45" spans="1:20" ht="16" thickBot="1" x14ac:dyDescent="0.25">
      <c r="A45" s="49">
        <v>41121</v>
      </c>
      <c r="B45" s="52">
        <v>3020</v>
      </c>
      <c r="C45" s="51">
        <v>-5.3291536050156685E-2</v>
      </c>
      <c r="D45" s="13">
        <v>-1.83</v>
      </c>
      <c r="E45" s="13">
        <v>0.88</v>
      </c>
      <c r="F45" s="13">
        <v>-3.7</v>
      </c>
      <c r="G45" s="13">
        <v>0</v>
      </c>
      <c r="H45" s="51">
        <f t="shared" si="0"/>
        <v>-5.3291536050156685E-2</v>
      </c>
      <c r="I45" s="1"/>
      <c r="L45" s="47" t="s">
        <v>64</v>
      </c>
      <c r="M45" s="47">
        <v>237</v>
      </c>
      <c r="N45" s="47">
        <v>1.4928588014227202</v>
      </c>
      <c r="O45" s="47"/>
      <c r="P45" s="47"/>
      <c r="Q45" s="47"/>
    </row>
    <row r="46" spans="1:20" ht="16" thickBot="1" x14ac:dyDescent="0.25">
      <c r="A46" s="49">
        <v>41089</v>
      </c>
      <c r="B46" s="52">
        <v>3190</v>
      </c>
      <c r="C46" s="51">
        <v>4.9342105263157965E-2</v>
      </c>
      <c r="D46" s="13">
        <v>4.74</v>
      </c>
      <c r="E46" s="13">
        <v>-1.19</v>
      </c>
      <c r="F46" s="13">
        <v>1.28</v>
      </c>
      <c r="G46" s="13">
        <v>0</v>
      </c>
      <c r="H46" s="51">
        <f t="shared" si="0"/>
        <v>4.9342105263157965E-2</v>
      </c>
      <c r="I46" s="1"/>
    </row>
    <row r="47" spans="1:20" x14ac:dyDescent="0.2">
      <c r="A47" s="49">
        <v>41060</v>
      </c>
      <c r="B47" s="52">
        <v>3040</v>
      </c>
      <c r="C47" s="51">
        <v>-8.0181543116490173E-2</v>
      </c>
      <c r="D47" s="13">
        <v>-8.43</v>
      </c>
      <c r="E47" s="13">
        <v>0.79</v>
      </c>
      <c r="F47" s="13">
        <v>-1.55</v>
      </c>
      <c r="G47" s="13">
        <v>0.01</v>
      </c>
      <c r="H47" s="51">
        <f t="shared" si="0"/>
        <v>-8.0281543116490175E-2</v>
      </c>
      <c r="I47" s="1"/>
      <c r="L47" s="48"/>
      <c r="M47" s="48" t="s">
        <v>88</v>
      </c>
      <c r="N47" s="48" t="s">
        <v>85</v>
      </c>
      <c r="O47" s="48" t="s">
        <v>89</v>
      </c>
      <c r="P47" s="48" t="s">
        <v>90</v>
      </c>
      <c r="Q47" s="48"/>
      <c r="R47" s="48"/>
      <c r="S47" s="48"/>
      <c r="T47" s="48"/>
    </row>
    <row r="48" spans="1:20" x14ac:dyDescent="0.2">
      <c r="A48" s="49">
        <v>41029</v>
      </c>
      <c r="B48" s="52">
        <v>3305</v>
      </c>
      <c r="C48" s="51">
        <v>-7.4229691876750659E-2</v>
      </c>
      <c r="D48" s="13">
        <v>-1.94</v>
      </c>
      <c r="E48" s="13">
        <v>3.02</v>
      </c>
      <c r="F48" s="13">
        <v>-1.74</v>
      </c>
      <c r="G48" s="13">
        <v>0</v>
      </c>
      <c r="H48" s="51">
        <f t="shared" si="0"/>
        <v>-7.4229691876750659E-2</v>
      </c>
      <c r="I48" s="1"/>
      <c r="L48" s="46" t="s">
        <v>2</v>
      </c>
      <c r="M48" s="46">
        <v>5.3019974468743276E-3</v>
      </c>
      <c r="N48" s="46">
        <v>4.4085889931452108E-3</v>
      </c>
      <c r="O48" s="46">
        <v>1.2026517906564327</v>
      </c>
      <c r="P48" s="46">
        <v>0.23032658605108497</v>
      </c>
      <c r="Q48" s="46"/>
      <c r="R48" s="46"/>
      <c r="S48" s="46"/>
      <c r="T48" s="46"/>
    </row>
    <row r="49" spans="1:20" x14ac:dyDescent="0.2">
      <c r="A49" s="49">
        <v>40998</v>
      </c>
      <c r="B49" s="52">
        <v>3570</v>
      </c>
      <c r="C49" s="51">
        <v>6.4083457526080467E-2</v>
      </c>
      <c r="D49" s="13">
        <v>1.26</v>
      </c>
      <c r="E49" s="13">
        <v>1.8</v>
      </c>
      <c r="F49" s="13">
        <v>-1.1499999999999999</v>
      </c>
      <c r="G49" s="13">
        <v>0</v>
      </c>
      <c r="H49" s="51">
        <f t="shared" si="0"/>
        <v>6.4083457526080467E-2</v>
      </c>
      <c r="I49" s="1"/>
      <c r="L49" s="46" t="s">
        <v>15</v>
      </c>
      <c r="M49" s="46">
        <v>5.7858893358251643E-3</v>
      </c>
      <c r="N49" s="46">
        <v>8.4952822697200966E-4</v>
      </c>
      <c r="O49" s="46">
        <v>6.8107087582574213</v>
      </c>
      <c r="P49" s="46">
        <v>8.1194579657030291E-11</v>
      </c>
      <c r="Q49" s="46"/>
      <c r="R49" s="46"/>
      <c r="S49" s="46"/>
      <c r="T49" s="46"/>
    </row>
    <row r="50" spans="1:20" x14ac:dyDescent="0.2">
      <c r="A50" s="49">
        <v>40968</v>
      </c>
      <c r="B50" s="52">
        <v>3355</v>
      </c>
      <c r="C50" s="51">
        <v>0.19395017793594316</v>
      </c>
      <c r="D50" s="13">
        <v>3.61</v>
      </c>
      <c r="E50" s="13">
        <v>-3.42</v>
      </c>
      <c r="F50" s="13">
        <v>-0.23</v>
      </c>
      <c r="G50" s="13">
        <v>0</v>
      </c>
      <c r="H50" s="51">
        <f t="shared" si="0"/>
        <v>0.19395017793594316</v>
      </c>
      <c r="I50" s="1"/>
      <c r="L50" s="46" t="s">
        <v>16</v>
      </c>
      <c r="M50" s="46">
        <v>-9.6990093627503868E-3</v>
      </c>
      <c r="N50" s="46">
        <v>1.3931589803732058E-3</v>
      </c>
      <c r="O50" s="46">
        <v>-6.9618826705277899</v>
      </c>
      <c r="P50" s="46">
        <v>3.3576748566889853E-11</v>
      </c>
      <c r="Q50" s="46"/>
      <c r="R50" s="46"/>
      <c r="S50" s="46"/>
      <c r="T50" s="46"/>
    </row>
    <row r="51" spans="1:20" ht="16" thickBot="1" x14ac:dyDescent="0.25">
      <c r="A51" s="49">
        <v>40939</v>
      </c>
      <c r="B51" s="52">
        <v>2810</v>
      </c>
      <c r="C51" s="51">
        <v>9.5516569200779777E-2</v>
      </c>
      <c r="D51" s="13">
        <v>4.3600000000000003</v>
      </c>
      <c r="E51" s="13">
        <v>2.38</v>
      </c>
      <c r="F51" s="13">
        <v>1.43</v>
      </c>
      <c r="G51" s="13">
        <v>0</v>
      </c>
      <c r="H51" s="51">
        <f t="shared" si="0"/>
        <v>9.5516569200779777E-2</v>
      </c>
      <c r="I51" s="1"/>
      <c r="L51" s="47" t="s">
        <v>4</v>
      </c>
      <c r="M51" s="47">
        <v>-3.6339194022075983E-4</v>
      </c>
      <c r="N51" s="47">
        <v>1.5162717749526949E-3</v>
      </c>
      <c r="O51" s="47">
        <v>-0.23966148168397913</v>
      </c>
      <c r="P51" s="47">
        <v>0.81080249598166132</v>
      </c>
      <c r="Q51" s="47"/>
      <c r="R51" s="47"/>
      <c r="S51" s="47"/>
      <c r="T51" s="47"/>
    </row>
    <row r="52" spans="1:20" x14ac:dyDescent="0.2">
      <c r="A52" s="49">
        <v>40907</v>
      </c>
      <c r="B52" s="52">
        <v>2565</v>
      </c>
      <c r="C52" s="51">
        <v>2.2319649262654506E-2</v>
      </c>
      <c r="D52" s="13">
        <v>1.1599999999999999</v>
      </c>
      <c r="E52" s="13">
        <v>0.46</v>
      </c>
      <c r="F52" s="13">
        <v>1.61</v>
      </c>
      <c r="G52" s="13">
        <v>0</v>
      </c>
      <c r="H52" s="51">
        <f t="shared" si="0"/>
        <v>2.2319649262654506E-2</v>
      </c>
      <c r="I52" s="1"/>
    </row>
    <row r="53" spans="1:20" x14ac:dyDescent="0.2">
      <c r="A53" s="49">
        <v>40877</v>
      </c>
      <c r="B53" s="52">
        <v>2509</v>
      </c>
      <c r="C53" s="51">
        <v>-5.1059001512859359E-2</v>
      </c>
      <c r="D53" s="13">
        <v>-3.8</v>
      </c>
      <c r="E53" s="13">
        <v>2.2999999999999998</v>
      </c>
      <c r="F53" s="13">
        <v>0.24</v>
      </c>
      <c r="G53" s="13">
        <v>0</v>
      </c>
      <c r="H53" s="51">
        <f t="shared" si="0"/>
        <v>-5.1059001512859359E-2</v>
      </c>
      <c r="I53" s="1"/>
    </row>
    <row r="54" spans="1:20" x14ac:dyDescent="0.2">
      <c r="A54" s="49">
        <v>40847</v>
      </c>
      <c r="B54" s="52">
        <v>2644</v>
      </c>
      <c r="C54" s="51">
        <v>-1.6369047619047672E-2</v>
      </c>
      <c r="D54" s="13">
        <v>-1.19</v>
      </c>
      <c r="E54" s="13">
        <v>-2.79</v>
      </c>
      <c r="F54" s="13">
        <v>-2.42</v>
      </c>
      <c r="G54" s="13">
        <v>0</v>
      </c>
      <c r="H54" s="51">
        <f t="shared" si="0"/>
        <v>-1.6369047619047672E-2</v>
      </c>
      <c r="I54" s="1"/>
    </row>
    <row r="55" spans="1:20" x14ac:dyDescent="0.2">
      <c r="A55" s="49">
        <v>40816</v>
      </c>
      <c r="B55" s="52">
        <v>2688</v>
      </c>
      <c r="C55" s="51">
        <v>-1.6825164594001518E-2</v>
      </c>
      <c r="D55" s="13">
        <v>-0.42</v>
      </c>
      <c r="E55" s="13">
        <v>-0.36</v>
      </c>
      <c r="F55" s="13">
        <v>3.15</v>
      </c>
      <c r="G55" s="13">
        <v>0</v>
      </c>
      <c r="H55" s="51">
        <f t="shared" si="0"/>
        <v>-1.6825164594001518E-2</v>
      </c>
      <c r="I55" s="1"/>
      <c r="L55" t="s">
        <v>77</v>
      </c>
    </row>
    <row r="56" spans="1:20" ht="16" thickBot="1" x14ac:dyDescent="0.25">
      <c r="A56" s="49">
        <v>40786</v>
      </c>
      <c r="B56" s="52">
        <v>2734</v>
      </c>
      <c r="C56" s="51">
        <v>-0.13343898573692548</v>
      </c>
      <c r="D56" s="13">
        <v>-7.06</v>
      </c>
      <c r="E56" s="13">
        <v>4.71</v>
      </c>
      <c r="F56" s="13">
        <v>0.89</v>
      </c>
      <c r="G56" s="13">
        <v>0.01</v>
      </c>
      <c r="H56" s="51">
        <f t="shared" si="0"/>
        <v>-0.13353898573692546</v>
      </c>
      <c r="I56" s="1"/>
    </row>
    <row r="57" spans="1:20" x14ac:dyDescent="0.2">
      <c r="A57" s="49">
        <v>40753</v>
      </c>
      <c r="B57" s="52">
        <v>3155</v>
      </c>
      <c r="C57" s="51">
        <v>-4.3939393939393945E-2</v>
      </c>
      <c r="D57" s="13">
        <v>3.38</v>
      </c>
      <c r="E57" s="13">
        <v>0.55000000000000004</v>
      </c>
      <c r="F57" s="13">
        <v>-0.57999999999999996</v>
      </c>
      <c r="G57" s="13">
        <v>0</v>
      </c>
      <c r="H57" s="51">
        <f t="shared" si="0"/>
        <v>-4.3939393939393945E-2</v>
      </c>
      <c r="I57" s="1"/>
      <c r="L57" s="48" t="s">
        <v>78</v>
      </c>
      <c r="M57" s="48" t="s">
        <v>79</v>
      </c>
      <c r="N57" s="48" t="s">
        <v>63</v>
      </c>
    </row>
    <row r="58" spans="1:20" x14ac:dyDescent="0.2">
      <c r="A58" s="49">
        <v>40724</v>
      </c>
      <c r="B58" s="52">
        <v>3300</v>
      </c>
      <c r="C58" s="51">
        <v>-2.9411764705882359E-2</v>
      </c>
      <c r="D58" s="13">
        <v>2.4900000000000002</v>
      </c>
      <c r="E58" s="13">
        <v>1.79</v>
      </c>
      <c r="F58" s="13">
        <v>1.44</v>
      </c>
      <c r="G58" s="13">
        <v>0</v>
      </c>
      <c r="H58" s="51">
        <f t="shared" si="0"/>
        <v>-2.9411764705882359E-2</v>
      </c>
      <c r="I58" s="1"/>
      <c r="L58" s="46">
        <v>1</v>
      </c>
      <c r="M58" s="46">
        <v>-2.6964583090304691E-2</v>
      </c>
      <c r="N58" s="46">
        <v>-0.15420763913191751</v>
      </c>
    </row>
    <row r="59" spans="1:20" x14ac:dyDescent="0.2">
      <c r="A59" s="49">
        <v>40694</v>
      </c>
      <c r="B59" s="52">
        <v>3400</v>
      </c>
      <c r="C59" s="51">
        <v>5.2631578947368363E-2</v>
      </c>
      <c r="D59" s="13">
        <v>-1.64</v>
      </c>
      <c r="E59" s="13">
        <v>0.2</v>
      </c>
      <c r="F59" s="13">
        <v>-0.51</v>
      </c>
      <c r="G59" s="13">
        <v>0</v>
      </c>
      <c r="H59" s="51">
        <f t="shared" si="0"/>
        <v>5.2631578947368363E-2</v>
      </c>
      <c r="I59" s="1"/>
      <c r="L59" s="46">
        <v>2</v>
      </c>
      <c r="M59" s="46">
        <v>-4.4920847978562481E-2</v>
      </c>
      <c r="N59" s="46">
        <v>6.3593095170240421E-3</v>
      </c>
    </row>
    <row r="60" spans="1:20" x14ac:dyDescent="0.2">
      <c r="A60" s="49">
        <v>40662</v>
      </c>
      <c r="B60" s="52">
        <v>3230</v>
      </c>
      <c r="C60" s="51">
        <v>-3.5820895522388096E-2</v>
      </c>
      <c r="D60" s="13">
        <v>0.74</v>
      </c>
      <c r="E60" s="13">
        <v>-1.42</v>
      </c>
      <c r="F60" s="13">
        <v>-1.28</v>
      </c>
      <c r="G60" s="13">
        <v>0</v>
      </c>
      <c r="H60" s="51">
        <f t="shared" si="0"/>
        <v>-3.5820895522388096E-2</v>
      </c>
      <c r="I60" s="1"/>
      <c r="L60" s="46">
        <v>3</v>
      </c>
      <c r="M60" s="46">
        <v>3.3233516257787691E-3</v>
      </c>
      <c r="N60" s="46">
        <v>-2.5494658926288091E-2</v>
      </c>
    </row>
    <row r="61" spans="1:20" x14ac:dyDescent="0.2">
      <c r="A61" s="49">
        <v>40633</v>
      </c>
      <c r="B61" s="52">
        <v>3350</v>
      </c>
      <c r="C61" s="51">
        <v>-0.12303664921465973</v>
      </c>
      <c r="D61" s="13">
        <v>-8.66</v>
      </c>
      <c r="E61" s="13">
        <v>2.71</v>
      </c>
      <c r="F61" s="13">
        <v>0.72</v>
      </c>
      <c r="G61" s="13">
        <v>0.01</v>
      </c>
      <c r="H61" s="51">
        <f t="shared" si="0"/>
        <v>-0.12313664921465974</v>
      </c>
      <c r="I61" s="1"/>
      <c r="L61" s="46">
        <v>4</v>
      </c>
      <c r="M61" s="46">
        <v>-1.8867482135864328E-2</v>
      </c>
      <c r="N61" s="46">
        <v>4.4038187718941094E-2</v>
      </c>
    </row>
    <row r="62" spans="1:20" x14ac:dyDescent="0.2">
      <c r="A62" s="49">
        <v>40602</v>
      </c>
      <c r="B62" s="52">
        <v>3820</v>
      </c>
      <c r="C62" s="51">
        <v>0.12352941176470589</v>
      </c>
      <c r="D62" s="13">
        <v>4.7699999999999996</v>
      </c>
      <c r="E62" s="13">
        <v>-0.56000000000000005</v>
      </c>
      <c r="F62" s="13">
        <v>1.41</v>
      </c>
      <c r="G62" s="13">
        <v>0.01</v>
      </c>
      <c r="H62" s="51">
        <f t="shared" si="0"/>
        <v>0.12342941176470588</v>
      </c>
      <c r="I62" s="1"/>
      <c r="L62" s="46">
        <v>5</v>
      </c>
      <c r="M62" s="46">
        <v>0.10782462844626926</v>
      </c>
      <c r="N62" s="46">
        <v>-3.6385810486148848E-2</v>
      </c>
    </row>
    <row r="63" spans="1:20" x14ac:dyDescent="0.2">
      <c r="A63" s="49">
        <v>40574</v>
      </c>
      <c r="B63" s="52">
        <v>3400</v>
      </c>
      <c r="C63" s="51">
        <v>5.5900621118012417E-2</v>
      </c>
      <c r="D63" s="13">
        <v>0.33</v>
      </c>
      <c r="E63" s="13">
        <v>1.57</v>
      </c>
      <c r="F63" s="13">
        <v>0.84</v>
      </c>
      <c r="G63" s="13">
        <v>0.01</v>
      </c>
      <c r="H63" s="51">
        <f t="shared" si="0"/>
        <v>5.5800621118012414E-2</v>
      </c>
      <c r="I63" s="1"/>
      <c r="L63" s="46">
        <v>6</v>
      </c>
      <c r="M63" s="46">
        <v>-6.3845136145935469E-2</v>
      </c>
      <c r="N63" s="46">
        <v>3.3116548826691919E-2</v>
      </c>
    </row>
    <row r="64" spans="1:20" x14ac:dyDescent="0.2">
      <c r="A64" s="49">
        <v>40543</v>
      </c>
      <c r="B64" s="52">
        <v>3220</v>
      </c>
      <c r="C64" s="51">
        <v>0</v>
      </c>
      <c r="D64" s="13">
        <v>7.56</v>
      </c>
      <c r="E64" s="13">
        <v>2.35</v>
      </c>
      <c r="F64" s="13">
        <v>1.78</v>
      </c>
      <c r="G64" s="13">
        <v>0.01</v>
      </c>
      <c r="H64" s="51">
        <f t="shared" si="0"/>
        <v>-1E-4</v>
      </c>
      <c r="I64" s="1"/>
      <c r="L64" s="46">
        <v>7</v>
      </c>
      <c r="M64" s="46">
        <v>-5.1569828627449417E-2</v>
      </c>
      <c r="N64" s="46">
        <v>-7.6989483137969272E-2</v>
      </c>
    </row>
    <row r="65" spans="1:14" x14ac:dyDescent="0.2">
      <c r="A65" s="49">
        <v>40512</v>
      </c>
      <c r="B65" s="52">
        <v>3220</v>
      </c>
      <c r="C65" s="51">
        <v>0.12626792584819868</v>
      </c>
      <c r="D65" s="13">
        <v>1.86</v>
      </c>
      <c r="E65" s="13">
        <v>0.38</v>
      </c>
      <c r="F65" s="13">
        <v>0.7</v>
      </c>
      <c r="G65" s="13">
        <v>0.01</v>
      </c>
      <c r="H65" s="51">
        <f t="shared" si="0"/>
        <v>0.12616792584819869</v>
      </c>
      <c r="I65" s="1"/>
      <c r="L65" s="46">
        <v>8</v>
      </c>
      <c r="M65" s="46">
        <v>1.6279016514329545E-2</v>
      </c>
      <c r="N65" s="46">
        <v>-1.0183685537857576E-2</v>
      </c>
    </row>
    <row r="66" spans="1:14" x14ac:dyDescent="0.2">
      <c r="A66" s="49">
        <v>40480</v>
      </c>
      <c r="B66" s="52">
        <v>2859</v>
      </c>
      <c r="C66" s="51">
        <v>-4.6364242828552338E-2</v>
      </c>
      <c r="D66" s="13">
        <v>1.41</v>
      </c>
      <c r="E66" s="13">
        <v>-3.48</v>
      </c>
      <c r="F66" s="13">
        <v>-0.66</v>
      </c>
      <c r="G66" s="13">
        <v>0.01</v>
      </c>
      <c r="H66" s="51">
        <f t="shared" ref="H66:H129" si="1">C66-G66/100</f>
        <v>-4.6464242828552341E-2</v>
      </c>
      <c r="I66" s="1"/>
      <c r="L66" s="46">
        <v>9</v>
      </c>
      <c r="M66" s="46">
        <v>-3.8063438393453775E-2</v>
      </c>
      <c r="N66" s="46">
        <v>-8.5427912671692252E-3</v>
      </c>
    </row>
    <row r="67" spans="1:14" x14ac:dyDescent="0.2">
      <c r="A67" s="49">
        <v>40451</v>
      </c>
      <c r="B67" s="52">
        <v>2998</v>
      </c>
      <c r="C67" s="51">
        <v>4.8251748251748161E-2</v>
      </c>
      <c r="D67" s="13">
        <v>4.72</v>
      </c>
      <c r="E67" s="13">
        <v>-0.52</v>
      </c>
      <c r="F67" s="13">
        <v>-1.6</v>
      </c>
      <c r="G67" s="13">
        <v>0.01</v>
      </c>
      <c r="H67" s="51">
        <f t="shared" si="1"/>
        <v>4.8151748251748158E-2</v>
      </c>
      <c r="I67" s="1"/>
      <c r="L67" s="46">
        <v>10</v>
      </c>
      <c r="M67" s="46">
        <v>2.4365992760103917E-2</v>
      </c>
      <c r="N67" s="46">
        <v>5.0668859190059028E-3</v>
      </c>
    </row>
    <row r="68" spans="1:14" x14ac:dyDescent="0.2">
      <c r="A68" s="49">
        <v>40421</v>
      </c>
      <c r="B68" s="52">
        <v>2860</v>
      </c>
      <c r="C68" s="51">
        <v>-6.2295081967213117E-2</v>
      </c>
      <c r="D68" s="13">
        <v>-2.57</v>
      </c>
      <c r="E68" s="13">
        <v>-0.4</v>
      </c>
      <c r="F68" s="13">
        <v>0.75</v>
      </c>
      <c r="G68" s="13">
        <v>0.01</v>
      </c>
      <c r="H68" s="51">
        <f t="shared" si="1"/>
        <v>-6.239508196721312E-2</v>
      </c>
      <c r="I68" s="1"/>
      <c r="L68" s="46">
        <v>11</v>
      </c>
      <c r="M68" s="46">
        <v>3.8716618424441872E-2</v>
      </c>
      <c r="N68" s="46">
        <v>-4.1698844357878538E-2</v>
      </c>
    </row>
    <row r="69" spans="1:14" x14ac:dyDescent="0.2">
      <c r="A69" s="49">
        <v>40389</v>
      </c>
      <c r="B69" s="52">
        <v>3050</v>
      </c>
      <c r="C69" s="51">
        <v>-9.7402597402597157E-3</v>
      </c>
      <c r="D69" s="13">
        <v>2.98</v>
      </c>
      <c r="E69" s="13">
        <v>-1.44</v>
      </c>
      <c r="F69" s="13">
        <v>-1.04</v>
      </c>
      <c r="G69" s="13">
        <v>0.01</v>
      </c>
      <c r="H69" s="51">
        <f t="shared" si="1"/>
        <v>-9.8402597402597151E-3</v>
      </c>
      <c r="I69" s="1"/>
      <c r="L69" s="46">
        <v>12</v>
      </c>
      <c r="M69" s="46">
        <v>7.4401191767448499E-3</v>
      </c>
      <c r="N69" s="46">
        <v>3.2247342065968757E-2</v>
      </c>
    </row>
    <row r="70" spans="1:14" x14ac:dyDescent="0.2">
      <c r="A70" s="49">
        <v>40359</v>
      </c>
      <c r="B70" s="52">
        <v>3080</v>
      </c>
      <c r="C70" s="51">
        <v>-6.0975609756097615E-2</v>
      </c>
      <c r="D70" s="13">
        <v>-0.65</v>
      </c>
      <c r="E70" s="13">
        <v>2.11</v>
      </c>
      <c r="F70" s="13">
        <v>-3.15</v>
      </c>
      <c r="G70" s="13">
        <v>0.01</v>
      </c>
      <c r="H70" s="51">
        <f t="shared" si="1"/>
        <v>-6.1075609756097618E-2</v>
      </c>
      <c r="I70" s="1"/>
      <c r="L70" s="46">
        <v>13</v>
      </c>
      <c r="M70" s="46">
        <v>7.6950357795755639E-2</v>
      </c>
      <c r="N70" s="46">
        <v>-2.2274098802949824E-2</v>
      </c>
    </row>
    <row r="71" spans="1:14" x14ac:dyDescent="0.2">
      <c r="A71" s="49">
        <v>40329</v>
      </c>
      <c r="B71" s="52">
        <v>3280</v>
      </c>
      <c r="C71" s="51">
        <v>-0.10504774897680769</v>
      </c>
      <c r="D71" s="13">
        <v>-7.9</v>
      </c>
      <c r="E71" s="13">
        <v>2.2999999999999998</v>
      </c>
      <c r="F71" s="13">
        <v>-3.92</v>
      </c>
      <c r="G71" s="13">
        <v>0.01</v>
      </c>
      <c r="H71" s="51">
        <f t="shared" si="1"/>
        <v>-0.10514774897680769</v>
      </c>
      <c r="I71" s="1"/>
      <c r="L71" s="46">
        <v>14</v>
      </c>
      <c r="M71" s="46">
        <v>1.8224695377465749E-2</v>
      </c>
      <c r="N71" s="46">
        <v>-6.713713636264395E-3</v>
      </c>
    </row>
    <row r="72" spans="1:14" x14ac:dyDescent="0.2">
      <c r="A72" s="49">
        <v>40298</v>
      </c>
      <c r="B72" s="52">
        <v>3665</v>
      </c>
      <c r="C72" s="51">
        <v>-2.1361815754339153E-2</v>
      </c>
      <c r="D72" s="13">
        <v>0.51</v>
      </c>
      <c r="E72" s="13">
        <v>4.1399999999999997</v>
      </c>
      <c r="F72" s="13">
        <v>1.59</v>
      </c>
      <c r="G72" s="13">
        <v>0.01</v>
      </c>
      <c r="H72" s="51">
        <f t="shared" si="1"/>
        <v>-2.1461815754339152E-2</v>
      </c>
      <c r="I72" s="1"/>
      <c r="L72" s="46">
        <v>15</v>
      </c>
      <c r="M72" s="46">
        <v>-2.2863746305033836E-2</v>
      </c>
      <c r="N72" s="46">
        <v>5.6224424456524189E-2</v>
      </c>
    </row>
    <row r="73" spans="1:14" x14ac:dyDescent="0.2">
      <c r="A73" s="49">
        <v>40268</v>
      </c>
      <c r="B73" s="52">
        <v>3745</v>
      </c>
      <c r="C73" s="51">
        <v>0.12462462462462454</v>
      </c>
      <c r="D73" s="13">
        <v>4.74</v>
      </c>
      <c r="E73" s="13">
        <v>-1.78</v>
      </c>
      <c r="F73" s="13">
        <v>6.14</v>
      </c>
      <c r="G73" s="13">
        <v>0.01</v>
      </c>
      <c r="H73" s="51">
        <f t="shared" si="1"/>
        <v>0.12452462462462453</v>
      </c>
      <c r="I73" s="1"/>
      <c r="L73" s="46">
        <v>16</v>
      </c>
      <c r="M73" s="46">
        <v>1.7675367372471093E-2</v>
      </c>
      <c r="N73" s="46">
        <v>0.10790173327388154</v>
      </c>
    </row>
    <row r="74" spans="1:14" x14ac:dyDescent="0.2">
      <c r="A74" s="49">
        <v>40235</v>
      </c>
      <c r="B74" s="52">
        <v>3330</v>
      </c>
      <c r="C74" s="51">
        <v>-4.5845272206303744E-2</v>
      </c>
      <c r="D74" s="13">
        <v>0.39</v>
      </c>
      <c r="E74" s="13">
        <v>1.03</v>
      </c>
      <c r="F74" s="13">
        <v>-1.4</v>
      </c>
      <c r="G74" s="13">
        <v>0</v>
      </c>
      <c r="H74" s="51">
        <f t="shared" si="1"/>
        <v>-4.5845272206303744E-2</v>
      </c>
      <c r="I74" s="1"/>
      <c r="L74" s="46">
        <v>17</v>
      </c>
      <c r="M74" s="46">
        <v>1.4787722134111865E-2</v>
      </c>
      <c r="N74" s="46">
        <v>-9.3722803887922607E-3</v>
      </c>
    </row>
    <row r="75" spans="1:14" x14ac:dyDescent="0.2">
      <c r="A75" s="49">
        <v>40207</v>
      </c>
      <c r="B75" s="52">
        <v>3490</v>
      </c>
      <c r="C75" s="51">
        <v>-0.10051546391752575</v>
      </c>
      <c r="D75" s="13">
        <v>2.81</v>
      </c>
      <c r="E75" s="13">
        <v>-0.05</v>
      </c>
      <c r="F75" s="13">
        <v>0.84</v>
      </c>
      <c r="G75" s="13">
        <v>0</v>
      </c>
      <c r="H75" s="51">
        <f t="shared" si="1"/>
        <v>-0.10051546391752575</v>
      </c>
      <c r="I75" s="1"/>
      <c r="L75" s="46">
        <v>18</v>
      </c>
      <c r="M75" s="46">
        <v>1.2225745663026436E-2</v>
      </c>
      <c r="N75" s="46">
        <v>7.8023916955057324E-2</v>
      </c>
    </row>
    <row r="76" spans="1:14" x14ac:dyDescent="0.2">
      <c r="A76" s="49">
        <v>40178</v>
      </c>
      <c r="B76" s="52">
        <v>3880</v>
      </c>
      <c r="C76" s="51">
        <v>0.12790697674418605</v>
      </c>
      <c r="D76" s="13">
        <v>0.25</v>
      </c>
      <c r="E76" s="13">
        <v>-4.0999999999999996</v>
      </c>
      <c r="F76" s="13">
        <v>6.17</v>
      </c>
      <c r="G76" s="13">
        <v>0.01</v>
      </c>
      <c r="H76" s="51">
        <f t="shared" si="1"/>
        <v>0.12780697674418606</v>
      </c>
      <c r="I76" s="1"/>
      <c r="L76" s="46">
        <v>19</v>
      </c>
      <c r="M76" s="46">
        <v>-3.665032595975299E-2</v>
      </c>
      <c r="N76" s="46">
        <v>2.5945984055734742E-3</v>
      </c>
    </row>
    <row r="77" spans="1:14" x14ac:dyDescent="0.2">
      <c r="A77" s="49">
        <v>40147</v>
      </c>
      <c r="B77" s="52">
        <v>3440</v>
      </c>
      <c r="C77" s="51">
        <v>-6.0109289617486295E-2</v>
      </c>
      <c r="D77" s="13">
        <v>-2.0699999999999998</v>
      </c>
      <c r="E77" s="13">
        <v>-2.7</v>
      </c>
      <c r="F77" s="13">
        <v>-4.62</v>
      </c>
      <c r="G77" s="13">
        <v>0</v>
      </c>
      <c r="H77" s="51">
        <f t="shared" si="1"/>
        <v>-6.0109289617486295E-2</v>
      </c>
      <c r="I77" s="1"/>
      <c r="L77" s="46">
        <v>20</v>
      </c>
      <c r="M77" s="46">
        <v>6.2087652398195919E-3</v>
      </c>
      <c r="N77" s="46">
        <v>2.5026088561698407E-3</v>
      </c>
    </row>
    <row r="78" spans="1:14" x14ac:dyDescent="0.2">
      <c r="A78" s="49">
        <v>40116</v>
      </c>
      <c r="B78" s="52">
        <v>3660</v>
      </c>
      <c r="C78" s="51">
        <v>2.5210084033613356E-2</v>
      </c>
      <c r="D78" s="13">
        <v>-2.3199999999999998</v>
      </c>
      <c r="E78" s="13">
        <v>-0.21</v>
      </c>
      <c r="F78" s="13">
        <v>0.69</v>
      </c>
      <c r="G78" s="13">
        <v>0</v>
      </c>
      <c r="H78" s="51">
        <f t="shared" si="1"/>
        <v>2.5210084033613356E-2</v>
      </c>
      <c r="I78" s="1"/>
      <c r="L78" s="46">
        <v>21</v>
      </c>
      <c r="M78" s="46">
        <v>2.0616482668983312E-2</v>
      </c>
      <c r="N78" s="46">
        <v>3.5450172425618313E-2</v>
      </c>
    </row>
    <row r="79" spans="1:14" x14ac:dyDescent="0.2">
      <c r="A79" s="49">
        <v>40086</v>
      </c>
      <c r="B79" s="52">
        <v>3570</v>
      </c>
      <c r="C79" s="51">
        <v>-0.10526315789473684</v>
      </c>
      <c r="D79" s="13">
        <v>-0.9</v>
      </c>
      <c r="E79" s="13">
        <v>1.54</v>
      </c>
      <c r="F79" s="13">
        <v>-3.6</v>
      </c>
      <c r="G79" s="13">
        <v>0.01</v>
      </c>
      <c r="H79" s="51">
        <f t="shared" si="1"/>
        <v>-0.10536315789473684</v>
      </c>
      <c r="I79" s="1"/>
      <c r="L79" s="46">
        <v>22</v>
      </c>
      <c r="M79" s="46">
        <v>4.9245311177784121E-2</v>
      </c>
      <c r="N79" s="46">
        <v>-4.8290675229617913E-3</v>
      </c>
    </row>
    <row r="80" spans="1:14" x14ac:dyDescent="0.2">
      <c r="A80" s="49">
        <v>40056</v>
      </c>
      <c r="B80" s="52">
        <v>3990</v>
      </c>
      <c r="C80" s="51">
        <v>0</v>
      </c>
      <c r="D80" s="13">
        <v>3.42</v>
      </c>
      <c r="E80" s="13">
        <v>2.87</v>
      </c>
      <c r="F80" s="13">
        <v>-0.32</v>
      </c>
      <c r="G80" s="13">
        <v>0.01</v>
      </c>
      <c r="H80" s="51">
        <f t="shared" si="1"/>
        <v>-1E-4</v>
      </c>
      <c r="I80" s="1"/>
      <c r="L80" s="46">
        <v>23</v>
      </c>
      <c r="M80" s="46">
        <v>-1.3296689497363021E-2</v>
      </c>
      <c r="N80" s="46">
        <v>-3.9913059901881702E-2</v>
      </c>
    </row>
    <row r="81" spans="1:14" x14ac:dyDescent="0.2">
      <c r="A81" s="49">
        <v>40025</v>
      </c>
      <c r="B81" s="52">
        <v>3990</v>
      </c>
      <c r="C81" s="51">
        <v>8.719346049046317E-2</v>
      </c>
      <c r="D81" s="13">
        <v>4.04</v>
      </c>
      <c r="E81" s="13">
        <v>-1.62</v>
      </c>
      <c r="F81" s="13">
        <v>0.77</v>
      </c>
      <c r="G81" s="13">
        <v>0.01</v>
      </c>
      <c r="H81" s="51">
        <f t="shared" si="1"/>
        <v>8.7093460490463168E-2</v>
      </c>
      <c r="I81" s="1"/>
      <c r="L81" s="46">
        <v>24</v>
      </c>
      <c r="M81" s="46">
        <v>-2.2715049347628535E-2</v>
      </c>
      <c r="N81" s="46">
        <v>2.0488640716013484E-2</v>
      </c>
    </row>
    <row r="82" spans="1:14" x14ac:dyDescent="0.2">
      <c r="A82" s="49">
        <v>39994</v>
      </c>
      <c r="B82" s="52">
        <v>3670</v>
      </c>
      <c r="C82" s="51">
        <v>-3.6745406824146953E-2</v>
      </c>
      <c r="D82" s="13">
        <v>2.7</v>
      </c>
      <c r="E82" s="13">
        <v>4.5</v>
      </c>
      <c r="F82" s="13">
        <v>0.08</v>
      </c>
      <c r="G82" s="13">
        <v>0.01</v>
      </c>
      <c r="H82" s="51">
        <f t="shared" si="1"/>
        <v>-3.6845406824146956E-2</v>
      </c>
      <c r="I82" s="1"/>
      <c r="L82" s="46">
        <v>25</v>
      </c>
      <c r="M82" s="46">
        <v>2.3340466074775912E-2</v>
      </c>
      <c r="N82" s="46">
        <v>-3.7356001366906977E-2</v>
      </c>
    </row>
    <row r="83" spans="1:14" x14ac:dyDescent="0.2">
      <c r="A83" s="49">
        <v>39962</v>
      </c>
      <c r="B83" s="52">
        <v>3810</v>
      </c>
      <c r="C83" s="51">
        <v>-1.0389610389610393E-2</v>
      </c>
      <c r="D83" s="13">
        <v>11.05</v>
      </c>
      <c r="E83" s="13">
        <v>1.84</v>
      </c>
      <c r="F83" s="13">
        <v>-3.3</v>
      </c>
      <c r="G83" s="13">
        <v>0</v>
      </c>
      <c r="H83" s="51">
        <f t="shared" si="1"/>
        <v>-1.0389610389610393E-2</v>
      </c>
      <c r="I83" s="1"/>
      <c r="L83" s="46">
        <v>26</v>
      </c>
      <c r="M83" s="46">
        <v>-6.5191124058130046E-2</v>
      </c>
      <c r="N83" s="46">
        <v>-1.2378969399813922E-2</v>
      </c>
    </row>
    <row r="84" spans="1:14" x14ac:dyDescent="0.2">
      <c r="A84" s="49">
        <v>39933</v>
      </c>
      <c r="B84" s="52">
        <v>3850</v>
      </c>
      <c r="C84" s="51">
        <v>0.23397435897435903</v>
      </c>
      <c r="D84" s="13">
        <v>7.97</v>
      </c>
      <c r="E84" s="13">
        <v>-3.95</v>
      </c>
      <c r="F84" s="13">
        <v>-0.56999999999999995</v>
      </c>
      <c r="G84" s="13">
        <v>0.01</v>
      </c>
      <c r="H84" s="51">
        <f t="shared" si="1"/>
        <v>0.23387435897435904</v>
      </c>
      <c r="I84" s="1"/>
      <c r="L84" s="46">
        <v>27</v>
      </c>
      <c r="M84" s="46">
        <v>1.080025210556187E-2</v>
      </c>
      <c r="N84" s="46">
        <v>-4.5306596290728088E-3</v>
      </c>
    </row>
    <row r="85" spans="1:14" x14ac:dyDescent="0.2">
      <c r="A85" s="49">
        <v>39903</v>
      </c>
      <c r="B85" s="52">
        <v>3120</v>
      </c>
      <c r="C85" s="51">
        <v>-1.8867924528301883E-2</v>
      </c>
      <c r="D85" s="13">
        <v>1.44</v>
      </c>
      <c r="E85" s="13">
        <v>0.32</v>
      </c>
      <c r="F85" s="13">
        <v>0.56000000000000005</v>
      </c>
      <c r="G85" s="13">
        <v>0.02</v>
      </c>
      <c r="H85" s="51">
        <f t="shared" si="1"/>
        <v>-1.9067924528301881E-2</v>
      </c>
      <c r="I85" s="1"/>
      <c r="L85" s="46">
        <v>28</v>
      </c>
      <c r="M85" s="46">
        <v>3.8771969122759535E-2</v>
      </c>
      <c r="N85" s="46">
        <v>-3.562731503470911E-2</v>
      </c>
    </row>
    <row r="86" spans="1:14" x14ac:dyDescent="0.2">
      <c r="A86" s="49">
        <v>39871</v>
      </c>
      <c r="B86" s="52">
        <v>3180</v>
      </c>
      <c r="C86" s="51">
        <v>8.7179487179487092E-2</v>
      </c>
      <c r="D86" s="13">
        <v>-11.96</v>
      </c>
      <c r="E86" s="13">
        <v>-0.87</v>
      </c>
      <c r="F86" s="13">
        <v>0.26</v>
      </c>
      <c r="G86" s="13">
        <v>0.01</v>
      </c>
      <c r="H86" s="51">
        <f t="shared" si="1"/>
        <v>8.7079487179487089E-2</v>
      </c>
      <c r="I86" s="1"/>
      <c r="L86" s="46">
        <v>29</v>
      </c>
      <c r="M86" s="46">
        <v>-3.7708379746543208E-4</v>
      </c>
      <c r="N86" s="46">
        <v>1.4731150783111329E-2</v>
      </c>
    </row>
    <row r="87" spans="1:14" x14ac:dyDescent="0.2">
      <c r="A87" s="49">
        <v>39843</v>
      </c>
      <c r="B87" s="52">
        <v>2925</v>
      </c>
      <c r="C87" s="51">
        <v>6.8846815834766595E-3</v>
      </c>
      <c r="D87" s="13">
        <v>-6.5</v>
      </c>
      <c r="E87" s="13">
        <v>3.15</v>
      </c>
      <c r="F87" s="13">
        <v>0.43</v>
      </c>
      <c r="G87" s="13">
        <v>0</v>
      </c>
      <c r="H87" s="51">
        <f t="shared" si="1"/>
        <v>6.8846815834766595E-3</v>
      </c>
      <c r="I87" s="1"/>
      <c r="L87" s="46">
        <v>30</v>
      </c>
      <c r="M87" s="46">
        <v>3.9263252861536355E-2</v>
      </c>
      <c r="N87" s="46">
        <v>1.6292302694019226E-2</v>
      </c>
    </row>
    <row r="88" spans="1:14" x14ac:dyDescent="0.2">
      <c r="A88" s="49">
        <v>39813</v>
      </c>
      <c r="B88" s="52">
        <v>2905</v>
      </c>
      <c r="C88" s="51">
        <v>-3.1666666666666621E-2</v>
      </c>
      <c r="D88" s="13">
        <v>8.5299999999999994</v>
      </c>
      <c r="E88" s="13">
        <v>0.81</v>
      </c>
      <c r="F88" s="13">
        <v>0.81</v>
      </c>
      <c r="G88" s="13">
        <v>0</v>
      </c>
      <c r="H88" s="51">
        <f t="shared" si="1"/>
        <v>-3.1666666666666621E-2</v>
      </c>
      <c r="I88" s="1"/>
      <c r="L88" s="46">
        <v>31</v>
      </c>
      <c r="M88" s="46">
        <v>-1.3943187631279202E-2</v>
      </c>
      <c r="N88" s="46">
        <v>8.9180620031384765E-3</v>
      </c>
    </row>
    <row r="89" spans="1:14" x14ac:dyDescent="0.2">
      <c r="A89" s="49">
        <v>39780</v>
      </c>
      <c r="B89" s="52">
        <v>3000</v>
      </c>
      <c r="C89" s="51">
        <v>-0.19571045576407509</v>
      </c>
      <c r="D89" s="13">
        <v>0</v>
      </c>
      <c r="E89" s="13">
        <v>3.57</v>
      </c>
      <c r="F89" s="13">
        <v>0.05</v>
      </c>
      <c r="G89" s="13">
        <v>0.03</v>
      </c>
      <c r="H89" s="51">
        <f t="shared" si="1"/>
        <v>-0.19601045576407508</v>
      </c>
      <c r="I89" s="1"/>
      <c r="L89" s="46">
        <v>32</v>
      </c>
      <c r="M89" s="46">
        <v>-8.0714235700597887E-3</v>
      </c>
      <c r="N89" s="46">
        <v>4.7325254064537921E-3</v>
      </c>
    </row>
    <row r="90" spans="1:14" x14ac:dyDescent="0.2">
      <c r="A90" s="49">
        <v>39752</v>
      </c>
      <c r="B90" s="52">
        <v>3730</v>
      </c>
      <c r="C90" s="51">
        <v>-0.14840182648401823</v>
      </c>
      <c r="D90" s="13">
        <v>-13.54</v>
      </c>
      <c r="E90" s="13">
        <v>4.47</v>
      </c>
      <c r="F90" s="13">
        <v>2.77</v>
      </c>
      <c r="G90" s="13">
        <v>0.08</v>
      </c>
      <c r="H90" s="51">
        <f t="shared" si="1"/>
        <v>-0.14920182648401822</v>
      </c>
      <c r="I90" s="1"/>
      <c r="L90" s="46">
        <v>33</v>
      </c>
      <c r="M90" s="46">
        <v>4.8868439083136199E-2</v>
      </c>
      <c r="N90" s="46">
        <v>-5.2196226104766812E-2</v>
      </c>
    </row>
    <row r="91" spans="1:14" x14ac:dyDescent="0.2">
      <c r="A91" s="49">
        <v>39721</v>
      </c>
      <c r="B91" s="52">
        <v>4380</v>
      </c>
      <c r="C91" s="51">
        <v>-0.11156186612576069</v>
      </c>
      <c r="D91" s="13">
        <v>-10.88</v>
      </c>
      <c r="E91" s="13">
        <v>1.4</v>
      </c>
      <c r="F91" s="13">
        <v>4.8899999999999997</v>
      </c>
      <c r="G91" s="13">
        <v>0.15</v>
      </c>
      <c r="H91" s="51">
        <f t="shared" si="1"/>
        <v>-0.11306186612576069</v>
      </c>
      <c r="I91" s="1"/>
      <c r="L91" s="46">
        <v>34</v>
      </c>
      <c r="M91" s="46">
        <v>-9.9716998370265077E-3</v>
      </c>
      <c r="N91" s="46">
        <v>7.5574536716459084E-2</v>
      </c>
    </row>
    <row r="92" spans="1:14" x14ac:dyDescent="0.2">
      <c r="A92" s="49">
        <v>39689</v>
      </c>
      <c r="B92" s="52">
        <v>4930</v>
      </c>
      <c r="C92" s="51">
        <v>5.7939914163090078E-2</v>
      </c>
      <c r="D92" s="13">
        <v>-3.98</v>
      </c>
      <c r="E92" s="13">
        <v>-2.91</v>
      </c>
      <c r="F92" s="13">
        <v>1.37</v>
      </c>
      <c r="G92" s="13">
        <v>0.13</v>
      </c>
      <c r="H92" s="51">
        <f t="shared" si="1"/>
        <v>5.6639914163090076E-2</v>
      </c>
      <c r="I92" s="1"/>
      <c r="L92" s="46">
        <v>35</v>
      </c>
      <c r="M92" s="46">
        <v>6.5379052571521518E-2</v>
      </c>
      <c r="N92" s="46">
        <v>9.5114774588972356E-2</v>
      </c>
    </row>
    <row r="93" spans="1:14" x14ac:dyDescent="0.2">
      <c r="A93" s="49">
        <v>39660</v>
      </c>
      <c r="B93" s="52">
        <v>4660</v>
      </c>
      <c r="C93" s="51">
        <v>-6.9860279441117723E-2</v>
      </c>
      <c r="D93" s="13">
        <v>-3.11</v>
      </c>
      <c r="E93" s="13">
        <v>-0.94</v>
      </c>
      <c r="F93" s="13">
        <v>1.99</v>
      </c>
      <c r="G93" s="13">
        <v>0.15</v>
      </c>
      <c r="H93" s="51">
        <f t="shared" si="1"/>
        <v>-7.1360279441117724E-2</v>
      </c>
      <c r="I93" s="1"/>
      <c r="L93" s="46">
        <v>36</v>
      </c>
      <c r="M93" s="46">
        <v>9.4319510371208819E-3</v>
      </c>
      <c r="N93" s="46">
        <v>1.0505089886278992E-2</v>
      </c>
    </row>
    <row r="94" spans="1:14" x14ac:dyDescent="0.2">
      <c r="A94" s="49">
        <v>39629</v>
      </c>
      <c r="B94" s="52">
        <v>5010</v>
      </c>
      <c r="C94" s="51">
        <v>-6.7039106145251437E-2</v>
      </c>
      <c r="D94" s="13">
        <v>-6.6</v>
      </c>
      <c r="E94" s="13">
        <v>1.3</v>
      </c>
      <c r="F94" s="13">
        <v>3.4</v>
      </c>
      <c r="G94" s="13">
        <v>0.17</v>
      </c>
      <c r="H94" s="51">
        <f t="shared" si="1"/>
        <v>-6.8739106145251444E-2</v>
      </c>
      <c r="I94" s="1"/>
      <c r="L94" s="46">
        <v>37</v>
      </c>
      <c r="M94" s="46">
        <v>3.1179656807074584E-2</v>
      </c>
      <c r="N94" s="46">
        <v>6.0458372975284988E-2</v>
      </c>
    </row>
    <row r="95" spans="1:14" x14ac:dyDescent="0.2">
      <c r="A95" s="49">
        <v>39598</v>
      </c>
      <c r="B95" s="52">
        <v>5370</v>
      </c>
      <c r="C95" s="51">
        <v>1.8975332068311257E-2</v>
      </c>
      <c r="D95" s="13">
        <v>2.06</v>
      </c>
      <c r="E95" s="13">
        <v>0.98</v>
      </c>
      <c r="F95" s="13">
        <v>1.22</v>
      </c>
      <c r="G95" s="13">
        <v>0.18</v>
      </c>
      <c r="H95" s="51">
        <f t="shared" si="1"/>
        <v>1.7175332068311257E-2</v>
      </c>
      <c r="I95" s="1"/>
      <c r="L95" s="46">
        <v>38</v>
      </c>
      <c r="M95" s="46">
        <v>2.3632633058804895E-2</v>
      </c>
      <c r="N95" s="46">
        <v>6.6255007390633308E-2</v>
      </c>
    </row>
    <row r="96" spans="1:14" x14ac:dyDescent="0.2">
      <c r="A96" s="49">
        <v>39568</v>
      </c>
      <c r="B96" s="52">
        <v>5270</v>
      </c>
      <c r="C96" s="51">
        <v>6.0362173038229328E-2</v>
      </c>
      <c r="D96" s="13">
        <v>6.23</v>
      </c>
      <c r="E96" s="13">
        <v>-6.29</v>
      </c>
      <c r="F96" s="13">
        <v>-1.7</v>
      </c>
      <c r="G96" s="13">
        <v>0.18</v>
      </c>
      <c r="H96" s="51">
        <f t="shared" si="1"/>
        <v>5.8562173038229325E-2</v>
      </c>
      <c r="I96" s="1"/>
      <c r="L96" s="46">
        <v>39</v>
      </c>
      <c r="M96" s="46">
        <v>4.9775911444461821E-2</v>
      </c>
      <c r="N96" s="46">
        <v>8.3080241313671074E-2</v>
      </c>
    </row>
    <row r="97" spans="1:14" x14ac:dyDescent="0.2">
      <c r="A97" s="49">
        <v>39538</v>
      </c>
      <c r="B97" s="52">
        <v>4970</v>
      </c>
      <c r="C97" s="51">
        <v>-0.13565217391304352</v>
      </c>
      <c r="D97" s="13">
        <v>-3.75</v>
      </c>
      <c r="E97" s="13">
        <v>3.06</v>
      </c>
      <c r="F97" s="13">
        <v>1.57</v>
      </c>
      <c r="G97" s="13">
        <v>0.17</v>
      </c>
      <c r="H97" s="51">
        <f t="shared" si="1"/>
        <v>-0.13735217391304352</v>
      </c>
      <c r="I97" s="1"/>
      <c r="L97" s="46">
        <v>40</v>
      </c>
      <c r="M97" s="46">
        <v>1.9875136776684756E-2</v>
      </c>
      <c r="N97" s="46">
        <v>0.13336907203245071</v>
      </c>
    </row>
    <row r="98" spans="1:14" x14ac:dyDescent="0.2">
      <c r="A98" s="49">
        <v>39507</v>
      </c>
      <c r="B98" s="52">
        <v>5750</v>
      </c>
      <c r="C98" s="51">
        <v>-1.2027491408934665E-2</v>
      </c>
      <c r="D98" s="13">
        <v>0.97</v>
      </c>
      <c r="E98" s="13">
        <v>1.97</v>
      </c>
      <c r="F98" s="13">
        <v>-0.53</v>
      </c>
      <c r="G98" s="13">
        <v>0.13</v>
      </c>
      <c r="H98" s="51">
        <f t="shared" si="1"/>
        <v>-1.3327491408934664E-2</v>
      </c>
      <c r="I98" s="1"/>
      <c r="L98" s="46">
        <v>41</v>
      </c>
      <c r="M98" s="46">
        <v>-7.5923859589622977E-3</v>
      </c>
      <c r="N98" s="46">
        <v>1.5716070169488627E-2</v>
      </c>
    </row>
    <row r="99" spans="1:14" x14ac:dyDescent="0.2">
      <c r="A99" s="49">
        <v>39478</v>
      </c>
      <c r="B99" s="52">
        <v>5820</v>
      </c>
      <c r="C99" s="51">
        <v>-3.6423841059602613E-2</v>
      </c>
      <c r="D99" s="13">
        <v>-4.91</v>
      </c>
      <c r="E99" s="13">
        <v>-0.84</v>
      </c>
      <c r="F99" s="13">
        <v>3.79</v>
      </c>
      <c r="G99" s="13">
        <v>0.21</v>
      </c>
      <c r="H99" s="51">
        <f t="shared" si="1"/>
        <v>-3.8523841059602611E-2</v>
      </c>
      <c r="I99" s="1"/>
      <c r="L99" s="46">
        <v>42</v>
      </c>
      <c r="M99" s="46">
        <v>2.2631092675031751E-2</v>
      </c>
      <c r="N99" s="46">
        <v>-4.0501690413319344E-2</v>
      </c>
    </row>
    <row r="100" spans="1:14" x14ac:dyDescent="0.2">
      <c r="A100" s="49">
        <v>39447</v>
      </c>
      <c r="B100" s="52">
        <v>6040</v>
      </c>
      <c r="C100" s="51">
        <v>-3.2051282051282048E-2</v>
      </c>
      <c r="D100" s="13">
        <v>-3.94</v>
      </c>
      <c r="E100" s="13">
        <v>-2.08</v>
      </c>
      <c r="F100" s="13">
        <v>2.2400000000000002</v>
      </c>
      <c r="G100" s="13">
        <v>0.27</v>
      </c>
      <c r="H100" s="51">
        <f t="shared" si="1"/>
        <v>-3.4751282051282049E-2</v>
      </c>
      <c r="I100" s="1"/>
      <c r="L100" s="46">
        <v>43</v>
      </c>
      <c r="M100" s="46">
        <v>-2.5191896080590465E-3</v>
      </c>
      <c r="N100" s="46">
        <v>2.7253626694151722E-2</v>
      </c>
    </row>
    <row r="101" spans="1:14" x14ac:dyDescent="0.2">
      <c r="A101" s="49">
        <v>39416</v>
      </c>
      <c r="B101" s="52">
        <v>6240</v>
      </c>
      <c r="C101" s="51">
        <v>-5.0228310502283158E-2</v>
      </c>
      <c r="D101" s="13">
        <v>-2.2599999999999998</v>
      </c>
      <c r="E101" s="13">
        <v>-1.24</v>
      </c>
      <c r="F101" s="13">
        <v>-0.16</v>
      </c>
      <c r="G101" s="13">
        <v>0.34</v>
      </c>
      <c r="H101" s="51">
        <f t="shared" si="1"/>
        <v>-5.3628310502283158E-2</v>
      </c>
      <c r="I101" s="1"/>
      <c r="L101" s="46">
        <v>44</v>
      </c>
      <c r="M101" s="46">
        <v>-1.2476758098089253E-2</v>
      </c>
      <c r="N101" s="46">
        <v>-4.0814777952067435E-2</v>
      </c>
    </row>
    <row r="102" spans="1:14" x14ac:dyDescent="0.2">
      <c r="A102" s="49">
        <v>39386</v>
      </c>
      <c r="B102" s="52">
        <v>6570</v>
      </c>
      <c r="C102" s="51">
        <v>-3.0973451327433676E-2</v>
      </c>
      <c r="D102" s="13">
        <v>-0.13</v>
      </c>
      <c r="E102" s="13">
        <v>3.13</v>
      </c>
      <c r="F102" s="13">
        <v>-4.6399999999999997</v>
      </c>
      <c r="G102" s="13">
        <v>0.32</v>
      </c>
      <c r="H102" s="51">
        <f t="shared" si="1"/>
        <v>-3.4173451327433678E-2</v>
      </c>
      <c r="I102" s="1"/>
      <c r="L102" s="46">
        <v>45</v>
      </c>
      <c r="M102" s="46">
        <v>4.3803792356875995E-2</v>
      </c>
      <c r="N102" s="46">
        <v>5.5383129062819697E-3</v>
      </c>
    </row>
    <row r="103" spans="1:14" x14ac:dyDescent="0.2">
      <c r="A103" s="49">
        <v>39353</v>
      </c>
      <c r="B103" s="52">
        <v>6780</v>
      </c>
      <c r="C103" s="51">
        <v>2.9585798816567088E-3</v>
      </c>
      <c r="D103" s="13">
        <v>1.46</v>
      </c>
      <c r="E103" s="13">
        <v>-2.57</v>
      </c>
      <c r="F103" s="13">
        <v>-0.24</v>
      </c>
      <c r="G103" s="13">
        <v>0.32</v>
      </c>
      <c r="H103" s="51">
        <f t="shared" si="1"/>
        <v>-2.4142011834329133E-4</v>
      </c>
      <c r="I103" s="1"/>
      <c r="L103" s="46">
        <v>46</v>
      </c>
      <c r="M103" s="46">
        <v>-5.0572009543362439E-2</v>
      </c>
      <c r="N103" s="46">
        <v>-2.9709533573127736E-2</v>
      </c>
    </row>
    <row r="104" spans="1:14" x14ac:dyDescent="0.2">
      <c r="A104" s="49">
        <v>39325</v>
      </c>
      <c r="B104" s="52">
        <v>6760</v>
      </c>
      <c r="C104" s="51">
        <v>-6.1111111111111116E-2</v>
      </c>
      <c r="D104" s="13">
        <v>-3.76</v>
      </c>
      <c r="E104" s="13">
        <v>-3.1</v>
      </c>
      <c r="F104" s="13">
        <v>1.0900000000000001</v>
      </c>
      <c r="G104" s="13">
        <v>0.42</v>
      </c>
      <c r="H104" s="51">
        <f t="shared" si="1"/>
        <v>-6.5311111111111111E-2</v>
      </c>
      <c r="I104" s="1"/>
      <c r="L104" s="46">
        <v>47</v>
      </c>
      <c r="M104" s="46">
        <v>-3.4581334164148533E-2</v>
      </c>
      <c r="N104" s="46">
        <v>-3.9648357712602125E-2</v>
      </c>
    </row>
    <row r="105" spans="1:14" x14ac:dyDescent="0.2">
      <c r="A105" s="49">
        <v>39294</v>
      </c>
      <c r="B105" s="52">
        <v>7200</v>
      </c>
      <c r="C105" s="51">
        <v>-7.6923076923076872E-2</v>
      </c>
      <c r="D105" s="13">
        <v>-0.44</v>
      </c>
      <c r="E105" s="13">
        <v>0.76</v>
      </c>
      <c r="F105" s="13">
        <v>7.0000000000000007E-2</v>
      </c>
      <c r="G105" s="13">
        <v>0.4</v>
      </c>
      <c r="H105" s="51">
        <f t="shared" si="1"/>
        <v>-8.0923076923076875E-2</v>
      </c>
      <c r="I105" s="1"/>
      <c r="L105" s="46">
        <v>48</v>
      </c>
      <c r="M105" s="46">
        <v>-4.4480981116827908E-3</v>
      </c>
      <c r="N105" s="46">
        <v>6.8531555637763253E-2</v>
      </c>
    </row>
    <row r="106" spans="1:14" x14ac:dyDescent="0.2">
      <c r="A106" s="49">
        <v>39262</v>
      </c>
      <c r="B106" s="52">
        <v>7800</v>
      </c>
      <c r="C106" s="51">
        <v>6.8493150684931559E-2</v>
      </c>
      <c r="D106" s="13">
        <v>-0.45</v>
      </c>
      <c r="E106" s="13">
        <v>2.61</v>
      </c>
      <c r="F106" s="13">
        <v>-0.5</v>
      </c>
      <c r="G106" s="13">
        <v>0.4</v>
      </c>
      <c r="H106" s="51">
        <f t="shared" si="1"/>
        <v>6.4493150684931555E-2</v>
      </c>
      <c r="I106" s="1"/>
      <c r="L106" s="46">
        <v>49</v>
      </c>
      <c r="M106" s="46">
        <v>5.9443250116060276E-2</v>
      </c>
      <c r="N106" s="46">
        <v>0.13450692781988288</v>
      </c>
    </row>
    <row r="107" spans="1:14" x14ac:dyDescent="0.2">
      <c r="A107" s="49">
        <v>39233</v>
      </c>
      <c r="B107" s="52">
        <v>7300</v>
      </c>
      <c r="C107" s="51">
        <v>-2.732240437158473E-3</v>
      </c>
      <c r="D107" s="13">
        <v>0.43</v>
      </c>
      <c r="E107" s="13">
        <v>-3.16</v>
      </c>
      <c r="F107" s="13">
        <v>-0.6</v>
      </c>
      <c r="G107" s="13">
        <v>0.41</v>
      </c>
      <c r="H107" s="51">
        <f t="shared" si="1"/>
        <v>-6.8322404371584725E-3</v>
      </c>
      <c r="I107" s="1"/>
      <c r="L107" s="46">
        <v>50</v>
      </c>
      <c r="M107" s="46">
        <v>6.92518219321044E-3</v>
      </c>
      <c r="N107" s="46">
        <v>8.8591387007569342E-2</v>
      </c>
    </row>
    <row r="108" spans="1:14" x14ac:dyDescent="0.2">
      <c r="A108" s="49">
        <v>39202</v>
      </c>
      <c r="B108" s="52">
        <v>7320</v>
      </c>
      <c r="C108" s="51">
        <v>-3.0463576158940353E-2</v>
      </c>
      <c r="D108" s="13">
        <v>-2.64</v>
      </c>
      <c r="E108" s="13">
        <v>-1.27</v>
      </c>
      <c r="F108" s="13">
        <v>2.39</v>
      </c>
      <c r="G108" s="13">
        <v>0.44</v>
      </c>
      <c r="H108" s="51">
        <f t="shared" si="1"/>
        <v>-3.4863576158940354E-2</v>
      </c>
      <c r="I108" s="1"/>
      <c r="L108" s="46">
        <v>51</v>
      </c>
      <c r="M108" s="46">
        <v>6.9670237458109175E-3</v>
      </c>
      <c r="N108" s="46">
        <v>1.5352625516843589E-2</v>
      </c>
    </row>
    <row r="109" spans="1:14" x14ac:dyDescent="0.2">
      <c r="A109" s="49">
        <v>39171</v>
      </c>
      <c r="B109" s="52">
        <v>7550</v>
      </c>
      <c r="C109" s="51">
        <v>-5.8603491271820407E-2</v>
      </c>
      <c r="D109" s="13">
        <v>-1.59</v>
      </c>
      <c r="E109" s="13">
        <v>0.13</v>
      </c>
      <c r="F109" s="13">
        <v>2.98</v>
      </c>
      <c r="G109" s="13">
        <v>0.43</v>
      </c>
      <c r="H109" s="51">
        <f t="shared" si="1"/>
        <v>-6.2903491271820405E-2</v>
      </c>
      <c r="I109" s="1"/>
      <c r="L109" s="46">
        <v>52</v>
      </c>
      <c r="M109" s="46">
        <v>-3.9079317629240169E-2</v>
      </c>
      <c r="N109" s="46">
        <v>-1.197968388361919E-2</v>
      </c>
    </row>
    <row r="110" spans="1:14" x14ac:dyDescent="0.2">
      <c r="A110" s="49">
        <v>39141</v>
      </c>
      <c r="B110" s="52">
        <v>8020</v>
      </c>
      <c r="C110" s="51">
        <v>8.8050314465408785E-3</v>
      </c>
      <c r="D110" s="13">
        <v>3.57</v>
      </c>
      <c r="E110" s="13">
        <v>-1.01</v>
      </c>
      <c r="F110" s="13">
        <v>2.57</v>
      </c>
      <c r="G110" s="13">
        <v>0.38</v>
      </c>
      <c r="H110" s="51">
        <f t="shared" si="1"/>
        <v>5.005031446540879E-3</v>
      </c>
      <c r="I110" s="1"/>
      <c r="L110" s="46">
        <v>53</v>
      </c>
      <c r="M110" s="46">
        <v>2.6356433754650199E-2</v>
      </c>
      <c r="N110" s="46">
        <v>-4.2725481373697874E-2</v>
      </c>
    </row>
    <row r="111" spans="1:14" x14ac:dyDescent="0.2">
      <c r="A111" s="49">
        <v>39113</v>
      </c>
      <c r="B111" s="52">
        <v>7950</v>
      </c>
      <c r="C111" s="51">
        <v>-1.2562814070351536E-3</v>
      </c>
      <c r="D111" s="13">
        <v>0.4</v>
      </c>
      <c r="E111" s="13">
        <v>0.46</v>
      </c>
      <c r="F111" s="13">
        <v>0.78</v>
      </c>
      <c r="G111" s="13">
        <v>0.44</v>
      </c>
      <c r="H111" s="51">
        <f t="shared" si="1"/>
        <v>-5.6562814070351538E-3</v>
      </c>
      <c r="I111" s="1"/>
      <c r="L111" s="46">
        <v>54</v>
      </c>
      <c r="M111" s="46">
        <v>5.2188826847225046E-3</v>
      </c>
      <c r="N111" s="46">
        <v>-2.2044047278724024E-2</v>
      </c>
    </row>
    <row r="112" spans="1:14" x14ac:dyDescent="0.2">
      <c r="A112" s="49">
        <v>39080</v>
      </c>
      <c r="B112" s="52">
        <v>7960</v>
      </c>
      <c r="C112" s="51">
        <v>0.1339031339031338</v>
      </c>
      <c r="D112" s="13">
        <v>1.5</v>
      </c>
      <c r="E112" s="13">
        <v>-1.83</v>
      </c>
      <c r="F112" s="13">
        <v>1.44</v>
      </c>
      <c r="G112" s="13">
        <v>0.4</v>
      </c>
      <c r="H112" s="51">
        <f t="shared" si="1"/>
        <v>0.12990313390313379</v>
      </c>
      <c r="I112" s="1"/>
      <c r="L112" s="46">
        <v>55</v>
      </c>
      <c r="M112" s="46">
        <v>-8.1552134189402117E-2</v>
      </c>
      <c r="N112" s="46">
        <v>-5.1986851547523347E-2</v>
      </c>
    </row>
    <row r="113" spans="1:14" x14ac:dyDescent="0.2">
      <c r="A113" s="49">
        <v>39051</v>
      </c>
      <c r="B113" s="52">
        <v>7020</v>
      </c>
      <c r="C113" s="51">
        <v>1.298701298701288E-2</v>
      </c>
      <c r="D113" s="13">
        <v>-0.2</v>
      </c>
      <c r="E113" s="13">
        <v>-2.04</v>
      </c>
      <c r="F113" s="13">
        <v>2.38</v>
      </c>
      <c r="G113" s="13">
        <v>0.42</v>
      </c>
      <c r="H113" s="51">
        <f t="shared" si="1"/>
        <v>8.7870129870128814E-3</v>
      </c>
      <c r="I113" s="1"/>
      <c r="L113" s="46">
        <v>56</v>
      </c>
      <c r="M113" s="46">
        <v>1.9734615577778711E-2</v>
      </c>
      <c r="N113" s="46">
        <v>-6.3674009517172656E-2</v>
      </c>
    </row>
    <row r="114" spans="1:14" x14ac:dyDescent="0.2">
      <c r="A114" s="49">
        <v>39021</v>
      </c>
      <c r="B114" s="52">
        <v>6930</v>
      </c>
      <c r="C114" s="51">
        <v>7.9439252336448662E-2</v>
      </c>
      <c r="D114" s="13">
        <v>1.28</v>
      </c>
      <c r="E114" s="13">
        <v>-2.3199999999999998</v>
      </c>
      <c r="F114" s="13">
        <v>-0.82</v>
      </c>
      <c r="G114" s="13">
        <v>0.41</v>
      </c>
      <c r="H114" s="51">
        <f t="shared" si="1"/>
        <v>7.533925233644867E-2</v>
      </c>
      <c r="I114" s="1"/>
      <c r="L114" s="46">
        <v>57</v>
      </c>
      <c r="M114" s="46">
        <v>1.8243507398379012E-3</v>
      </c>
      <c r="N114" s="46">
        <v>-3.1236115445720261E-2</v>
      </c>
    </row>
    <row r="115" spans="1:14" x14ac:dyDescent="0.2">
      <c r="A115" s="49">
        <v>38989</v>
      </c>
      <c r="B115" s="52">
        <v>6420</v>
      </c>
      <c r="C115" s="51">
        <v>7.8492935635792183E-3</v>
      </c>
      <c r="D115" s="13">
        <v>-2.0099999999999998</v>
      </c>
      <c r="E115" s="13">
        <v>-1.17</v>
      </c>
      <c r="F115" s="13">
        <v>0.45</v>
      </c>
      <c r="G115" s="13">
        <v>0.41</v>
      </c>
      <c r="H115" s="51">
        <f t="shared" si="1"/>
        <v>3.7492935635792188E-3</v>
      </c>
      <c r="I115" s="1"/>
      <c r="L115" s="46">
        <v>58</v>
      </c>
      <c r="M115" s="46">
        <v>-5.9413330469164317E-3</v>
      </c>
      <c r="N115" s="46">
        <v>5.8572911994284792E-2</v>
      </c>
    </row>
    <row r="116" spans="1:14" x14ac:dyDescent="0.2">
      <c r="A116" s="49">
        <v>38960</v>
      </c>
      <c r="B116" s="52">
        <v>6370</v>
      </c>
      <c r="C116" s="51">
        <v>5.1155115511551053E-2</v>
      </c>
      <c r="D116" s="13">
        <v>1.29</v>
      </c>
      <c r="E116" s="13">
        <v>0.56999999999999995</v>
      </c>
      <c r="F116" s="13">
        <v>-1.33</v>
      </c>
      <c r="G116" s="13">
        <v>0.42</v>
      </c>
      <c r="H116" s="51">
        <f t="shared" si="1"/>
        <v>4.695511551155105E-2</v>
      </c>
      <c r="I116" s="1"/>
      <c r="L116" s="46">
        <v>59</v>
      </c>
      <c r="M116" s="46">
        <v>2.3821290533973069E-2</v>
      </c>
      <c r="N116" s="46">
        <v>-5.9642186056361166E-2</v>
      </c>
    </row>
    <row r="117" spans="1:14" x14ac:dyDescent="0.2">
      <c r="A117" s="49">
        <v>38929</v>
      </c>
      <c r="B117" s="52">
        <v>6060</v>
      </c>
      <c r="C117" s="51">
        <v>1.1686143572620988E-2</v>
      </c>
      <c r="D117" s="13">
        <v>-2.04</v>
      </c>
      <c r="E117" s="13">
        <v>-5.48</v>
      </c>
      <c r="F117" s="13">
        <v>4.12</v>
      </c>
      <c r="G117" s="13">
        <v>0.4</v>
      </c>
      <c r="H117" s="51">
        <f t="shared" si="1"/>
        <v>7.6861435726209883E-3</v>
      </c>
      <c r="I117" s="1"/>
      <c r="L117" s="46">
        <v>60</v>
      </c>
      <c r="M117" s="46">
        <v>-7.1349761771384093E-2</v>
      </c>
      <c r="N117" s="46">
        <v>-5.1786887443275642E-2</v>
      </c>
    </row>
    <row r="118" spans="1:14" x14ac:dyDescent="0.2">
      <c r="A118" s="49">
        <v>38898</v>
      </c>
      <c r="B118" s="52">
        <v>5990</v>
      </c>
      <c r="C118" s="51">
        <v>1.0118043844856706E-2</v>
      </c>
      <c r="D118" s="13">
        <v>-1.78</v>
      </c>
      <c r="E118" s="13">
        <v>-1.84</v>
      </c>
      <c r="F118" s="13">
        <v>-0.02</v>
      </c>
      <c r="G118" s="13">
        <v>0.4</v>
      </c>
      <c r="H118" s="51">
        <f t="shared" si="1"/>
        <v>6.1180438448567055E-3</v>
      </c>
      <c r="I118" s="1"/>
      <c r="L118" s="46">
        <v>61</v>
      </c>
      <c r="M118" s="46">
        <v>3.7819752186189298E-2</v>
      </c>
      <c r="N118" s="46">
        <v>8.5609659578516586E-2</v>
      </c>
    </row>
    <row r="119" spans="1:14" x14ac:dyDescent="0.2">
      <c r="A119" s="49">
        <v>38868</v>
      </c>
      <c r="B119" s="52">
        <v>5930</v>
      </c>
      <c r="C119" s="51">
        <v>-0.10960960960960964</v>
      </c>
      <c r="D119" s="13">
        <v>-7.4</v>
      </c>
      <c r="E119" s="13">
        <v>-2.64</v>
      </c>
      <c r="F119" s="13">
        <v>2.4900000000000002</v>
      </c>
      <c r="G119" s="13">
        <v>0.43</v>
      </c>
      <c r="H119" s="51">
        <f t="shared" si="1"/>
        <v>-0.11390960960960964</v>
      </c>
      <c r="I119" s="1"/>
      <c r="L119" s="46">
        <v>62</v>
      </c>
      <c r="M119" s="46">
        <v>-8.3213530016069143E-3</v>
      </c>
      <c r="N119" s="46">
        <v>6.4121974119619327E-2</v>
      </c>
    </row>
    <row r="120" spans="1:14" x14ac:dyDescent="0.2">
      <c r="A120" s="49">
        <v>38835</v>
      </c>
      <c r="B120" s="52">
        <v>6660</v>
      </c>
      <c r="C120" s="51">
        <v>3.5769828926905056E-2</v>
      </c>
      <c r="D120" s="13">
        <v>2.38</v>
      </c>
      <c r="E120" s="13">
        <v>-1.1299999999999999</v>
      </c>
      <c r="F120" s="13">
        <v>0.82</v>
      </c>
      <c r="G120" s="13">
        <v>0.36</v>
      </c>
      <c r="H120" s="51">
        <f t="shared" si="1"/>
        <v>3.2169828926905057E-2</v>
      </c>
      <c r="I120" s="1"/>
      <c r="L120" s="46">
        <v>63</v>
      </c>
      <c r="M120" s="46">
        <v>2.5603811169656199E-2</v>
      </c>
      <c r="N120" s="46">
        <v>-2.5703811169656199E-2</v>
      </c>
    </row>
    <row r="121" spans="1:14" x14ac:dyDescent="0.2">
      <c r="A121" s="49">
        <v>38807</v>
      </c>
      <c r="B121" s="52">
        <v>6430</v>
      </c>
      <c r="C121" s="51">
        <v>2.8799999999999937E-2</v>
      </c>
      <c r="D121" s="13">
        <v>2.63</v>
      </c>
      <c r="E121" s="13">
        <v>0.34</v>
      </c>
      <c r="F121" s="13">
        <v>-1.1299999999999999</v>
      </c>
      <c r="G121" s="13">
        <v>0.37</v>
      </c>
      <c r="H121" s="51">
        <f t="shared" si="1"/>
        <v>2.5099999999999935E-2</v>
      </c>
      <c r="I121" s="1"/>
      <c r="L121" s="46">
        <v>64</v>
      </c>
      <c r="M121" s="46">
        <v>1.2123753695509453E-2</v>
      </c>
      <c r="N121" s="46">
        <v>0.11404417215268924</v>
      </c>
    </row>
    <row r="122" spans="1:14" x14ac:dyDescent="0.2">
      <c r="A122" s="49">
        <v>38776</v>
      </c>
      <c r="B122" s="52">
        <v>6250</v>
      </c>
      <c r="C122" s="51">
        <v>2.796052631578938E-2</v>
      </c>
      <c r="D122" s="13">
        <v>-2.46</v>
      </c>
      <c r="E122" s="13">
        <v>-4.83</v>
      </c>
      <c r="F122" s="13">
        <v>3.27</v>
      </c>
      <c r="G122" s="13">
        <v>0.34</v>
      </c>
      <c r="H122" s="51">
        <f t="shared" si="1"/>
        <v>2.456052631578938E-2</v>
      </c>
      <c r="I122" s="1"/>
      <c r="L122" s="46">
        <v>65</v>
      </c>
      <c r="M122" s="46">
        <v>4.7452492673304855E-2</v>
      </c>
      <c r="N122" s="46">
        <v>-9.3916735501857196E-2</v>
      </c>
    </row>
    <row r="123" spans="1:14" x14ac:dyDescent="0.2">
      <c r="A123" s="49">
        <v>38748</v>
      </c>
      <c r="B123" s="52">
        <v>6080</v>
      </c>
      <c r="C123" s="51">
        <v>-6.5359477124182774E-3</v>
      </c>
      <c r="D123" s="13">
        <v>3.64</v>
      </c>
      <c r="E123" s="13">
        <v>0.01</v>
      </c>
      <c r="F123" s="13">
        <v>2.15</v>
      </c>
      <c r="G123" s="13">
        <v>0.35</v>
      </c>
      <c r="H123" s="51">
        <f t="shared" si="1"/>
        <v>-1.0035947712418277E-2</v>
      </c>
      <c r="I123" s="1"/>
      <c r="L123" s="46">
        <v>66</v>
      </c>
      <c r="M123" s="46">
        <v>3.8236307084952521E-2</v>
      </c>
      <c r="N123" s="46">
        <v>9.9154411667956369E-3</v>
      </c>
    </row>
    <row r="124" spans="1:14" x14ac:dyDescent="0.2">
      <c r="A124" s="49">
        <v>38716</v>
      </c>
      <c r="B124" s="52">
        <v>6120</v>
      </c>
      <c r="C124" s="51">
        <v>5.6994818652849721E-2</v>
      </c>
      <c r="D124" s="13">
        <v>9.1999999999999993</v>
      </c>
      <c r="E124" s="13">
        <v>4.33</v>
      </c>
      <c r="F124" s="13">
        <v>-5.56</v>
      </c>
      <c r="G124" s="13">
        <v>0.32</v>
      </c>
      <c r="H124" s="51">
        <f t="shared" si="1"/>
        <v>5.379481865284972E-2</v>
      </c>
      <c r="I124" s="1"/>
      <c r="L124" s="46">
        <v>67</v>
      </c>
      <c r="M124" s="46">
        <v>-5.9606783562617576E-3</v>
      </c>
      <c r="N124" s="46">
        <v>-5.643440361095136E-2</v>
      </c>
    </row>
    <row r="125" spans="1:14" x14ac:dyDescent="0.2">
      <c r="A125" s="49">
        <v>38686</v>
      </c>
      <c r="B125" s="52">
        <v>5790</v>
      </c>
      <c r="C125" s="51">
        <v>9.0395480225988756E-2</v>
      </c>
      <c r="D125" s="13">
        <v>2.94</v>
      </c>
      <c r="E125" s="13">
        <v>0.02</v>
      </c>
      <c r="F125" s="13">
        <v>-2.19</v>
      </c>
      <c r="G125" s="13">
        <v>0.31</v>
      </c>
      <c r="H125" s="51">
        <f t="shared" si="1"/>
        <v>8.729548022598875E-2</v>
      </c>
      <c r="I125" s="1"/>
      <c r="L125" s="46">
        <v>68</v>
      </c>
      <c r="M125" s="46">
        <v>3.6888448767823469E-2</v>
      </c>
      <c r="N125" s="46">
        <v>-4.672870850808318E-2</v>
      </c>
    </row>
    <row r="126" spans="1:14" x14ac:dyDescent="0.2">
      <c r="A126" s="49">
        <v>38656</v>
      </c>
      <c r="B126" s="52">
        <v>5310</v>
      </c>
      <c r="C126" s="51">
        <v>2.1153846153846079E-2</v>
      </c>
      <c r="D126" s="13">
        <v>-0.35</v>
      </c>
      <c r="E126" s="13">
        <v>2.2400000000000002</v>
      </c>
      <c r="F126" s="13">
        <v>1.03</v>
      </c>
      <c r="G126" s="13">
        <v>0.27</v>
      </c>
      <c r="H126" s="51">
        <f t="shared" si="1"/>
        <v>1.8453846153846078E-2</v>
      </c>
      <c r="I126" s="1"/>
      <c r="L126" s="46">
        <v>69</v>
      </c>
      <c r="M126" s="46">
        <v>-1.7779055765119952E-2</v>
      </c>
      <c r="N126" s="46">
        <v>-4.3296553990977663E-2</v>
      </c>
    </row>
    <row r="127" spans="1:14" x14ac:dyDescent="0.2">
      <c r="A127" s="49">
        <v>38625</v>
      </c>
      <c r="B127" s="52">
        <v>5200</v>
      </c>
      <c r="C127" s="51">
        <v>0.15555555555555545</v>
      </c>
      <c r="D127" s="13">
        <v>8.0399999999999991</v>
      </c>
      <c r="E127" s="13">
        <v>-6.18</v>
      </c>
      <c r="F127" s="13">
        <v>2.69</v>
      </c>
      <c r="G127" s="13">
        <v>0.28999999999999998</v>
      </c>
      <c r="H127" s="51">
        <f t="shared" si="1"/>
        <v>0.15265555555555543</v>
      </c>
      <c r="I127" s="1"/>
      <c r="L127" s="46">
        <v>70</v>
      </c>
      <c r="M127" s="46">
        <v>-6.1289753434804979E-2</v>
      </c>
      <c r="N127" s="46">
        <v>-4.385799554200271E-2</v>
      </c>
    </row>
    <row r="128" spans="1:14" x14ac:dyDescent="0.2">
      <c r="A128" s="49">
        <v>38595</v>
      </c>
      <c r="B128" s="52">
        <v>4500</v>
      </c>
      <c r="C128" s="51">
        <v>5.8823529411764719E-2</v>
      </c>
      <c r="D128" s="13">
        <v>6.79</v>
      </c>
      <c r="E128" s="13">
        <v>-3.74</v>
      </c>
      <c r="F128" s="13">
        <v>-0.85</v>
      </c>
      <c r="G128" s="13">
        <v>0.3</v>
      </c>
      <c r="H128" s="51">
        <f t="shared" si="1"/>
        <v>5.5823529411764716E-2</v>
      </c>
      <c r="I128" s="1"/>
      <c r="L128" s="46">
        <v>71</v>
      </c>
      <c r="M128" s="46">
        <v>-3.2478890938592443E-2</v>
      </c>
      <c r="N128" s="46">
        <v>1.1017075184253291E-2</v>
      </c>
    </row>
    <row r="129" spans="1:14" x14ac:dyDescent="0.2">
      <c r="A129" s="49">
        <v>38562</v>
      </c>
      <c r="B129" s="52">
        <v>4250</v>
      </c>
      <c r="C129" s="51">
        <v>7.0528967254408048E-2</v>
      </c>
      <c r="D129" s="13">
        <v>0.59</v>
      </c>
      <c r="E129" s="13">
        <v>1.38</v>
      </c>
      <c r="F129" s="13">
        <v>-0.8</v>
      </c>
      <c r="G129" s="13">
        <v>0.24</v>
      </c>
      <c r="H129" s="51">
        <f t="shared" si="1"/>
        <v>6.8128967254408049E-2</v>
      </c>
      <c r="I129" s="1"/>
      <c r="L129" s="46">
        <v>72</v>
      </c>
      <c r="M129" s="46">
        <v>4.776012305142583E-2</v>
      </c>
      <c r="N129" s="46">
        <v>7.6764501573198696E-2</v>
      </c>
    </row>
    <row r="130" spans="1:14" x14ac:dyDescent="0.2">
      <c r="A130" s="49">
        <v>38533</v>
      </c>
      <c r="B130" s="52">
        <v>3970</v>
      </c>
      <c r="C130" s="51">
        <v>2.8497409326424972E-2</v>
      </c>
      <c r="D130" s="13">
        <v>0.69</v>
      </c>
      <c r="E130" s="13">
        <v>1.82</v>
      </c>
      <c r="F130" s="13">
        <v>0.14000000000000001</v>
      </c>
      <c r="G130" s="13">
        <v>0.23</v>
      </c>
      <c r="H130" s="51">
        <f t="shared" ref="H130:H193" si="2">C130-G130/100</f>
        <v>2.6197409326424972E-2</v>
      </c>
      <c r="I130" s="1"/>
      <c r="L130" s="46">
        <v>73</v>
      </c>
      <c r="M130" s="46">
        <v>-1.9227366394776928E-3</v>
      </c>
      <c r="N130" s="46">
        <v>-4.392253556682605E-2</v>
      </c>
    </row>
    <row r="131" spans="1:14" x14ac:dyDescent="0.2">
      <c r="A131" s="49">
        <v>38503</v>
      </c>
      <c r="B131" s="52">
        <v>3860</v>
      </c>
      <c r="C131" s="51">
        <v>5.2083333333332593E-3</v>
      </c>
      <c r="D131" s="13">
        <v>-2.54</v>
      </c>
      <c r="E131" s="13">
        <v>-1.54</v>
      </c>
      <c r="F131" s="13">
        <v>-0.3</v>
      </c>
      <c r="G131" s="13">
        <v>0.24</v>
      </c>
      <c r="H131" s="51">
        <f t="shared" si="2"/>
        <v>2.8083333333332595E-3</v>
      </c>
      <c r="I131" s="1"/>
      <c r="L131" s="46">
        <v>74</v>
      </c>
      <c r="M131" s="46">
        <v>2.1740047718895122E-2</v>
      </c>
      <c r="N131" s="46">
        <v>-0.12225551163642087</v>
      </c>
    </row>
    <row r="132" spans="1:14" x14ac:dyDescent="0.2">
      <c r="A132" s="49">
        <v>38471</v>
      </c>
      <c r="B132" s="52">
        <v>3840</v>
      </c>
      <c r="C132" s="51">
        <v>-3.7593984962406068E-2</v>
      </c>
      <c r="D132" s="13">
        <v>-2.17</v>
      </c>
      <c r="E132" s="13">
        <v>2.82</v>
      </c>
      <c r="F132" s="13">
        <v>0.11</v>
      </c>
      <c r="G132" s="13">
        <v>0.21</v>
      </c>
      <c r="H132" s="51">
        <f t="shared" si="2"/>
        <v>-3.9693984962406066E-2</v>
      </c>
      <c r="I132" s="1"/>
      <c r="L132" s="46">
        <v>75</v>
      </c>
      <c r="M132" s="46">
        <v>4.4272279896945113E-2</v>
      </c>
      <c r="N132" s="46">
        <v>8.353469684724095E-2</v>
      </c>
    </row>
    <row r="133" spans="1:14" x14ac:dyDescent="0.2">
      <c r="A133" s="49">
        <v>38442</v>
      </c>
      <c r="B133" s="52">
        <v>3990</v>
      </c>
      <c r="C133" s="51">
        <v>-1.9656019656019708E-2</v>
      </c>
      <c r="D133" s="13">
        <v>-1.48</v>
      </c>
      <c r="E133" s="13">
        <v>1.6</v>
      </c>
      <c r="F133" s="13">
        <v>3.19</v>
      </c>
      <c r="G133" s="13">
        <v>0.21</v>
      </c>
      <c r="H133" s="51">
        <f t="shared" si="2"/>
        <v>-2.1756019656019709E-2</v>
      </c>
      <c r="I133" s="1"/>
      <c r="L133" s="46">
        <v>76</v>
      </c>
      <c r="M133" s="46">
        <v>2.1191402564962193E-2</v>
      </c>
      <c r="N133" s="46">
        <v>-8.1300692182448481E-2</v>
      </c>
    </row>
    <row r="134" spans="1:14" x14ac:dyDescent="0.2">
      <c r="A134" s="49">
        <v>38411</v>
      </c>
      <c r="B134" s="52">
        <v>4070</v>
      </c>
      <c r="C134" s="51">
        <v>9.9255583126551805E-3</v>
      </c>
      <c r="D134" s="13">
        <v>1.79</v>
      </c>
      <c r="E134" s="13">
        <v>1.62</v>
      </c>
      <c r="F134" s="13">
        <v>2.12</v>
      </c>
      <c r="G134" s="13">
        <v>0.16</v>
      </c>
      <c r="H134" s="51">
        <f t="shared" si="2"/>
        <v>8.3255583126551798E-3</v>
      </c>
      <c r="I134" s="1"/>
      <c r="L134" s="46">
        <v>77</v>
      </c>
      <c r="M134" s="46">
        <v>-6.3352142848147955E-3</v>
      </c>
      <c r="N134" s="46">
        <v>3.1545298318428151E-2</v>
      </c>
    </row>
    <row r="135" spans="1:14" x14ac:dyDescent="0.2">
      <c r="A135" s="49">
        <v>38383</v>
      </c>
      <c r="B135" s="52">
        <v>4030</v>
      </c>
      <c r="C135" s="51">
        <v>-3.3573141486810565E-2</v>
      </c>
      <c r="D135" s="13">
        <v>-1.23</v>
      </c>
      <c r="E135" s="13">
        <v>6.5</v>
      </c>
      <c r="F135" s="13">
        <v>0.47</v>
      </c>
      <c r="G135" s="13">
        <v>0.16</v>
      </c>
      <c r="H135" s="51">
        <f t="shared" si="2"/>
        <v>-3.5173141486810562E-2</v>
      </c>
      <c r="I135" s="1"/>
      <c r="L135" s="46">
        <v>78</v>
      </c>
      <c r="M135" s="46">
        <v>-1.3533566389209181E-2</v>
      </c>
      <c r="N135" s="46">
        <v>-9.1829591505527663E-2</v>
      </c>
    </row>
    <row r="136" spans="1:14" x14ac:dyDescent="0.2">
      <c r="A136" s="49">
        <v>38352</v>
      </c>
      <c r="B136" s="52">
        <v>4170</v>
      </c>
      <c r="C136" s="51">
        <v>8.0310880829015607E-2</v>
      </c>
      <c r="D136" s="13">
        <v>4.93</v>
      </c>
      <c r="E136" s="13">
        <v>-1.1499999999999999</v>
      </c>
      <c r="F136" s="13">
        <v>1.43</v>
      </c>
      <c r="G136" s="13">
        <v>0.16</v>
      </c>
      <c r="H136" s="51">
        <f t="shared" si="2"/>
        <v>7.8710880829015603E-2</v>
      </c>
      <c r="I136" s="1"/>
      <c r="L136" s="46">
        <v>79</v>
      </c>
      <c r="M136" s="46">
        <v>-2.630132474826579E-3</v>
      </c>
      <c r="N136" s="46">
        <v>2.5301324748265791E-3</v>
      </c>
    </row>
    <row r="137" spans="1:14" x14ac:dyDescent="0.2">
      <c r="A137" s="49">
        <v>38321</v>
      </c>
      <c r="B137" s="52">
        <v>3860</v>
      </c>
      <c r="C137" s="51">
        <v>-6.5375302663438273E-2</v>
      </c>
      <c r="D137" s="13">
        <v>3.77</v>
      </c>
      <c r="E137" s="13">
        <v>-1.01</v>
      </c>
      <c r="F137" s="13">
        <v>0.28999999999999998</v>
      </c>
      <c r="G137" s="13">
        <v>0.15</v>
      </c>
      <c r="H137" s="51">
        <f t="shared" si="2"/>
        <v>-6.6875302663438274E-2</v>
      </c>
      <c r="I137" s="1"/>
      <c r="L137" s="46">
        <v>80</v>
      </c>
      <c r="M137" s="46">
        <v>4.4109573737293635E-2</v>
      </c>
      <c r="N137" s="46">
        <v>4.2983886753169533E-2</v>
      </c>
    </row>
    <row r="138" spans="1:14" x14ac:dyDescent="0.2">
      <c r="A138" s="49">
        <v>38289</v>
      </c>
      <c r="B138" s="52">
        <v>4130</v>
      </c>
      <c r="C138" s="51">
        <v>-2.1327014218009532E-2</v>
      </c>
      <c r="D138" s="13">
        <v>2.41</v>
      </c>
      <c r="E138" s="13">
        <v>-0.33</v>
      </c>
      <c r="F138" s="13">
        <v>0.48</v>
      </c>
      <c r="G138" s="13">
        <v>0.11</v>
      </c>
      <c r="H138" s="51">
        <f t="shared" si="2"/>
        <v>-2.2427014218009533E-2</v>
      </c>
      <c r="I138" s="1"/>
      <c r="L138" s="46">
        <v>81</v>
      </c>
      <c r="M138" s="46">
        <v>-2.2750714833992131E-2</v>
      </c>
      <c r="N138" s="46">
        <v>-1.4094691990154826E-2</v>
      </c>
    </row>
    <row r="139" spans="1:14" x14ac:dyDescent="0.2">
      <c r="A139" s="49">
        <v>38260</v>
      </c>
      <c r="B139" s="52">
        <v>4220</v>
      </c>
      <c r="C139" s="51">
        <v>-2.314814814814814E-2</v>
      </c>
      <c r="D139" s="13">
        <v>-3.07</v>
      </c>
      <c r="E139" s="13">
        <v>-1.01</v>
      </c>
      <c r="F139" s="13">
        <v>2.75</v>
      </c>
      <c r="G139" s="13">
        <v>0.11</v>
      </c>
      <c r="H139" s="51">
        <f t="shared" si="2"/>
        <v>-2.424814814814814E-2</v>
      </c>
      <c r="I139" s="1"/>
      <c r="L139" s="46">
        <v>82</v>
      </c>
      <c r="M139" s="46">
        <v>5.2589090783010203E-2</v>
      </c>
      <c r="N139" s="46">
        <v>-6.2978701172620596E-2</v>
      </c>
    </row>
    <row r="140" spans="1:14" x14ac:dyDescent="0.2">
      <c r="A140" s="49">
        <v>38230</v>
      </c>
      <c r="B140" s="52">
        <v>4320</v>
      </c>
      <c r="C140" s="51">
        <v>-3.5714285714285698E-2</v>
      </c>
      <c r="D140" s="13">
        <v>1.01</v>
      </c>
      <c r="E140" s="13">
        <v>0.39</v>
      </c>
      <c r="F140" s="13">
        <v>-1.1299999999999999</v>
      </c>
      <c r="G140" s="13">
        <v>0.11</v>
      </c>
      <c r="H140" s="51">
        <f t="shared" si="2"/>
        <v>-3.6814285714285695E-2</v>
      </c>
      <c r="I140" s="1"/>
      <c r="L140" s="46">
        <v>83</v>
      </c>
      <c r="M140" s="46">
        <v>8.9933755842190752E-2</v>
      </c>
      <c r="N140" s="46">
        <v>0.14394060313216828</v>
      </c>
    </row>
    <row r="141" spans="1:14" x14ac:dyDescent="0.2">
      <c r="A141" s="49">
        <v>38198</v>
      </c>
      <c r="B141" s="52">
        <v>4480</v>
      </c>
      <c r="C141" s="51">
        <v>1.3574660633484115E-2</v>
      </c>
      <c r="D141" s="13">
        <v>-6.59</v>
      </c>
      <c r="E141" s="13">
        <v>-1.1100000000000001</v>
      </c>
      <c r="F141" s="13">
        <v>4.12</v>
      </c>
      <c r="G141" s="13">
        <v>0.1</v>
      </c>
      <c r="H141" s="51">
        <f t="shared" si="2"/>
        <v>1.2574660633484114E-2</v>
      </c>
      <c r="I141" s="1"/>
      <c r="L141" s="46">
        <v>84</v>
      </c>
      <c r="M141" s="46">
        <v>1.0326495607858813E-2</v>
      </c>
      <c r="N141" s="46">
        <v>-2.9394420136160695E-2</v>
      </c>
    </row>
    <row r="142" spans="1:14" x14ac:dyDescent="0.2">
      <c r="A142" s="49">
        <v>38168</v>
      </c>
      <c r="B142" s="52">
        <v>4420</v>
      </c>
      <c r="C142" s="51">
        <v>0.10499999999999998</v>
      </c>
      <c r="D142" s="13">
        <v>5.25</v>
      </c>
      <c r="E142" s="13">
        <v>5.73</v>
      </c>
      <c r="F142" s="13">
        <v>-1.76</v>
      </c>
      <c r="G142" s="13">
        <v>0.08</v>
      </c>
      <c r="H142" s="51">
        <f t="shared" si="2"/>
        <v>0.10419999999999999</v>
      </c>
      <c r="I142" s="1"/>
      <c r="L142" s="46">
        <v>85</v>
      </c>
      <c r="M142" s="46">
        <v>-5.5553582768459203E-2</v>
      </c>
      <c r="N142" s="46">
        <v>0.14263306994794628</v>
      </c>
    </row>
    <row r="143" spans="1:14" x14ac:dyDescent="0.2">
      <c r="A143" s="49">
        <v>38138</v>
      </c>
      <c r="B143" s="52">
        <v>4000</v>
      </c>
      <c r="C143" s="51">
        <v>2.5062656641603454E-3</v>
      </c>
      <c r="D143" s="13">
        <v>-3.22</v>
      </c>
      <c r="E143" s="13">
        <v>-3.09</v>
      </c>
      <c r="F143" s="13">
        <v>0.82</v>
      </c>
      <c r="G143" s="13">
        <v>0.06</v>
      </c>
      <c r="H143" s="51">
        <f t="shared" si="2"/>
        <v>1.9062656641603455E-3</v>
      </c>
      <c r="I143" s="1"/>
      <c r="L143" s="46">
        <v>86</v>
      </c>
      <c r="M143" s="46">
        <v>-6.3014421262947873E-2</v>
      </c>
      <c r="N143" s="46">
        <v>6.9899102846424532E-2</v>
      </c>
    </row>
    <row r="144" spans="1:14" x14ac:dyDescent="0.2">
      <c r="A144" s="49">
        <v>38107</v>
      </c>
      <c r="B144" s="52">
        <v>3990</v>
      </c>
      <c r="C144" s="51">
        <v>2.8350515463917425E-2</v>
      </c>
      <c r="D144" s="13">
        <v>-4.62</v>
      </c>
      <c r="E144" s="13">
        <v>7.28</v>
      </c>
      <c r="F144" s="13">
        <v>-4.17</v>
      </c>
      <c r="G144" s="13">
        <v>0.08</v>
      </c>
      <c r="H144" s="51">
        <f t="shared" si="2"/>
        <v>2.7550515463917426E-2</v>
      </c>
      <c r="I144" s="1"/>
      <c r="L144" s="46">
        <v>87</v>
      </c>
      <c r="M144" s="46">
        <v>4.6505088426056343E-2</v>
      </c>
      <c r="N144" s="46">
        <v>-7.8171755092722964E-2</v>
      </c>
    </row>
    <row r="145" spans="1:14" x14ac:dyDescent="0.2">
      <c r="A145" s="49">
        <v>38077</v>
      </c>
      <c r="B145" s="52">
        <v>3880</v>
      </c>
      <c r="C145" s="51">
        <v>2.917771883289122E-2</v>
      </c>
      <c r="D145" s="13">
        <v>14.85</v>
      </c>
      <c r="E145" s="13">
        <v>7.18</v>
      </c>
      <c r="F145" s="13">
        <v>3.16</v>
      </c>
      <c r="G145" s="13">
        <v>0.09</v>
      </c>
      <c r="H145" s="51">
        <f t="shared" si="2"/>
        <v>2.8277718832891218E-2</v>
      </c>
      <c r="I145" s="1"/>
      <c r="L145" s="46">
        <v>88</v>
      </c>
      <c r="M145" s="46">
        <v>-2.9341635575155584E-2</v>
      </c>
      <c r="N145" s="46">
        <v>-0.16666882018891949</v>
      </c>
    </row>
    <row r="146" spans="1:14" x14ac:dyDescent="0.2">
      <c r="A146" s="49">
        <v>38044</v>
      </c>
      <c r="B146" s="52">
        <v>3770</v>
      </c>
      <c r="C146" s="51">
        <v>8.9595375722543391E-2</v>
      </c>
      <c r="D146" s="13">
        <v>-0.06</v>
      </c>
      <c r="E146" s="13">
        <v>-0.86</v>
      </c>
      <c r="F146" s="13">
        <v>2.31</v>
      </c>
      <c r="G146" s="13">
        <v>0.06</v>
      </c>
      <c r="H146" s="51">
        <f t="shared" si="2"/>
        <v>8.8995375722543388E-2</v>
      </c>
      <c r="I146" s="1"/>
      <c r="L146" s="46">
        <v>89</v>
      </c>
      <c r="M146" s="46">
        <v>-0.11740011168610412</v>
      </c>
      <c r="N146" s="46">
        <v>-3.1801714797914105E-2</v>
      </c>
    </row>
    <row r="147" spans="1:14" x14ac:dyDescent="0.2">
      <c r="A147" s="49">
        <v>38016</v>
      </c>
      <c r="B147" s="52">
        <v>3460</v>
      </c>
      <c r="C147" s="51">
        <v>-4.4198895027624308E-2</v>
      </c>
      <c r="D147" s="13">
        <v>1.96</v>
      </c>
      <c r="E147" s="13">
        <v>4.5</v>
      </c>
      <c r="F147" s="13">
        <v>0.26</v>
      </c>
      <c r="G147" s="13">
        <v>7.0000000000000007E-2</v>
      </c>
      <c r="H147" s="51">
        <f t="shared" si="2"/>
        <v>-4.4898895027624307E-2</v>
      </c>
      <c r="I147" s="1"/>
      <c r="L147" s="46">
        <v>90</v>
      </c>
      <c r="M147" s="46">
        <v>-7.3004078222433516E-2</v>
      </c>
      <c r="N147" s="46">
        <v>-4.0057787903327174E-2</v>
      </c>
    </row>
    <row r="148" spans="1:14" x14ac:dyDescent="0.2">
      <c r="A148" s="49">
        <v>37986</v>
      </c>
      <c r="B148" s="52">
        <v>3620</v>
      </c>
      <c r="C148" s="51">
        <v>0.10030395136778125</v>
      </c>
      <c r="D148" s="13">
        <v>6.49</v>
      </c>
      <c r="E148" s="13">
        <v>-1.87</v>
      </c>
      <c r="F148" s="13">
        <v>2.68</v>
      </c>
      <c r="G148" s="13">
        <v>0.08</v>
      </c>
      <c r="H148" s="51">
        <f t="shared" si="2"/>
        <v>9.9503951367781257E-2</v>
      </c>
      <c r="I148" s="1"/>
      <c r="L148" s="46">
        <v>91</v>
      </c>
      <c r="M148" s="46">
        <v>1.000042817779136E-2</v>
      </c>
      <c r="N148" s="46">
        <v>4.6639485985298712E-2</v>
      </c>
    </row>
    <row r="149" spans="1:14" x14ac:dyDescent="0.2">
      <c r="A149" s="49">
        <v>37953</v>
      </c>
      <c r="B149" s="52">
        <v>3290</v>
      </c>
      <c r="C149" s="51">
        <v>5.1118210862619806E-2</v>
      </c>
      <c r="D149" s="13">
        <v>-3.75</v>
      </c>
      <c r="E149" s="13">
        <v>-3.16</v>
      </c>
      <c r="F149" s="13">
        <v>-0.13</v>
      </c>
      <c r="G149" s="13">
        <v>7.0000000000000007E-2</v>
      </c>
      <c r="H149" s="51">
        <f t="shared" si="2"/>
        <v>5.0418210862619807E-2</v>
      </c>
      <c r="I149" s="1"/>
      <c r="L149" s="46">
        <v>92</v>
      </c>
      <c r="M149" s="46">
        <v>-4.2981995475958792E-3</v>
      </c>
      <c r="N149" s="46">
        <v>-6.706207989352185E-2</v>
      </c>
    </row>
    <row r="150" spans="1:14" x14ac:dyDescent="0.2">
      <c r="A150" s="49">
        <v>37925</v>
      </c>
      <c r="B150" s="52">
        <v>3130</v>
      </c>
      <c r="C150" s="51">
        <v>-4.5731707317073211E-2</v>
      </c>
      <c r="D150" s="13">
        <v>3.94</v>
      </c>
      <c r="E150" s="13">
        <v>4.22</v>
      </c>
      <c r="F150" s="13">
        <v>-2.73</v>
      </c>
      <c r="G150" s="13">
        <v>7.0000000000000007E-2</v>
      </c>
      <c r="H150" s="51">
        <f t="shared" si="2"/>
        <v>-4.6431707317073211E-2</v>
      </c>
      <c r="I150" s="1"/>
      <c r="L150" s="46">
        <v>93</v>
      </c>
      <c r="M150" s="46">
        <v>-4.6729116937897844E-2</v>
      </c>
      <c r="N150" s="46">
        <v>-2.20099892073536E-2</v>
      </c>
    </row>
    <row r="151" spans="1:14" x14ac:dyDescent="0.2">
      <c r="A151" s="49">
        <v>37894</v>
      </c>
      <c r="B151" s="52">
        <v>3280</v>
      </c>
      <c r="C151" s="51">
        <v>1.8633540372670732E-2</v>
      </c>
      <c r="D151" s="13">
        <v>7.38</v>
      </c>
      <c r="E151" s="13">
        <v>3.12</v>
      </c>
      <c r="F151" s="13">
        <v>-1.98</v>
      </c>
      <c r="G151" s="13">
        <v>0.08</v>
      </c>
      <c r="H151" s="51">
        <f t="shared" si="2"/>
        <v>1.7833540372670733E-2</v>
      </c>
      <c r="I151" s="1"/>
      <c r="L151" s="46">
        <v>94</v>
      </c>
      <c r="M151" s="46">
        <v>7.2725621361094603E-3</v>
      </c>
      <c r="N151" s="46">
        <v>9.9027699322017972E-3</v>
      </c>
    </row>
    <row r="152" spans="1:14" x14ac:dyDescent="0.2">
      <c r="A152" s="49">
        <v>37862</v>
      </c>
      <c r="B152" s="52">
        <v>3220</v>
      </c>
      <c r="C152" s="51">
        <v>5.573770491803276E-2</v>
      </c>
      <c r="D152" s="13">
        <v>9.76</v>
      </c>
      <c r="E152" s="13">
        <v>-1.73</v>
      </c>
      <c r="F152" s="13">
        <v>2.35</v>
      </c>
      <c r="G152" s="13">
        <v>7.0000000000000007E-2</v>
      </c>
      <c r="H152" s="51">
        <f t="shared" si="2"/>
        <v>5.5037704918032761E-2</v>
      </c>
      <c r="I152" s="1"/>
      <c r="L152" s="46">
        <v>95</v>
      </c>
      <c r="M152" s="46">
        <v>0.10297262319914033</v>
      </c>
      <c r="N152" s="46">
        <v>-4.4410450160911004E-2</v>
      </c>
    </row>
    <row r="153" spans="1:14" x14ac:dyDescent="0.2">
      <c r="A153" s="49">
        <v>37833</v>
      </c>
      <c r="B153" s="52">
        <v>3050</v>
      </c>
      <c r="C153" s="51">
        <v>-1.9292604501607746E-2</v>
      </c>
      <c r="D153" s="13">
        <v>3.42</v>
      </c>
      <c r="E153" s="13">
        <v>-1.36</v>
      </c>
      <c r="F153" s="13">
        <v>-0.39</v>
      </c>
      <c r="G153" s="13">
        <v>7.0000000000000007E-2</v>
      </c>
      <c r="H153" s="51">
        <f t="shared" si="2"/>
        <v>-1.9992604501607746E-2</v>
      </c>
      <c r="I153" s="1"/>
      <c r="L153" s="46">
        <v>96</v>
      </c>
      <c r="M153" s="46">
        <v>-4.6644581558632818E-2</v>
      </c>
      <c r="N153" s="46">
        <v>-9.0707592354410699E-2</v>
      </c>
    </row>
    <row r="154" spans="1:14" x14ac:dyDescent="0.2">
      <c r="A154" s="49">
        <v>37802</v>
      </c>
      <c r="B154" s="52">
        <v>3110</v>
      </c>
      <c r="C154" s="51">
        <v>8.7412587412587506E-2</v>
      </c>
      <c r="D154" s="13">
        <v>7.12</v>
      </c>
      <c r="E154" s="13">
        <v>0.3</v>
      </c>
      <c r="F154" s="13">
        <v>1.59</v>
      </c>
      <c r="G154" s="13">
        <v>0.1</v>
      </c>
      <c r="H154" s="51">
        <f t="shared" si="2"/>
        <v>8.6412587412587505E-2</v>
      </c>
      <c r="I154" s="1"/>
      <c r="L154" s="46">
        <v>97</v>
      </c>
      <c r="M154" s="46">
        <v>-8.0001406136765204E-3</v>
      </c>
      <c r="N154" s="46">
        <v>-5.3273507952581439E-3</v>
      </c>
    </row>
    <row r="155" spans="1:14" x14ac:dyDescent="0.2">
      <c r="A155" s="49">
        <v>37771</v>
      </c>
      <c r="B155" s="52">
        <v>2860</v>
      </c>
      <c r="C155" s="51">
        <v>5.9259259259259345E-2</v>
      </c>
      <c r="D155" s="13">
        <v>4.54</v>
      </c>
      <c r="E155" s="13">
        <v>1.87</v>
      </c>
      <c r="F155" s="13">
        <v>-1.94</v>
      </c>
      <c r="G155" s="13">
        <v>0.09</v>
      </c>
      <c r="H155" s="51">
        <f t="shared" si="2"/>
        <v>5.8359259259259347E-2</v>
      </c>
      <c r="I155" s="1"/>
      <c r="L155" s="46">
        <v>98</v>
      </c>
      <c r="M155" s="46">
        <v>-1.6336806780753582E-2</v>
      </c>
      <c r="N155" s="46">
        <v>-2.2187034278849029E-2</v>
      </c>
    </row>
    <row r="156" spans="1:14" x14ac:dyDescent="0.2">
      <c r="A156" s="49">
        <v>37741</v>
      </c>
      <c r="B156" s="52">
        <v>2700</v>
      </c>
      <c r="C156" s="51">
        <v>2.4667931688804545E-2</v>
      </c>
      <c r="D156" s="13">
        <v>0.98</v>
      </c>
      <c r="E156" s="13">
        <v>2.98</v>
      </c>
      <c r="F156" s="13">
        <v>0.84</v>
      </c>
      <c r="G156" s="13">
        <v>0.1</v>
      </c>
      <c r="H156" s="51">
        <f t="shared" si="2"/>
        <v>2.3667931688804544E-2</v>
      </c>
      <c r="I156" s="1"/>
      <c r="L156" s="46">
        <v>99</v>
      </c>
      <c r="M156" s="46">
        <v>1.8655349921494857E-3</v>
      </c>
      <c r="N156" s="46">
        <v>-3.6616817043431532E-2</v>
      </c>
    </row>
    <row r="157" spans="1:14" x14ac:dyDescent="0.2">
      <c r="A157" s="49">
        <v>37711</v>
      </c>
      <c r="B157" s="52">
        <v>2635</v>
      </c>
      <c r="C157" s="51">
        <v>-5.045045045045049E-2</v>
      </c>
      <c r="D157" s="13">
        <v>-2.94</v>
      </c>
      <c r="E157" s="13">
        <v>2.94</v>
      </c>
      <c r="F157" s="13">
        <v>2.15</v>
      </c>
      <c r="G157" s="13">
        <v>0.1</v>
      </c>
      <c r="H157" s="51">
        <f t="shared" si="2"/>
        <v>-5.1450450450450491E-2</v>
      </c>
      <c r="I157" s="1"/>
      <c r="L157" s="46">
        <v>100</v>
      </c>
      <c r="M157" s="46">
        <v>4.310801868155259E-3</v>
      </c>
      <c r="N157" s="46">
        <v>-5.7939112370438417E-2</v>
      </c>
    </row>
    <row r="158" spans="1:14" x14ac:dyDescent="0.2">
      <c r="A158" s="49">
        <v>37680</v>
      </c>
      <c r="B158" s="52">
        <v>2775</v>
      </c>
      <c r="C158" s="51">
        <v>-2.8021015761821366E-2</v>
      </c>
      <c r="D158" s="13">
        <v>1.46</v>
      </c>
      <c r="E158" s="13">
        <v>2.72</v>
      </c>
      <c r="F158" s="13">
        <v>5.12</v>
      </c>
      <c r="G158" s="13">
        <v>0.09</v>
      </c>
      <c r="H158" s="51">
        <f t="shared" si="2"/>
        <v>-2.8921015761821368E-2</v>
      </c>
      <c r="I158" s="1"/>
      <c r="L158" s="46">
        <v>101</v>
      </c>
      <c r="M158" s="46">
        <v>-2.4121928869567329E-2</v>
      </c>
      <c r="N158" s="46">
        <v>-1.0051522457866349E-2</v>
      </c>
    </row>
    <row r="159" spans="1:14" x14ac:dyDescent="0.2">
      <c r="A159" s="49">
        <v>37652</v>
      </c>
      <c r="B159" s="52">
        <v>2855</v>
      </c>
      <c r="C159" s="51">
        <v>-0.10501567398119127</v>
      </c>
      <c r="D159" s="13">
        <v>-3.48</v>
      </c>
      <c r="E159" s="13">
        <v>3.73</v>
      </c>
      <c r="F159" s="13">
        <v>1.53</v>
      </c>
      <c r="G159" s="13">
        <v>0.1</v>
      </c>
      <c r="H159" s="51">
        <f t="shared" si="2"/>
        <v>-0.10601567398119127</v>
      </c>
      <c r="I159" s="1"/>
      <c r="L159" s="46">
        <v>102</v>
      </c>
      <c r="M159" s="46">
        <v>3.8763064005100545E-2</v>
      </c>
      <c r="N159" s="46">
        <v>-3.9004484123443837E-2</v>
      </c>
    </row>
    <row r="160" spans="1:14" x14ac:dyDescent="0.2">
      <c r="A160" s="49">
        <v>37621</v>
      </c>
      <c r="B160" s="52">
        <v>3190</v>
      </c>
      <c r="C160" s="51">
        <v>-9.3167701863353658E-3</v>
      </c>
      <c r="D160" s="13">
        <v>-2.4</v>
      </c>
      <c r="E160" s="13">
        <v>2.02</v>
      </c>
      <c r="F160" s="13">
        <v>1.68</v>
      </c>
      <c r="G160" s="13">
        <v>0.11</v>
      </c>
      <c r="H160" s="51">
        <f t="shared" si="2"/>
        <v>-1.0416770186335366E-2</v>
      </c>
      <c r="I160" s="1"/>
      <c r="L160" s="46">
        <v>103</v>
      </c>
      <c r="M160" s="46">
        <v>1.3217885353857284E-2</v>
      </c>
      <c r="N160" s="46">
        <v>-7.8528996464968401E-2</v>
      </c>
    </row>
    <row r="161" spans="1:14" x14ac:dyDescent="0.2">
      <c r="A161" s="49">
        <v>37589</v>
      </c>
      <c r="B161" s="52">
        <v>3220</v>
      </c>
      <c r="C161" s="51">
        <v>8.0536912751677958E-2</v>
      </c>
      <c r="D161" s="13">
        <v>3.06</v>
      </c>
      <c r="E161" s="13">
        <v>-5.78</v>
      </c>
      <c r="F161" s="13">
        <v>-1.1399999999999999</v>
      </c>
      <c r="G161" s="13">
        <v>0.12</v>
      </c>
      <c r="H161" s="51">
        <f t="shared" si="2"/>
        <v>7.9336912751677952E-2</v>
      </c>
      <c r="I161" s="1"/>
      <c r="L161" s="46">
        <v>104</v>
      </c>
      <c r="M161" s="46">
        <v>-4.6404784123944918E-3</v>
      </c>
      <c r="N161" s="46">
        <v>-7.6282598510682378E-2</v>
      </c>
    </row>
    <row r="162" spans="1:14" x14ac:dyDescent="0.2">
      <c r="A162" s="49">
        <v>37560</v>
      </c>
      <c r="B162" s="52">
        <v>2980</v>
      </c>
      <c r="C162" s="51">
        <v>-4.7923322683706027E-2</v>
      </c>
      <c r="D162" s="13">
        <v>-6.74</v>
      </c>
      <c r="E162" s="13">
        <v>-3.15</v>
      </c>
      <c r="F162" s="13">
        <v>2.06</v>
      </c>
      <c r="G162" s="13">
        <v>0.14000000000000001</v>
      </c>
      <c r="H162" s="51">
        <f t="shared" si="2"/>
        <v>-4.9323322683706025E-2</v>
      </c>
      <c r="I162" s="1"/>
      <c r="L162" s="46">
        <v>105</v>
      </c>
      <c r="M162" s="46">
        <v>-2.2434371220915125E-2</v>
      </c>
      <c r="N162" s="46">
        <v>8.6927521905846683E-2</v>
      </c>
    </row>
    <row r="163" spans="1:14" x14ac:dyDescent="0.2">
      <c r="A163" s="49">
        <v>37529</v>
      </c>
      <c r="B163" s="52">
        <v>3130</v>
      </c>
      <c r="C163" s="51">
        <v>6.6439522998296363E-2</v>
      </c>
      <c r="D163" s="13">
        <v>-4.88</v>
      </c>
      <c r="E163" s="13">
        <v>-0.16</v>
      </c>
      <c r="F163" s="13">
        <v>4.51</v>
      </c>
      <c r="G163" s="13">
        <v>0.14000000000000001</v>
      </c>
      <c r="H163" s="51">
        <f t="shared" si="2"/>
        <v>6.5039522998296365E-2</v>
      </c>
      <c r="I163" s="1"/>
      <c r="L163" s="46">
        <v>106</v>
      </c>
      <c r="M163" s="46">
        <v>3.8656834611702828E-2</v>
      </c>
      <c r="N163" s="46">
        <v>-4.5489075048861301E-2</v>
      </c>
    </row>
    <row r="164" spans="1:14" x14ac:dyDescent="0.2">
      <c r="A164" s="49">
        <v>37498</v>
      </c>
      <c r="B164" s="52">
        <v>2935</v>
      </c>
      <c r="C164" s="51">
        <v>2.4432809773123898E-2</v>
      </c>
      <c r="D164" s="13">
        <v>-1.4</v>
      </c>
      <c r="E164" s="13">
        <v>-1.1399999999999999</v>
      </c>
      <c r="F164" s="13">
        <v>1.56</v>
      </c>
      <c r="G164" s="13">
        <v>0.14000000000000001</v>
      </c>
      <c r="H164" s="51">
        <f t="shared" si="2"/>
        <v>2.30328097731239E-2</v>
      </c>
      <c r="I164" s="1"/>
      <c r="L164" s="46">
        <v>107</v>
      </c>
      <c r="M164" s="46">
        <v>1.47648475386127E-3</v>
      </c>
      <c r="N164" s="46">
        <v>-3.6340060912801626E-2</v>
      </c>
    </row>
    <row r="165" spans="1:14" x14ac:dyDescent="0.2">
      <c r="A165" s="49">
        <v>37468</v>
      </c>
      <c r="B165" s="52">
        <v>2865</v>
      </c>
      <c r="C165" s="51">
        <v>-9.9056603773584939E-2</v>
      </c>
      <c r="D165" s="13">
        <v>-6.07</v>
      </c>
      <c r="E165" s="13">
        <v>3.71</v>
      </c>
      <c r="F165" s="13">
        <v>3.08</v>
      </c>
      <c r="G165" s="13">
        <v>0.15</v>
      </c>
      <c r="H165" s="51">
        <f t="shared" si="2"/>
        <v>-0.10055660377358494</v>
      </c>
      <c r="I165" s="1"/>
      <c r="L165" s="46">
        <v>108</v>
      </c>
      <c r="M165" s="46">
        <v>-6.2413457961030981E-3</v>
      </c>
      <c r="N165" s="46">
        <v>-5.666214547571731E-2</v>
      </c>
    </row>
    <row r="166" spans="1:14" x14ac:dyDescent="0.2">
      <c r="A166" s="49">
        <v>37435</v>
      </c>
      <c r="B166" s="52">
        <v>3180</v>
      </c>
      <c r="C166" s="51">
        <v>-6.1946902654867242E-2</v>
      </c>
      <c r="D166" s="13">
        <v>-4.8</v>
      </c>
      <c r="E166" s="13">
        <v>1.38</v>
      </c>
      <c r="F166" s="13">
        <v>1.6</v>
      </c>
      <c r="G166" s="13">
        <v>0.13</v>
      </c>
      <c r="H166" s="51">
        <f t="shared" si="2"/>
        <v>-6.3246902654867238E-2</v>
      </c>
      <c r="I166" s="1"/>
      <c r="L166" s="46">
        <v>109</v>
      </c>
      <c r="M166" s="46">
        <v>3.4819704545780705E-2</v>
      </c>
      <c r="N166" s="46">
        <v>-2.9814673099239825E-2</v>
      </c>
    </row>
    <row r="167" spans="1:14" x14ac:dyDescent="0.2">
      <c r="A167" s="49">
        <v>37407</v>
      </c>
      <c r="B167" s="52">
        <v>3390</v>
      </c>
      <c r="C167" s="51">
        <v>-3.1428571428571472E-2</v>
      </c>
      <c r="D167" s="13">
        <v>7.12</v>
      </c>
      <c r="E167" s="13">
        <v>1.49</v>
      </c>
      <c r="F167" s="13">
        <v>2.86</v>
      </c>
      <c r="G167" s="13">
        <v>0.14000000000000001</v>
      </c>
      <c r="H167" s="51">
        <f t="shared" si="2"/>
        <v>-3.2828571428571471E-2</v>
      </c>
      <c r="I167" s="1"/>
      <c r="L167" s="46">
        <v>110</v>
      </c>
      <c r="M167" s="46">
        <v>2.8713631609670223E-3</v>
      </c>
      <c r="N167" s="46">
        <v>-8.5276445680021757E-3</v>
      </c>
    </row>
    <row r="168" spans="1:14" x14ac:dyDescent="0.2">
      <c r="A168" s="49">
        <v>37376</v>
      </c>
      <c r="B168" s="52">
        <v>3500</v>
      </c>
      <c r="C168" s="51">
        <v>-4.1095890410958957E-2</v>
      </c>
      <c r="D168" s="13">
        <v>5.22</v>
      </c>
      <c r="E168" s="13">
        <v>1.48</v>
      </c>
      <c r="F168" s="13">
        <v>-1.31</v>
      </c>
      <c r="G168" s="13">
        <v>0.15</v>
      </c>
      <c r="H168" s="51">
        <f t="shared" si="2"/>
        <v>-4.2595890410958959E-2</v>
      </c>
      <c r="I168" s="1"/>
      <c r="L168" s="46">
        <v>111</v>
      </c>
      <c r="M168" s="46">
        <v>3.1206734190527389E-2</v>
      </c>
      <c r="N168" s="46">
        <v>9.8696399712606409E-2</v>
      </c>
    </row>
    <row r="169" spans="1:14" x14ac:dyDescent="0.2">
      <c r="A169" s="49">
        <v>37344</v>
      </c>
      <c r="B169" s="52">
        <v>3650</v>
      </c>
      <c r="C169" s="51">
        <v>6.7251461988304007E-2</v>
      </c>
      <c r="D169" s="13">
        <v>5.6</v>
      </c>
      <c r="E169" s="13">
        <v>0.37</v>
      </c>
      <c r="F169" s="13">
        <v>-5.89</v>
      </c>
      <c r="G169" s="13">
        <v>0.13</v>
      </c>
      <c r="H169" s="51">
        <f t="shared" si="2"/>
        <v>6.5951461988304011E-2</v>
      </c>
      <c r="I169" s="1"/>
      <c r="L169" s="46">
        <v>112</v>
      </c>
      <c r="M169" s="46">
        <v>2.3065925861994678E-2</v>
      </c>
      <c r="N169" s="46">
        <v>-1.4278912874981797E-2</v>
      </c>
    </row>
    <row r="170" spans="1:14" x14ac:dyDescent="0.2">
      <c r="A170" s="49">
        <v>37315</v>
      </c>
      <c r="B170" s="52">
        <v>3420</v>
      </c>
      <c r="C170" s="51">
        <v>-8.6956521739129933E-3</v>
      </c>
      <c r="D170" s="13">
        <v>5.13</v>
      </c>
      <c r="E170" s="13">
        <v>0.46</v>
      </c>
      <c r="F170" s="13">
        <v>3.23</v>
      </c>
      <c r="G170" s="13">
        <v>0.13</v>
      </c>
      <c r="H170" s="51">
        <f t="shared" si="2"/>
        <v>-9.9956521739129923E-3</v>
      </c>
      <c r="I170" s="1"/>
      <c r="L170" s="46">
        <v>113</v>
      </c>
      <c r="M170" s="46">
        <v>3.5507618909292459E-2</v>
      </c>
      <c r="N170" s="46">
        <v>3.9831633427156211E-2</v>
      </c>
    </row>
    <row r="171" spans="1:14" x14ac:dyDescent="0.2">
      <c r="A171" s="49">
        <v>37287</v>
      </c>
      <c r="B171" s="52">
        <v>3450</v>
      </c>
      <c r="C171" s="51">
        <v>3.9156626506024139E-2</v>
      </c>
      <c r="D171" s="13">
        <v>-7.85</v>
      </c>
      <c r="E171" s="13">
        <v>1.79</v>
      </c>
      <c r="F171" s="13">
        <v>1.71</v>
      </c>
      <c r="G171" s="13">
        <v>0.14000000000000001</v>
      </c>
      <c r="H171" s="51">
        <f t="shared" si="2"/>
        <v>3.7756626506024141E-2</v>
      </c>
      <c r="I171" s="1"/>
      <c r="L171" s="46">
        <v>114</v>
      </c>
      <c r="M171" s="46">
        <v>4.8566744631843581E-3</v>
      </c>
      <c r="N171" s="46">
        <v>-1.1073808996051393E-3</v>
      </c>
    </row>
    <row r="172" spans="1:14" x14ac:dyDescent="0.2">
      <c r="A172" s="49">
        <v>37256</v>
      </c>
      <c r="B172" s="52">
        <v>3320</v>
      </c>
      <c r="C172" s="51">
        <v>5.3968253968253999E-2</v>
      </c>
      <c r="D172" s="13">
        <v>-8.24</v>
      </c>
      <c r="E172" s="13">
        <v>-3.72</v>
      </c>
      <c r="F172" s="13">
        <v>1.75</v>
      </c>
      <c r="G172" s="13">
        <v>0.15</v>
      </c>
      <c r="H172" s="51">
        <f t="shared" si="2"/>
        <v>5.2468253968253997E-2</v>
      </c>
      <c r="I172" s="1"/>
      <c r="L172" s="46">
        <v>115</v>
      </c>
      <c r="M172" s="46">
        <v>7.7206706338146793E-3</v>
      </c>
      <c r="N172" s="46">
        <v>3.923444487773637E-2</v>
      </c>
    </row>
    <row r="173" spans="1:14" x14ac:dyDescent="0.2">
      <c r="A173" s="49">
        <v>37225</v>
      </c>
      <c r="B173" s="52">
        <v>3150</v>
      </c>
      <c r="C173" s="51">
        <v>6.0606060606060552E-2</v>
      </c>
      <c r="D173" s="13">
        <v>-1.8</v>
      </c>
      <c r="E173" s="13">
        <v>-3.52</v>
      </c>
      <c r="F173" s="13">
        <v>-3.35</v>
      </c>
      <c r="G173" s="13">
        <v>0.17</v>
      </c>
      <c r="H173" s="51">
        <f t="shared" si="2"/>
        <v>5.8906060606060552E-2</v>
      </c>
      <c r="I173" s="1"/>
      <c r="L173" s="46">
        <v>116</v>
      </c>
      <c r="M173" s="46">
        <v>4.5152179715953582E-2</v>
      </c>
      <c r="N173" s="46">
        <v>-3.746603614333259E-2</v>
      </c>
    </row>
    <row r="174" spans="1:14" x14ac:dyDescent="0.2">
      <c r="A174" s="49">
        <v>37195</v>
      </c>
      <c r="B174" s="52">
        <v>2970</v>
      </c>
      <c r="C174" s="51">
        <v>-2.9411764705882359E-2</v>
      </c>
      <c r="D174" s="13">
        <v>0.77</v>
      </c>
      <c r="E174" s="13">
        <v>3.05</v>
      </c>
      <c r="F174" s="13">
        <v>-4.62</v>
      </c>
      <c r="G174" s="13">
        <v>0.22</v>
      </c>
      <c r="H174" s="51">
        <f t="shared" si="2"/>
        <v>-3.161176470588236E-2</v>
      </c>
      <c r="I174" s="1"/>
      <c r="L174" s="46">
        <v>117</v>
      </c>
      <c r="M174" s="46">
        <v>1.2856559495370659E-2</v>
      </c>
      <c r="N174" s="46">
        <v>-6.7385156505139539E-3</v>
      </c>
    </row>
    <row r="175" spans="1:14" x14ac:dyDescent="0.2">
      <c r="A175" s="49">
        <v>37162</v>
      </c>
      <c r="B175" s="52">
        <v>3060</v>
      </c>
      <c r="C175" s="51">
        <v>-0.1523545706371191</v>
      </c>
      <c r="D175" s="13">
        <v>-7.67</v>
      </c>
      <c r="E175" s="13">
        <v>-1.2</v>
      </c>
      <c r="F175" s="13">
        <v>-0.2</v>
      </c>
      <c r="G175" s="13">
        <v>0.28000000000000003</v>
      </c>
      <c r="H175" s="51">
        <f t="shared" si="2"/>
        <v>-0.1551545706371191</v>
      </c>
      <c r="I175" s="1"/>
      <c r="L175" s="46">
        <v>118</v>
      </c>
      <c r="M175" s="46">
        <v>-1.2813044851720563E-2</v>
      </c>
      <c r="N175" s="46">
        <v>-0.10109656475788907</v>
      </c>
    </row>
    <row r="176" spans="1:14" x14ac:dyDescent="0.2">
      <c r="A176" s="49">
        <v>37134</v>
      </c>
      <c r="B176" s="52">
        <v>3610</v>
      </c>
      <c r="C176" s="51">
        <v>-0.12378640776699024</v>
      </c>
      <c r="D176" s="13">
        <v>-2.7</v>
      </c>
      <c r="E176" s="13">
        <v>1.65</v>
      </c>
      <c r="F176" s="13">
        <v>8.33</v>
      </c>
      <c r="G176" s="13">
        <v>0.31</v>
      </c>
      <c r="H176" s="51">
        <f t="shared" si="2"/>
        <v>-0.12688640776699023</v>
      </c>
      <c r="I176" s="1"/>
      <c r="L176" s="46">
        <v>119</v>
      </c>
      <c r="M176" s="46">
        <v>2.9734313255065131E-2</v>
      </c>
      <c r="N176" s="46">
        <v>2.4355156718399266E-3</v>
      </c>
    </row>
    <row r="177" spans="1:14" x14ac:dyDescent="0.2">
      <c r="A177" s="49">
        <v>37103</v>
      </c>
      <c r="B177" s="52">
        <v>4120</v>
      </c>
      <c r="C177" s="51">
        <v>-6.1503416856492077E-2</v>
      </c>
      <c r="D177" s="13">
        <v>-8.93</v>
      </c>
      <c r="E177" s="13">
        <v>-1.59</v>
      </c>
      <c r="F177" s="13">
        <v>6.36</v>
      </c>
      <c r="G177" s="13">
        <v>0.3</v>
      </c>
      <c r="H177" s="51">
        <f t="shared" si="2"/>
        <v>-6.450341685649208E-2</v>
      </c>
      <c r="I177" s="1"/>
      <c r="L177" s="46">
        <v>120</v>
      </c>
      <c r="M177" s="46">
        <v>1.7631856109208838E-2</v>
      </c>
      <c r="N177" s="46">
        <v>7.4681438907910971E-3</v>
      </c>
    </row>
    <row r="178" spans="1:14" x14ac:dyDescent="0.2">
      <c r="A178" s="49">
        <v>37071</v>
      </c>
      <c r="B178" s="52">
        <v>4390</v>
      </c>
      <c r="C178" s="51">
        <v>4.5238095238095299E-2</v>
      </c>
      <c r="D178" s="13">
        <v>-5.3</v>
      </c>
      <c r="E178" s="13">
        <v>1.24</v>
      </c>
      <c r="F178" s="13">
        <v>6.29</v>
      </c>
      <c r="G178" s="13">
        <v>0.28000000000000003</v>
      </c>
      <c r="H178" s="51">
        <f t="shared" si="2"/>
        <v>4.2438095238095302E-2</v>
      </c>
      <c r="I178" s="1"/>
      <c r="L178" s="46">
        <v>121</v>
      </c>
      <c r="M178" s="46">
        <v>3.6726633258306912E-2</v>
      </c>
      <c r="N178" s="46">
        <v>-1.2166106942517532E-2</v>
      </c>
    </row>
    <row r="179" spans="1:14" x14ac:dyDescent="0.2">
      <c r="A179" s="49">
        <v>37042</v>
      </c>
      <c r="B179" s="52">
        <v>4200</v>
      </c>
      <c r="C179" s="51">
        <v>2.1897810218978186E-2</v>
      </c>
      <c r="D179" s="13">
        <v>-0.15</v>
      </c>
      <c r="E179" s="13">
        <v>2.83</v>
      </c>
      <c r="F179" s="13">
        <v>-0.83</v>
      </c>
      <c r="G179" s="13">
        <v>0.32</v>
      </c>
      <c r="H179" s="51">
        <f t="shared" si="2"/>
        <v>1.8697810218978185E-2</v>
      </c>
      <c r="I179" s="1"/>
      <c r="L179" s="46">
        <v>122</v>
      </c>
      <c r="M179" s="46">
        <v>2.5484351864175792E-2</v>
      </c>
      <c r="N179" s="46">
        <v>-3.5520299576594069E-2</v>
      </c>
    </row>
    <row r="180" spans="1:14" x14ac:dyDescent="0.2">
      <c r="A180" s="49">
        <v>37011</v>
      </c>
      <c r="B180" s="52">
        <v>4110</v>
      </c>
      <c r="C180" s="51">
        <v>-5.5172413793103448E-2</v>
      </c>
      <c r="D180" s="13">
        <v>8.69</v>
      </c>
      <c r="E180" s="13">
        <v>0.17</v>
      </c>
      <c r="F180" s="13">
        <v>4.6399999999999997</v>
      </c>
      <c r="G180" s="13">
        <v>0.39</v>
      </c>
      <c r="H180" s="51">
        <f t="shared" si="2"/>
        <v>-5.9072413793103448E-2</v>
      </c>
      <c r="I180" s="1"/>
      <c r="L180" s="46">
        <v>123</v>
      </c>
      <c r="M180" s="46">
        <v>1.8555927983384075E-2</v>
      </c>
      <c r="N180" s="46">
        <v>3.5238890669465645E-2</v>
      </c>
    </row>
    <row r="181" spans="1:14" x14ac:dyDescent="0.2">
      <c r="A181" s="49">
        <v>36980</v>
      </c>
      <c r="B181" s="52">
        <v>4350</v>
      </c>
      <c r="C181" s="51">
        <v>6.6176470588235281E-2</v>
      </c>
      <c r="D181" s="13">
        <v>-4.29</v>
      </c>
      <c r="E181" s="13">
        <v>0.64</v>
      </c>
      <c r="F181" s="13">
        <v>0.51</v>
      </c>
      <c r="G181" s="13">
        <v>0.42</v>
      </c>
      <c r="H181" s="51">
        <f t="shared" si="2"/>
        <v>6.1976470588235279E-2</v>
      </c>
      <c r="I181" s="1"/>
      <c r="L181" s="46">
        <v>124</v>
      </c>
      <c r="M181" s="46">
        <v>2.2914360256028769E-2</v>
      </c>
      <c r="N181" s="46">
        <v>6.4381119969959988E-2</v>
      </c>
    </row>
    <row r="182" spans="1:14" x14ac:dyDescent="0.2">
      <c r="A182" s="49">
        <v>36950</v>
      </c>
      <c r="B182" s="52">
        <v>4080</v>
      </c>
      <c r="C182" s="51">
        <v>2.7707808564231717E-2</v>
      </c>
      <c r="D182" s="13">
        <v>-5.54</v>
      </c>
      <c r="E182" s="13">
        <v>4.7699999999999996</v>
      </c>
      <c r="F182" s="13">
        <v>6.14</v>
      </c>
      <c r="G182" s="13">
        <v>0.38</v>
      </c>
      <c r="H182" s="51">
        <f t="shared" si="2"/>
        <v>2.3907808564231716E-2</v>
      </c>
      <c r="I182" s="1"/>
      <c r="L182" s="46">
        <v>125</v>
      </c>
      <c r="M182" s="46">
        <v>-1.8823138491652732E-2</v>
      </c>
      <c r="N182" s="46">
        <v>3.7276984645498806E-2</v>
      </c>
    </row>
    <row r="183" spans="1:14" x14ac:dyDescent="0.2">
      <c r="A183" s="49">
        <v>36922</v>
      </c>
      <c r="B183" s="52">
        <v>3970</v>
      </c>
      <c r="C183" s="51">
        <v>8.7671232876712413E-2</v>
      </c>
      <c r="D183" s="13">
        <v>-0.84</v>
      </c>
      <c r="E183" s="13">
        <v>1.03</v>
      </c>
      <c r="F183" s="13">
        <v>-5.27</v>
      </c>
      <c r="G183" s="13">
        <v>0.54</v>
      </c>
      <c r="H183" s="51">
        <f t="shared" si="2"/>
        <v>8.2271232876712411E-2</v>
      </c>
      <c r="I183" s="1"/>
      <c r="L183" s="46">
        <v>126</v>
      </c>
      <c r="M183" s="46">
        <v>0.11078290124951218</v>
      </c>
      <c r="N183" s="46">
        <v>4.1872654306043255E-2</v>
      </c>
    </row>
    <row r="184" spans="1:14" x14ac:dyDescent="0.2">
      <c r="A184" s="49">
        <v>36889</v>
      </c>
      <c r="B184" s="52">
        <v>3650</v>
      </c>
      <c r="C184" s="51">
        <v>-7.5949367088607556E-2</v>
      </c>
      <c r="D184" s="13">
        <v>-9.85</v>
      </c>
      <c r="E184" s="13">
        <v>-1.24</v>
      </c>
      <c r="F184" s="13">
        <v>7.62</v>
      </c>
      <c r="G184" s="13">
        <v>0.5</v>
      </c>
      <c r="H184" s="51">
        <f t="shared" si="2"/>
        <v>-8.094936708860756E-2</v>
      </c>
      <c r="I184" s="1"/>
      <c r="L184" s="46">
        <v>127</v>
      </c>
      <c r="M184" s="46">
        <v>8.1171364203001278E-2</v>
      </c>
      <c r="N184" s="46">
        <v>-2.5347834791236562E-2</v>
      </c>
    </row>
    <row r="185" spans="1:14" x14ac:dyDescent="0.2">
      <c r="A185" s="49">
        <v>36860</v>
      </c>
      <c r="B185" s="52">
        <v>3950</v>
      </c>
      <c r="C185" s="51">
        <v>-9.4036697247706469E-2</v>
      </c>
      <c r="D185" s="13">
        <v>-3.01</v>
      </c>
      <c r="E185" s="13">
        <v>1.34</v>
      </c>
      <c r="F185" s="13">
        <v>5.37</v>
      </c>
      <c r="G185" s="13">
        <v>0.51</v>
      </c>
      <c r="H185" s="51">
        <f t="shared" si="2"/>
        <v>-9.9136697247706462E-2</v>
      </c>
      <c r="I185" s="1"/>
      <c r="L185" s="46">
        <v>128</v>
      </c>
      <c r="M185" s="46">
        <v>-4.3782472134077498E-3</v>
      </c>
      <c r="N185" s="46">
        <v>7.25072144678158E-2</v>
      </c>
    </row>
    <row r="186" spans="1:14" x14ac:dyDescent="0.2">
      <c r="A186" s="49">
        <v>36830</v>
      </c>
      <c r="B186" s="52">
        <v>4360</v>
      </c>
      <c r="C186" s="51">
        <v>2.1077283372365363E-2</v>
      </c>
      <c r="D186" s="13">
        <v>-7.51</v>
      </c>
      <c r="E186" s="13">
        <v>-5.85</v>
      </c>
      <c r="F186" s="13">
        <v>7.5</v>
      </c>
      <c r="G186" s="13">
        <v>0.56000000000000005</v>
      </c>
      <c r="H186" s="51">
        <f t="shared" si="2"/>
        <v>1.5477283372365362E-2</v>
      </c>
      <c r="I186" s="1"/>
      <c r="L186" s="46">
        <v>129</v>
      </c>
      <c r="M186" s="46">
        <v>-8.408810823242921E-3</v>
      </c>
      <c r="N186" s="46">
        <v>3.4606220149667896E-2</v>
      </c>
    </row>
    <row r="187" spans="1:14" x14ac:dyDescent="0.2">
      <c r="A187" s="49">
        <v>36798</v>
      </c>
      <c r="B187" s="52">
        <v>4270</v>
      </c>
      <c r="C187" s="51">
        <v>-7.9741379310344862E-2</v>
      </c>
      <c r="D187" s="13">
        <v>-4.83</v>
      </c>
      <c r="E187" s="13">
        <v>-2.85</v>
      </c>
      <c r="F187" s="13">
        <v>5.77</v>
      </c>
      <c r="G187" s="13">
        <v>0.51</v>
      </c>
      <c r="H187" s="51">
        <f t="shared" si="2"/>
        <v>-8.4841379310344855E-2</v>
      </c>
      <c r="I187" s="1"/>
      <c r="L187" s="46">
        <v>130</v>
      </c>
      <c r="M187" s="46">
        <v>5.6513305345802338E-3</v>
      </c>
      <c r="N187" s="46">
        <v>-2.8429972012469743E-3</v>
      </c>
    </row>
    <row r="188" spans="1:14" x14ac:dyDescent="0.2">
      <c r="A188" s="49">
        <v>36769</v>
      </c>
      <c r="B188" s="52">
        <v>4640</v>
      </c>
      <c r="C188" s="51">
        <v>0</v>
      </c>
      <c r="D188" s="13">
        <v>6.45</v>
      </c>
      <c r="E188" s="13">
        <v>1.42</v>
      </c>
      <c r="F188" s="13">
        <v>-3.52</v>
      </c>
      <c r="G188" s="13">
        <v>0.5</v>
      </c>
      <c r="H188" s="51">
        <f t="shared" si="2"/>
        <v>-5.0000000000000001E-3</v>
      </c>
      <c r="I188" s="1"/>
      <c r="L188" s="46">
        <v>131</v>
      </c>
      <c r="M188" s="46">
        <v>-3.464456192824665E-2</v>
      </c>
      <c r="N188" s="46">
        <v>-5.0494230341594157E-3</v>
      </c>
    </row>
    <row r="189" spans="1:14" x14ac:dyDescent="0.2">
      <c r="A189" s="49">
        <v>36738</v>
      </c>
      <c r="B189" s="52">
        <v>4640</v>
      </c>
      <c r="C189" s="51">
        <v>-3.9337474120082816E-2</v>
      </c>
      <c r="D189" s="13">
        <v>-12.16</v>
      </c>
      <c r="E189" s="13">
        <v>-0.63</v>
      </c>
      <c r="F189" s="13">
        <v>4.12</v>
      </c>
      <c r="G189" s="13">
        <v>0.48</v>
      </c>
      <c r="H189" s="51">
        <f t="shared" si="2"/>
        <v>-4.4137474120082815E-2</v>
      </c>
      <c r="I189" s="1"/>
      <c r="L189" s="46">
        <v>132</v>
      </c>
      <c r="M189" s="46">
        <v>-1.993875403985176E-2</v>
      </c>
      <c r="N189" s="46">
        <v>-1.8172656161679485E-3</v>
      </c>
    </row>
    <row r="190" spans="1:14" x14ac:dyDescent="0.2">
      <c r="A190" s="49">
        <v>36707</v>
      </c>
      <c r="B190" s="52">
        <v>4830</v>
      </c>
      <c r="C190" s="51">
        <v>-1.2269938650306789E-2</v>
      </c>
      <c r="D190" s="13">
        <v>5.89</v>
      </c>
      <c r="E190" s="13">
        <v>2.04</v>
      </c>
      <c r="F190" s="13">
        <v>5.95</v>
      </c>
      <c r="G190" s="13">
        <v>0.4</v>
      </c>
      <c r="H190" s="51">
        <f t="shared" si="2"/>
        <v>-1.6269938650306789E-2</v>
      </c>
      <c r="I190" s="1"/>
      <c r="L190" s="46">
        <v>133</v>
      </c>
      <c r="M190" s="46">
        <v>-8.2404672292226387E-4</v>
      </c>
      <c r="N190" s="46">
        <v>9.1496050355774437E-3</v>
      </c>
    </row>
    <row r="191" spans="1:14" x14ac:dyDescent="0.2">
      <c r="A191" s="49">
        <v>36677</v>
      </c>
      <c r="B191" s="52">
        <v>4890</v>
      </c>
      <c r="C191" s="51">
        <v>-8.9385474860335212E-2</v>
      </c>
      <c r="D191" s="13">
        <v>-7.56</v>
      </c>
      <c r="E191" s="13">
        <v>5.16</v>
      </c>
      <c r="F191" s="13">
        <v>10.08</v>
      </c>
      <c r="G191" s="13">
        <v>0.5</v>
      </c>
      <c r="H191" s="51">
        <f t="shared" si="2"/>
        <v>-9.4385474860335217E-2</v>
      </c>
      <c r="I191" s="1"/>
      <c r="L191" s="46">
        <v>134</v>
      </c>
      <c r="M191" s="46">
        <v>-6.5029001505971906E-2</v>
      </c>
      <c r="N191" s="46">
        <v>2.9855860019161344E-2</v>
      </c>
    </row>
    <row r="192" spans="1:14" x14ac:dyDescent="0.2">
      <c r="A192" s="49">
        <v>36644</v>
      </c>
      <c r="B192" s="52">
        <v>5370</v>
      </c>
      <c r="C192" s="51">
        <v>0</v>
      </c>
      <c r="D192" s="13">
        <v>-9.07</v>
      </c>
      <c r="E192" s="13">
        <v>-3.15</v>
      </c>
      <c r="F192" s="13">
        <v>2.58</v>
      </c>
      <c r="G192" s="13">
        <v>0.46</v>
      </c>
      <c r="H192" s="51">
        <f t="shared" si="2"/>
        <v>-4.5999999999999999E-3</v>
      </c>
      <c r="I192" s="1"/>
      <c r="L192" s="46">
        <v>135</v>
      </c>
      <c r="M192" s="46">
        <v>4.4460642165139647E-2</v>
      </c>
      <c r="N192" s="46">
        <v>3.4250238663875957E-2</v>
      </c>
    </row>
    <row r="193" spans="1:14" x14ac:dyDescent="0.2">
      <c r="A193" s="49">
        <v>36616</v>
      </c>
      <c r="B193" s="52">
        <v>5370</v>
      </c>
      <c r="C193" s="51">
        <v>0.22323462414578588</v>
      </c>
      <c r="D193" s="13">
        <v>6.16</v>
      </c>
      <c r="E193" s="13">
        <v>1.28</v>
      </c>
      <c r="F193" s="13">
        <v>5.95</v>
      </c>
      <c r="G193" s="13">
        <v>0.47</v>
      </c>
      <c r="H193" s="51">
        <f t="shared" si="2"/>
        <v>0.21853462414578587</v>
      </c>
      <c r="I193" s="1"/>
      <c r="L193" s="46">
        <v>136</v>
      </c>
      <c r="M193" s="46">
        <v>3.6805416036649066E-2</v>
      </c>
      <c r="N193" s="46">
        <v>-0.10368071870008734</v>
      </c>
    </row>
    <row r="194" spans="1:14" x14ac:dyDescent="0.2">
      <c r="A194" s="49">
        <v>36585</v>
      </c>
      <c r="B194" s="52">
        <v>4390</v>
      </c>
      <c r="C194" s="51">
        <v>-6.3965884861407196E-2</v>
      </c>
      <c r="D194" s="13">
        <v>-1.76</v>
      </c>
      <c r="E194" s="13">
        <v>2.48</v>
      </c>
      <c r="F194" s="13">
        <v>-8.16</v>
      </c>
      <c r="G194" s="13">
        <v>0.43</v>
      </c>
      <c r="H194" s="51">
        <f t="shared" ref="H194:H239" si="3">C194-G194/100</f>
        <v>-6.8265884861407194E-2</v>
      </c>
      <c r="I194" s="1"/>
      <c r="L194" s="46">
        <v>137</v>
      </c>
      <c r="M194" s="46">
        <v>2.2272235704614639E-2</v>
      </c>
      <c r="N194" s="46">
        <v>-4.4699249922624168E-2</v>
      </c>
    </row>
    <row r="195" spans="1:14" x14ac:dyDescent="0.2">
      <c r="A195" s="49">
        <v>36556</v>
      </c>
      <c r="B195" s="52">
        <v>4690</v>
      </c>
      <c r="C195" s="51">
        <v>-5.252525252525253E-2</v>
      </c>
      <c r="D195" s="13">
        <v>-5.4</v>
      </c>
      <c r="E195" s="13">
        <v>1.58</v>
      </c>
      <c r="F195" s="13">
        <v>6.15</v>
      </c>
      <c r="G195" s="13">
        <v>0.41</v>
      </c>
      <c r="H195" s="51">
        <f t="shared" si="3"/>
        <v>-5.662525252525253E-2</v>
      </c>
      <c r="I195" s="1"/>
      <c r="L195" s="46">
        <v>138</v>
      </c>
      <c r="M195" s="46">
        <v>-3.6640111933381263E-3</v>
      </c>
      <c r="N195" s="46">
        <v>-2.0584136954810015E-2</v>
      </c>
    </row>
    <row r="196" spans="1:14" x14ac:dyDescent="0.2">
      <c r="A196" s="49">
        <v>36525</v>
      </c>
      <c r="B196" s="52">
        <v>4950</v>
      </c>
      <c r="C196" s="51">
        <v>0.43063583815028905</v>
      </c>
      <c r="D196" s="13">
        <v>3.62</v>
      </c>
      <c r="E196" s="13">
        <v>-8.17</v>
      </c>
      <c r="F196" s="13">
        <v>-8.1199999999999992</v>
      </c>
      <c r="G196" s="13">
        <v>0.44</v>
      </c>
      <c r="H196" s="51">
        <f t="shared" si="3"/>
        <v>0.42623583815028904</v>
      </c>
      <c r="I196" s="1"/>
      <c r="L196" s="46">
        <v>139</v>
      </c>
      <c r="M196" s="46">
        <v>7.7737649170345506E-3</v>
      </c>
      <c r="N196" s="46">
        <v>-4.4588050631320243E-2</v>
      </c>
    </row>
    <row r="197" spans="1:14" x14ac:dyDescent="0.2">
      <c r="A197" s="49">
        <v>36494</v>
      </c>
      <c r="B197" s="52">
        <v>3460</v>
      </c>
      <c r="C197" s="51">
        <v>-4.1551246537396169E-2</v>
      </c>
      <c r="D197" s="13">
        <v>7.19</v>
      </c>
      <c r="E197" s="13">
        <v>-5.65</v>
      </c>
      <c r="F197" s="13">
        <v>-13.82</v>
      </c>
      <c r="G197" s="13">
        <v>0.36</v>
      </c>
      <c r="H197" s="51">
        <f t="shared" si="3"/>
        <v>-4.5151246537396168E-2</v>
      </c>
      <c r="I197" s="1"/>
      <c r="L197" s="46">
        <v>140</v>
      </c>
      <c r="M197" s="46">
        <v>-2.3558287677270102E-2</v>
      </c>
      <c r="N197" s="46">
        <v>3.6132948310754212E-2</v>
      </c>
    </row>
    <row r="198" spans="1:14" x14ac:dyDescent="0.2">
      <c r="A198" s="49">
        <v>36462</v>
      </c>
      <c r="B198" s="52">
        <v>3610</v>
      </c>
      <c r="C198" s="51">
        <v>6.4896755162241915E-2</v>
      </c>
      <c r="D198" s="13">
        <v>6.27</v>
      </c>
      <c r="E198" s="13">
        <v>-5.65</v>
      </c>
      <c r="F198" s="13">
        <v>-5.37</v>
      </c>
      <c r="G198" s="13">
        <v>0.39</v>
      </c>
      <c r="H198" s="51">
        <f t="shared" si="3"/>
        <v>6.0996755162241914E-2</v>
      </c>
      <c r="I198" s="1"/>
      <c r="L198" s="46">
        <v>141</v>
      </c>
      <c r="M198" s="46">
        <v>-1.9257837373814746E-2</v>
      </c>
      <c r="N198" s="46">
        <v>0.12345783737381473</v>
      </c>
    </row>
    <row r="199" spans="1:14" x14ac:dyDescent="0.2">
      <c r="A199" s="49">
        <v>36433</v>
      </c>
      <c r="B199" s="52">
        <v>3390</v>
      </c>
      <c r="C199" s="51">
        <v>4.9535603715170184E-2</v>
      </c>
      <c r="D199" s="13">
        <v>6.82</v>
      </c>
      <c r="E199" s="13">
        <v>-2.81</v>
      </c>
      <c r="F199" s="13">
        <v>-3.65</v>
      </c>
      <c r="G199" s="13">
        <v>0.39</v>
      </c>
      <c r="H199" s="51">
        <f t="shared" si="3"/>
        <v>4.5635603715170184E-2</v>
      </c>
      <c r="I199" s="1"/>
      <c r="L199" s="46">
        <v>142</v>
      </c>
      <c r="M199" s="46">
        <v>1.6343391325434966E-2</v>
      </c>
      <c r="N199" s="46">
        <v>-1.443712566127462E-2</v>
      </c>
    </row>
    <row r="200" spans="1:14" x14ac:dyDescent="0.2">
      <c r="A200" s="49">
        <v>36403</v>
      </c>
      <c r="B200" s="52">
        <v>3230</v>
      </c>
      <c r="C200" s="51">
        <v>-0.20049504950495045</v>
      </c>
      <c r="D200" s="13">
        <v>2.87</v>
      </c>
      <c r="E200" s="13">
        <v>1.55</v>
      </c>
      <c r="F200" s="13">
        <v>0.04</v>
      </c>
      <c r="G200" s="13">
        <v>0.39</v>
      </c>
      <c r="H200" s="51">
        <f t="shared" si="3"/>
        <v>-0.20439504950495044</v>
      </c>
      <c r="I200" s="1"/>
      <c r="L200" s="46">
        <v>143</v>
      </c>
      <c r="M200" s="46">
        <v>-9.0522255054740181E-2</v>
      </c>
      <c r="N200" s="46">
        <v>0.11807277051865761</v>
      </c>
    </row>
    <row r="201" spans="1:14" x14ac:dyDescent="0.2">
      <c r="A201" s="49">
        <v>36371</v>
      </c>
      <c r="B201" s="52">
        <v>4040</v>
      </c>
      <c r="C201" s="51">
        <v>5.4830287206266259E-2</v>
      </c>
      <c r="D201" s="13">
        <v>9.92</v>
      </c>
      <c r="E201" s="13">
        <v>-4</v>
      </c>
      <c r="F201" s="13">
        <v>0.56999999999999995</v>
      </c>
      <c r="G201" s="13">
        <v>0.38</v>
      </c>
      <c r="H201" s="51">
        <f t="shared" si="3"/>
        <v>5.1030287206266262E-2</v>
      </c>
      <c r="I201" s="1"/>
      <c r="L201" s="46">
        <v>144</v>
      </c>
      <c r="M201" s="46">
        <v>2.0435248328232642E-2</v>
      </c>
      <c r="N201" s="46">
        <v>7.842470504658576E-3</v>
      </c>
    </row>
    <row r="202" spans="1:14" x14ac:dyDescent="0.2">
      <c r="A202" s="49">
        <v>36341</v>
      </c>
      <c r="B202" s="52">
        <v>3830</v>
      </c>
      <c r="C202" s="51">
        <v>0.18575851393188847</v>
      </c>
      <c r="D202" s="13">
        <v>10.4</v>
      </c>
      <c r="E202" s="13">
        <v>9.3000000000000007</v>
      </c>
      <c r="F202" s="13">
        <v>-5.96</v>
      </c>
      <c r="G202" s="13">
        <v>0.4</v>
      </c>
      <c r="H202" s="51">
        <f t="shared" si="3"/>
        <v>0.18175851393188847</v>
      </c>
      <c r="I202" s="1"/>
      <c r="L202" s="46">
        <v>145</v>
      </c>
      <c r="M202" s="46">
        <v>1.2456556756780196E-2</v>
      </c>
      <c r="N202" s="46">
        <v>7.6538818965763186E-2</v>
      </c>
    </row>
    <row r="203" spans="1:14" x14ac:dyDescent="0.2">
      <c r="A203" s="49">
        <v>36311</v>
      </c>
      <c r="B203" s="52">
        <v>3230</v>
      </c>
      <c r="C203" s="51">
        <v>-4.71976401179941E-2</v>
      </c>
      <c r="D203" s="13">
        <v>-5.3</v>
      </c>
      <c r="E203" s="13">
        <v>-0.16</v>
      </c>
      <c r="F203" s="13">
        <v>-1.07</v>
      </c>
      <c r="G203" s="13">
        <v>0.34</v>
      </c>
      <c r="H203" s="51">
        <f t="shared" si="3"/>
        <v>-5.05976401179941E-2</v>
      </c>
      <c r="I203" s="1"/>
      <c r="L203" s="46">
        <v>146</v>
      </c>
      <c r="M203" s="46">
        <v>-2.7097683491742491E-2</v>
      </c>
      <c r="N203" s="46">
        <v>-1.7801211535881815E-2</v>
      </c>
    </row>
    <row r="204" spans="1:14" x14ac:dyDescent="0.2">
      <c r="A204" s="49">
        <v>36280</v>
      </c>
      <c r="B204" s="52">
        <v>3390</v>
      </c>
      <c r="C204" s="51">
        <v>-1.1661807580174877E-2</v>
      </c>
      <c r="D204" s="13">
        <v>4.67</v>
      </c>
      <c r="E204" s="13">
        <v>4.59</v>
      </c>
      <c r="F204" s="13">
        <v>3.78</v>
      </c>
      <c r="G204" s="13">
        <v>0.37</v>
      </c>
      <c r="H204" s="51">
        <f t="shared" si="3"/>
        <v>-1.5361807580174877E-2</v>
      </c>
      <c r="I204" s="1"/>
      <c r="L204" s="46">
        <v>147</v>
      </c>
      <c r="M204" s="46">
        <v>6.0015676344931226E-2</v>
      </c>
      <c r="N204" s="46">
        <v>3.9488275022850031E-2</v>
      </c>
    </row>
    <row r="205" spans="1:14" x14ac:dyDescent="0.2">
      <c r="A205" s="49">
        <v>36250</v>
      </c>
      <c r="B205" s="52">
        <v>3430</v>
      </c>
      <c r="C205" s="51">
        <v>0.1064516129032258</v>
      </c>
      <c r="D205" s="13">
        <v>13.58</v>
      </c>
      <c r="E205" s="13">
        <v>-0.67</v>
      </c>
      <c r="F205" s="13">
        <v>1.5</v>
      </c>
      <c r="G205" s="13">
        <v>0.43</v>
      </c>
      <c r="H205" s="51">
        <f t="shared" si="3"/>
        <v>0.1021516129032258</v>
      </c>
      <c r="I205" s="1"/>
      <c r="L205" s="46">
        <v>148</v>
      </c>
      <c r="M205" s="46">
        <v>1.4301022976049883E-2</v>
      </c>
      <c r="N205" s="46">
        <v>3.6117187886569924E-2</v>
      </c>
    </row>
    <row r="206" spans="1:14" x14ac:dyDescent="0.2">
      <c r="A206" s="49">
        <v>36217</v>
      </c>
      <c r="B206" s="52">
        <v>3100</v>
      </c>
      <c r="C206" s="51">
        <v>1.3071895424836555E-2</v>
      </c>
      <c r="D206" s="13">
        <v>-2.61</v>
      </c>
      <c r="E206" s="13">
        <v>4.32</v>
      </c>
      <c r="F206" s="13">
        <v>-4.79</v>
      </c>
      <c r="G206" s="13">
        <v>0.35</v>
      </c>
      <c r="H206" s="51">
        <f t="shared" si="3"/>
        <v>9.5718954248365552E-3</v>
      </c>
      <c r="I206" s="1"/>
      <c r="L206" s="46">
        <v>149</v>
      </c>
      <c r="M206" s="46">
        <v>-1.1839358083978482E-2</v>
      </c>
      <c r="N206" s="46">
        <v>-3.4592349233094732E-2</v>
      </c>
    </row>
    <row r="207" spans="1:14" x14ac:dyDescent="0.2">
      <c r="A207" s="49">
        <v>36189</v>
      </c>
      <c r="B207" s="52">
        <v>3060</v>
      </c>
      <c r="C207" s="51">
        <v>-3.2573289902280145E-3</v>
      </c>
      <c r="D207" s="13">
        <v>0.79</v>
      </c>
      <c r="E207" s="13">
        <v>-0.54</v>
      </c>
      <c r="F207" s="13">
        <v>-0.37</v>
      </c>
      <c r="G207" s="13">
        <v>0.35</v>
      </c>
      <c r="H207" s="51">
        <f t="shared" si="3"/>
        <v>-6.7573289902280141E-3</v>
      </c>
      <c r="I207" s="1"/>
      <c r="L207" s="46">
        <v>150</v>
      </c>
      <c r="M207" s="46">
        <v>1.8460467575119936E-2</v>
      </c>
      <c r="N207" s="46">
        <v>-6.2692720244920258E-4</v>
      </c>
    </row>
    <row r="208" spans="1:14" x14ac:dyDescent="0.2">
      <c r="A208" s="49">
        <v>36160</v>
      </c>
      <c r="B208" s="52">
        <v>3070</v>
      </c>
      <c r="C208" s="51">
        <v>-1.602564102564108E-2</v>
      </c>
      <c r="D208" s="13">
        <v>2.76</v>
      </c>
      <c r="E208" s="13">
        <v>0.18</v>
      </c>
      <c r="F208" s="13">
        <v>-2.08</v>
      </c>
      <c r="G208" s="13">
        <v>0.38</v>
      </c>
      <c r="H208" s="51">
        <f t="shared" si="3"/>
        <v>-1.9825641025641081E-2</v>
      </c>
      <c r="I208" s="1"/>
      <c r="L208" s="46">
        <v>151</v>
      </c>
      <c r="M208" s="46">
        <v>7.7697592502567303E-2</v>
      </c>
      <c r="N208" s="46">
        <v>-2.2659887584534542E-2</v>
      </c>
    </row>
    <row r="209" spans="1:14" x14ac:dyDescent="0.2">
      <c r="A209" s="49">
        <v>36129</v>
      </c>
      <c r="B209" s="52">
        <v>3120</v>
      </c>
      <c r="C209" s="51">
        <v>0.11428571428571432</v>
      </c>
      <c r="D209" s="13">
        <v>3.6</v>
      </c>
      <c r="E209" s="13">
        <v>1.47</v>
      </c>
      <c r="F209" s="13">
        <v>2.04</v>
      </c>
      <c r="G209" s="13">
        <v>0.31</v>
      </c>
      <c r="H209" s="51">
        <f t="shared" si="3"/>
        <v>0.11118571428571432</v>
      </c>
      <c r="I209" s="1"/>
      <c r="L209" s="46">
        <v>152</v>
      </c>
      <c r="M209" s="46">
        <v>3.8422114565423007E-2</v>
      </c>
      <c r="N209" s="46">
        <v>-5.8414719067030753E-2</v>
      </c>
    </row>
    <row r="210" spans="1:14" x14ac:dyDescent="0.2">
      <c r="A210" s="49">
        <v>36098</v>
      </c>
      <c r="B210" s="52">
        <v>2800</v>
      </c>
      <c r="C210" s="51">
        <v>-8.1967213114754078E-2</v>
      </c>
      <c r="D210" s="13">
        <v>16.170000000000002</v>
      </c>
      <c r="E210" s="13">
        <v>-4.76</v>
      </c>
      <c r="F210" s="13">
        <v>1.7</v>
      </c>
      <c r="G210" s="13">
        <v>0.32</v>
      </c>
      <c r="H210" s="51">
        <f t="shared" si="3"/>
        <v>-8.5167213114754073E-2</v>
      </c>
      <c r="I210" s="1"/>
      <c r="L210" s="46">
        <v>153</v>
      </c>
      <c r="M210" s="46">
        <v>4.3010033524173374E-2</v>
      </c>
      <c r="N210" s="46">
        <v>4.340255388841413E-2</v>
      </c>
    </row>
    <row r="211" spans="1:14" x14ac:dyDescent="0.2">
      <c r="A211" s="49">
        <v>36068</v>
      </c>
      <c r="B211" s="52">
        <v>3050</v>
      </c>
      <c r="C211" s="51">
        <v>1.3289036544850585E-2</v>
      </c>
      <c r="D211" s="13">
        <v>-3.9</v>
      </c>
      <c r="E211" s="13">
        <v>-1.57</v>
      </c>
      <c r="F211" s="13">
        <v>-2.59</v>
      </c>
      <c r="G211" s="13">
        <v>0.46</v>
      </c>
      <c r="H211" s="51">
        <f t="shared" si="3"/>
        <v>8.6890365448505855E-3</v>
      </c>
      <c r="I211" s="1"/>
      <c r="L211" s="46">
        <v>154</v>
      </c>
      <c r="M211" s="46">
        <v>1.413776788720562E-2</v>
      </c>
      <c r="N211" s="46">
        <v>4.4221491372053723E-2</v>
      </c>
    </row>
    <row r="212" spans="1:14" x14ac:dyDescent="0.2">
      <c r="A212" s="49">
        <v>36038</v>
      </c>
      <c r="B212" s="52">
        <v>3010</v>
      </c>
      <c r="C212" s="51">
        <v>-0.15211267605633805</v>
      </c>
      <c r="D212" s="13">
        <v>-9.25</v>
      </c>
      <c r="E212" s="13">
        <v>1.42</v>
      </c>
      <c r="F212" s="13">
        <v>-1.4</v>
      </c>
      <c r="G212" s="13">
        <v>0.43</v>
      </c>
      <c r="H212" s="51">
        <f t="shared" si="3"/>
        <v>-0.15641267605633805</v>
      </c>
      <c r="I212" s="1"/>
      <c r="L212" s="46">
        <v>155</v>
      </c>
      <c r="M212" s="46">
        <v>-1.8236128134798604E-2</v>
      </c>
      <c r="N212" s="46">
        <v>4.1904059823603151E-2</v>
      </c>
    </row>
    <row r="213" spans="1:14" x14ac:dyDescent="0.2">
      <c r="A213" s="49">
        <v>36007</v>
      </c>
      <c r="B213" s="52">
        <v>3550</v>
      </c>
      <c r="C213" s="51">
        <v>-1.1142061281337101E-2</v>
      </c>
      <c r="D213" s="13">
        <v>-1.64</v>
      </c>
      <c r="E213" s="13">
        <v>0.86</v>
      </c>
      <c r="F213" s="13">
        <v>-1.76</v>
      </c>
      <c r="G213" s="13">
        <v>0.4</v>
      </c>
      <c r="H213" s="51">
        <f t="shared" si="3"/>
        <v>-1.5142061281337101E-2</v>
      </c>
      <c r="I213" s="1"/>
      <c r="L213" s="46">
        <v>156</v>
      </c>
      <c r="M213" s="46">
        <v>-4.1004897398412427E-2</v>
      </c>
      <c r="N213" s="46">
        <v>-1.0445553052038065E-2</v>
      </c>
    </row>
    <row r="214" spans="1:14" x14ac:dyDescent="0.2">
      <c r="A214" s="49">
        <v>35976</v>
      </c>
      <c r="B214" s="52">
        <v>3590</v>
      </c>
      <c r="C214" s="51">
        <v>4.6647230320699729E-2</v>
      </c>
      <c r="D214" s="13">
        <v>0.28000000000000003</v>
      </c>
      <c r="E214" s="13">
        <v>0.13</v>
      </c>
      <c r="F214" s="13">
        <v>0.37</v>
      </c>
      <c r="G214" s="13">
        <v>0.41</v>
      </c>
      <c r="H214" s="51">
        <f t="shared" si="3"/>
        <v>4.2547230320699729E-2</v>
      </c>
      <c r="I214" s="1"/>
      <c r="L214" s="46">
        <v>157</v>
      </c>
      <c r="M214" s="46">
        <v>-1.449247632343228E-2</v>
      </c>
      <c r="N214" s="46">
        <v>-1.4428539438389088E-2</v>
      </c>
    </row>
    <row r="215" spans="1:14" x14ac:dyDescent="0.2">
      <c r="A215" s="49">
        <v>35944</v>
      </c>
      <c r="B215" s="52">
        <v>3430</v>
      </c>
      <c r="C215" s="51">
        <v>-5.7971014492753659E-3</v>
      </c>
      <c r="D215" s="13">
        <v>-4.9000000000000004</v>
      </c>
      <c r="E215" s="13">
        <v>-0.08</v>
      </c>
      <c r="F215" s="13">
        <v>1.65</v>
      </c>
      <c r="G215" s="13">
        <v>0.4</v>
      </c>
      <c r="H215" s="51">
        <f t="shared" si="3"/>
        <v>-9.7971014492753659E-3</v>
      </c>
      <c r="I215" s="1"/>
      <c r="L215" s="46">
        <v>158</v>
      </c>
      <c r="M215" s="46">
        <v>-5.1566192033393944E-2</v>
      </c>
      <c r="N215" s="46">
        <v>-5.4449481947797328E-2</v>
      </c>
    </row>
    <row r="216" spans="1:14" x14ac:dyDescent="0.2">
      <c r="A216" s="49">
        <v>35915</v>
      </c>
      <c r="B216" s="52">
        <v>3450</v>
      </c>
      <c r="C216" s="51">
        <v>-2.8169014084507005E-2</v>
      </c>
      <c r="D216" s="13">
        <v>-2.3199999999999998</v>
      </c>
      <c r="E216" s="13">
        <v>-2.1</v>
      </c>
      <c r="F216" s="13">
        <v>-2.36</v>
      </c>
      <c r="G216" s="13">
        <v>0.43</v>
      </c>
      <c r="H216" s="51">
        <f t="shared" si="3"/>
        <v>-3.2469014084507003E-2</v>
      </c>
      <c r="I216" s="1"/>
      <c r="L216" s="46">
        <v>159</v>
      </c>
      <c r="M216" s="46">
        <v>-2.8786634331432723E-2</v>
      </c>
      <c r="N216" s="46">
        <v>1.8369864145097357E-2</v>
      </c>
    </row>
    <row r="217" spans="1:14" x14ac:dyDescent="0.2">
      <c r="A217" s="49">
        <v>35885</v>
      </c>
      <c r="B217" s="52">
        <v>3550</v>
      </c>
      <c r="C217" s="51">
        <v>1.7191977077363862E-2</v>
      </c>
      <c r="D217" s="13">
        <v>-6.93</v>
      </c>
      <c r="E217" s="13">
        <v>-3.29</v>
      </c>
      <c r="F217" s="13">
        <v>2.08</v>
      </c>
      <c r="G217" s="13">
        <v>0.39</v>
      </c>
      <c r="H217" s="51">
        <f t="shared" si="3"/>
        <v>1.3291977077363862E-2</v>
      </c>
      <c r="I217" s="1"/>
      <c r="L217" s="46">
        <v>160</v>
      </c>
      <c r="M217" s="46">
        <v>7.9481359743048235E-2</v>
      </c>
      <c r="N217" s="46">
        <v>-1.4444699137028394E-4</v>
      </c>
    </row>
    <row r="218" spans="1:14" x14ac:dyDescent="0.2">
      <c r="A218" s="49">
        <v>35853</v>
      </c>
      <c r="B218" s="52">
        <v>3490</v>
      </c>
      <c r="C218" s="51">
        <v>-1.4124293785310771E-2</v>
      </c>
      <c r="D218" s="13">
        <v>0.84</v>
      </c>
      <c r="E218" s="13">
        <v>4.34</v>
      </c>
      <c r="F218" s="13">
        <v>1.59</v>
      </c>
      <c r="G218" s="13">
        <v>0.39</v>
      </c>
      <c r="H218" s="51">
        <f t="shared" si="3"/>
        <v>-1.8024293785310772E-2</v>
      </c>
      <c r="I218" s="1"/>
      <c r="L218" s="46">
        <v>161</v>
      </c>
      <c r="M218" s="46">
        <v>-3.8916045807783307E-3</v>
      </c>
      <c r="N218" s="46">
        <v>-4.5431718102927697E-2</v>
      </c>
    </row>
    <row r="219" spans="1:14" x14ac:dyDescent="0.2">
      <c r="A219" s="49">
        <v>35825</v>
      </c>
      <c r="B219" s="52">
        <v>3540</v>
      </c>
      <c r="C219" s="51">
        <v>-5.3475935828876997E-2</v>
      </c>
      <c r="D219" s="13">
        <v>10.55</v>
      </c>
      <c r="E219" s="13">
        <v>12.99</v>
      </c>
      <c r="F219" s="13">
        <v>2.64</v>
      </c>
      <c r="G219" s="13">
        <v>0.43</v>
      </c>
      <c r="H219" s="51">
        <f t="shared" si="3"/>
        <v>-5.7775935828876995E-2</v>
      </c>
      <c r="I219" s="1"/>
      <c r="L219" s="46">
        <v>162</v>
      </c>
      <c r="M219" s="46">
        <v>-2.3020198664308038E-2</v>
      </c>
      <c r="N219" s="46">
        <v>8.8059721662604395E-2</v>
      </c>
    </row>
    <row r="220" spans="1:14" x14ac:dyDescent="0.2">
      <c r="A220" s="49">
        <v>35795</v>
      </c>
      <c r="B220" s="52">
        <v>3740</v>
      </c>
      <c r="C220" s="51">
        <v>1.6304347826086918E-2</v>
      </c>
      <c r="D220" s="13">
        <v>-8.07</v>
      </c>
      <c r="E220" s="13">
        <v>-6.38</v>
      </c>
      <c r="F220" s="13">
        <v>-2.4900000000000002</v>
      </c>
      <c r="G220" s="13">
        <v>0.48</v>
      </c>
      <c r="H220" s="51">
        <f t="shared" si="3"/>
        <v>1.1504347826086919E-2</v>
      </c>
      <c r="I220" s="1"/>
      <c r="L220" s="46">
        <v>163</v>
      </c>
      <c r="M220" s="46">
        <v>7.6917316235101509E-3</v>
      </c>
      <c r="N220" s="46">
        <v>1.534107814961375E-2</v>
      </c>
    </row>
    <row r="221" spans="1:14" x14ac:dyDescent="0.2">
      <c r="A221" s="49">
        <v>35762</v>
      </c>
      <c r="B221" s="52">
        <v>3680</v>
      </c>
      <c r="C221" s="51">
        <v>9.8507462686567182E-2</v>
      </c>
      <c r="D221" s="13">
        <v>-8.43</v>
      </c>
      <c r="E221" s="13">
        <v>-8.8000000000000007</v>
      </c>
      <c r="F221" s="13">
        <v>-4.71</v>
      </c>
      <c r="G221" s="13">
        <v>0.39</v>
      </c>
      <c r="H221" s="51">
        <f t="shared" si="3"/>
        <v>9.4607462686567181E-2</v>
      </c>
      <c r="I221" s="1"/>
      <c r="L221" s="46">
        <v>164</v>
      </c>
      <c r="M221" s="46">
        <v>-6.6920922733268301E-2</v>
      </c>
      <c r="N221" s="46">
        <v>-3.363568104031664E-2</v>
      </c>
    </row>
    <row r="222" spans="1:14" x14ac:dyDescent="0.2">
      <c r="A222" s="49">
        <v>35734</v>
      </c>
      <c r="B222" s="52">
        <v>3350</v>
      </c>
      <c r="C222" s="51">
        <v>-9.4594594594594628E-2</v>
      </c>
      <c r="D222" s="13">
        <v>-8.09</v>
      </c>
      <c r="E222" s="13">
        <v>7.12</v>
      </c>
      <c r="F222" s="13">
        <v>1.82</v>
      </c>
      <c r="G222" s="13">
        <v>0.42</v>
      </c>
      <c r="H222" s="51">
        <f t="shared" si="3"/>
        <v>-9.8794594594594623E-2</v>
      </c>
      <c r="I222" s="1"/>
      <c r="L222" s="46">
        <v>165</v>
      </c>
      <c r="M222" s="46">
        <v>-3.6436331390035208E-2</v>
      </c>
      <c r="N222" s="46">
        <v>-2.681057126483203E-2</v>
      </c>
    </row>
    <row r="223" spans="1:14" x14ac:dyDescent="0.2">
      <c r="A223" s="49">
        <v>35703</v>
      </c>
      <c r="B223" s="52">
        <v>3700</v>
      </c>
      <c r="C223" s="51">
        <v>0.17460317460317465</v>
      </c>
      <c r="D223" s="13">
        <v>-2.99</v>
      </c>
      <c r="E223" s="13">
        <v>-11.15</v>
      </c>
      <c r="F223" s="13">
        <v>-2.89</v>
      </c>
      <c r="G223" s="13">
        <v>0.44</v>
      </c>
      <c r="H223" s="51">
        <f t="shared" si="3"/>
        <v>0.17020317460317466</v>
      </c>
      <c r="I223" s="1"/>
      <c r="L223" s="46">
        <v>166</v>
      </c>
      <c r="M223" s="46">
        <v>3.1006704618420047E-2</v>
      </c>
      <c r="N223" s="46">
        <v>-6.3835276046991518E-2</v>
      </c>
    </row>
    <row r="224" spans="1:14" x14ac:dyDescent="0.2">
      <c r="A224" s="49">
        <v>35671</v>
      </c>
      <c r="B224" s="52">
        <v>3150</v>
      </c>
      <c r="C224" s="51">
        <v>-0.13223140495867769</v>
      </c>
      <c r="D224" s="13">
        <v>-9.7899999999999991</v>
      </c>
      <c r="E224" s="13">
        <v>-1.07</v>
      </c>
      <c r="F224" s="13">
        <v>-0.15</v>
      </c>
      <c r="G224" s="13">
        <v>0.41</v>
      </c>
      <c r="H224" s="51">
        <f t="shared" si="3"/>
        <v>-0.13633140495867768</v>
      </c>
      <c r="I224" s="1"/>
      <c r="L224" s="46">
        <v>167</v>
      </c>
      <c r="M224" s="46">
        <v>2.1625849364700307E-2</v>
      </c>
      <c r="N224" s="46">
        <v>-6.4221739775659259E-2</v>
      </c>
    </row>
    <row r="225" spans="1:14" x14ac:dyDescent="0.2">
      <c r="A225" s="49">
        <v>35642</v>
      </c>
      <c r="B225" s="52">
        <v>3630</v>
      </c>
      <c r="C225" s="51">
        <v>7.3964497041420163E-2</v>
      </c>
      <c r="D225" s="13">
        <v>-4.41</v>
      </c>
      <c r="E225" s="13">
        <v>-7.44</v>
      </c>
      <c r="F225" s="13">
        <v>-2.0099999999999998</v>
      </c>
      <c r="G225" s="13">
        <v>0.43</v>
      </c>
      <c r="H225" s="51">
        <f t="shared" si="3"/>
        <v>6.9664497041420165E-2</v>
      </c>
      <c r="I225" s="1"/>
      <c r="L225" s="46">
        <v>168</v>
      </c>
      <c r="M225" s="46">
        <v>3.6254722791177876E-2</v>
      </c>
      <c r="N225" s="46">
        <v>2.9696739197126135E-2</v>
      </c>
    </row>
    <row r="226" spans="1:14" x14ac:dyDescent="0.2">
      <c r="A226" s="49">
        <v>35611</v>
      </c>
      <c r="B226" s="52">
        <v>3380</v>
      </c>
      <c r="C226" s="51">
        <v>1.1976047904191711E-2</v>
      </c>
      <c r="D226" s="13">
        <v>5.46</v>
      </c>
      <c r="E226" s="13">
        <v>-3.19</v>
      </c>
      <c r="F226" s="13">
        <v>-0.78</v>
      </c>
      <c r="G226" s="13">
        <v>0.37</v>
      </c>
      <c r="H226" s="51">
        <f t="shared" si="3"/>
        <v>8.276047904191711E-3</v>
      </c>
      <c r="I226" s="1"/>
      <c r="L226" s="46">
        <v>169</v>
      </c>
      <c r="M226" s="46">
        <v>2.9348309465879185E-2</v>
      </c>
      <c r="N226" s="46">
        <v>-3.9343961639792174E-2</v>
      </c>
    </row>
    <row r="227" spans="1:14" x14ac:dyDescent="0.2">
      <c r="A227" s="49">
        <v>35580</v>
      </c>
      <c r="B227" s="52">
        <v>3340</v>
      </c>
      <c r="C227" s="51">
        <v>-9.2391304347826053E-2</v>
      </c>
      <c r="D227" s="13">
        <v>13.07</v>
      </c>
      <c r="E227" s="13">
        <v>4.3</v>
      </c>
      <c r="F227" s="13">
        <v>-4.49</v>
      </c>
      <c r="G227" s="13">
        <v>0.49</v>
      </c>
      <c r="H227" s="51">
        <f t="shared" si="3"/>
        <v>-9.7291304347826055E-2</v>
      </c>
      <c r="I227" s="1"/>
      <c r="L227" s="46">
        <v>170</v>
      </c>
      <c r="M227" s="46">
        <v>-5.8099860816453908E-2</v>
      </c>
      <c r="N227" s="46">
        <v>9.5856487322478048E-2</v>
      </c>
    </row>
    <row r="228" spans="1:14" x14ac:dyDescent="0.2">
      <c r="A228" s="49">
        <v>35550</v>
      </c>
      <c r="B228" s="52">
        <v>3680</v>
      </c>
      <c r="C228" s="51">
        <v>0.17571884984025554</v>
      </c>
      <c r="D228" s="13">
        <v>1.45</v>
      </c>
      <c r="E228" s="13">
        <v>-5.15</v>
      </c>
      <c r="F228" s="13">
        <v>-0.17</v>
      </c>
      <c r="G228" s="13">
        <v>0.43</v>
      </c>
      <c r="H228" s="51">
        <f t="shared" si="3"/>
        <v>0.17141884984025554</v>
      </c>
      <c r="I228" s="1"/>
      <c r="L228" s="46">
        <v>171</v>
      </c>
      <c r="M228" s="46">
        <v>-6.9293517462799183E-3</v>
      </c>
      <c r="N228" s="46">
        <v>5.9397605714533917E-2</v>
      </c>
    </row>
    <row r="229" spans="1:14" x14ac:dyDescent="0.2">
      <c r="A229" s="49">
        <v>35520</v>
      </c>
      <c r="B229" s="52">
        <v>3130</v>
      </c>
      <c r="C229" s="51">
        <v>1.2944983818770295E-2</v>
      </c>
      <c r="D229" s="13">
        <v>-4.1100000000000003</v>
      </c>
      <c r="E229" s="13">
        <v>-4.3600000000000003</v>
      </c>
      <c r="F229" s="13">
        <v>1.8</v>
      </c>
      <c r="G229" s="13">
        <v>0.43</v>
      </c>
      <c r="H229" s="51">
        <f t="shared" si="3"/>
        <v>8.6449838187702948E-3</v>
      </c>
      <c r="I229" s="1"/>
      <c r="L229" s="46">
        <v>172</v>
      </c>
      <c r="M229" s="46">
        <v>3.0245272599009939E-2</v>
      </c>
      <c r="N229" s="46">
        <v>2.8660788007050613E-2</v>
      </c>
    </row>
    <row r="230" spans="1:14" x14ac:dyDescent="0.2">
      <c r="A230" s="49">
        <v>35489</v>
      </c>
      <c r="B230" s="52">
        <v>3090</v>
      </c>
      <c r="C230" s="51">
        <v>-1.2779552715655007E-2</v>
      </c>
      <c r="D230" s="13">
        <v>1.45</v>
      </c>
      <c r="E230" s="13">
        <v>-2.5</v>
      </c>
      <c r="F230" s="13">
        <v>-0.46</v>
      </c>
      <c r="G230" s="13">
        <v>0.39</v>
      </c>
      <c r="H230" s="51">
        <f t="shared" si="3"/>
        <v>-1.6679552715655008E-2</v>
      </c>
      <c r="I230" s="1"/>
      <c r="L230" s="46">
        <v>173</v>
      </c>
      <c r="M230" s="46">
        <v>-1.8145975557109062E-2</v>
      </c>
      <c r="N230" s="46">
        <v>-1.3465789148773298E-2</v>
      </c>
    </row>
    <row r="231" spans="1:14" x14ac:dyDescent="0.2">
      <c r="A231" s="49">
        <v>35461</v>
      </c>
      <c r="B231" s="52">
        <v>3130</v>
      </c>
      <c r="C231" s="51">
        <v>-6.0060060060060039E-2</v>
      </c>
      <c r="D231" s="13">
        <v>-11.2</v>
      </c>
      <c r="E231" s="13">
        <v>0.74</v>
      </c>
      <c r="F231" s="13">
        <v>1.22</v>
      </c>
      <c r="G231" s="13">
        <v>0.45</v>
      </c>
      <c r="H231" s="51">
        <f t="shared" si="3"/>
        <v>-6.4560060060060043E-2</v>
      </c>
      <c r="I231" s="1"/>
      <c r="L231" s="46">
        <v>174</v>
      </c>
      <c r="M231" s="46">
        <v>-2.7364284135560066E-2</v>
      </c>
      <c r="N231" s="46">
        <v>-0.12779028650155905</v>
      </c>
    </row>
    <row r="232" spans="1:14" x14ac:dyDescent="0.2">
      <c r="A232" s="49">
        <v>35430</v>
      </c>
      <c r="B232" s="52">
        <v>3330</v>
      </c>
      <c r="C232" s="51">
        <v>7.0739549839228255E-2</v>
      </c>
      <c r="D232" s="13">
        <v>-7.52</v>
      </c>
      <c r="E232" s="13">
        <v>-4.51</v>
      </c>
      <c r="F232" s="13">
        <v>2.02</v>
      </c>
      <c r="G232" s="13">
        <v>0.46</v>
      </c>
      <c r="H232" s="51">
        <f t="shared" si="3"/>
        <v>6.6139549839228262E-2</v>
      </c>
      <c r="I232" s="1"/>
      <c r="L232" s="46">
        <v>175</v>
      </c>
      <c r="M232" s="46">
        <v>-2.9350324070430679E-2</v>
      </c>
      <c r="N232" s="46">
        <v>-9.7536083696559556E-2</v>
      </c>
    </row>
    <row r="233" spans="1:14" x14ac:dyDescent="0.2">
      <c r="A233" s="49">
        <v>35398</v>
      </c>
      <c r="B233" s="52">
        <v>3110</v>
      </c>
      <c r="C233" s="51">
        <v>0.15613382899628259</v>
      </c>
      <c r="D233" s="13">
        <v>0.23</v>
      </c>
      <c r="E233" s="13">
        <v>-5.01</v>
      </c>
      <c r="F233" s="13">
        <v>1.37</v>
      </c>
      <c r="G233" s="13">
        <v>0.41</v>
      </c>
      <c r="H233" s="51">
        <f t="shared" si="3"/>
        <v>0.15203382899628259</v>
      </c>
      <c r="I233" s="1"/>
      <c r="L233" s="46">
        <v>176</v>
      </c>
      <c r="M233" s="46">
        <v>-3.3255742175075306E-2</v>
      </c>
      <c r="N233" s="46">
        <v>-3.1247674681416773E-2</v>
      </c>
    </row>
    <row r="234" spans="1:14" x14ac:dyDescent="0.2">
      <c r="A234" s="49">
        <v>35369</v>
      </c>
      <c r="B234" s="52">
        <v>2690</v>
      </c>
      <c r="C234" s="51">
        <v>-5.6140350877192935E-2</v>
      </c>
      <c r="D234" s="13">
        <v>-7.3</v>
      </c>
      <c r="E234" s="13">
        <v>0.49</v>
      </c>
      <c r="F234" s="13">
        <v>0.47</v>
      </c>
      <c r="G234" s="13">
        <v>0.42</v>
      </c>
      <c r="H234" s="51">
        <f t="shared" si="3"/>
        <v>-6.0340350877192937E-2</v>
      </c>
      <c r="I234" s="1"/>
      <c r="L234" s="46">
        <v>177</v>
      </c>
      <c r="M234" s="46">
        <v>-3.9675722946798102E-2</v>
      </c>
      <c r="N234" s="46">
        <v>8.2113818184893411E-2</v>
      </c>
    </row>
    <row r="235" spans="1:14" x14ac:dyDescent="0.2">
      <c r="A235" s="49">
        <v>35338</v>
      </c>
      <c r="B235" s="52">
        <v>2850</v>
      </c>
      <c r="C235" s="51">
        <v>8.7786259541984712E-2</v>
      </c>
      <c r="D235" s="13">
        <v>2.41</v>
      </c>
      <c r="E235" s="13">
        <v>-4.84</v>
      </c>
      <c r="F235" s="13">
        <v>0.41</v>
      </c>
      <c r="G235" s="13">
        <v>0.44</v>
      </c>
      <c r="H235" s="51">
        <f t="shared" si="3"/>
        <v>8.3386259541984711E-2</v>
      </c>
      <c r="I235" s="1"/>
      <c r="L235" s="46">
        <v>178</v>
      </c>
      <c r="M235" s="46">
        <v>-2.2712467139699811E-2</v>
      </c>
      <c r="N235" s="46">
        <v>4.1410277358677999E-2</v>
      </c>
    </row>
    <row r="236" spans="1:14" x14ac:dyDescent="0.2">
      <c r="A236" s="49">
        <v>35307</v>
      </c>
      <c r="B236" s="52">
        <v>2620</v>
      </c>
      <c r="C236" s="51">
        <v>1.158301158301156E-2</v>
      </c>
      <c r="D236" s="13">
        <v>-4.71</v>
      </c>
      <c r="E236" s="13">
        <v>0.62</v>
      </c>
      <c r="F236" s="13">
        <v>-0.45</v>
      </c>
      <c r="G236" s="13">
        <v>0.41</v>
      </c>
      <c r="H236" s="51">
        <f t="shared" si="3"/>
        <v>7.4830115830115604E-3</v>
      </c>
      <c r="I236" s="1"/>
      <c r="L236" s="46">
        <v>179</v>
      </c>
      <c r="M236" s="46">
        <v>5.2246405580903113E-2</v>
      </c>
      <c r="N236" s="46">
        <v>-0.11131881937400656</v>
      </c>
    </row>
    <row r="237" spans="1:14" x14ac:dyDescent="0.2">
      <c r="A237" s="49">
        <v>35277</v>
      </c>
      <c r="B237" s="52">
        <v>2590</v>
      </c>
      <c r="C237" s="51">
        <v>-5.4744525547445244E-2</v>
      </c>
      <c r="D237" s="13">
        <v>-5.15</v>
      </c>
      <c r="E237" s="13">
        <v>-1.19</v>
      </c>
      <c r="F237" s="13">
        <v>1.08</v>
      </c>
      <c r="G237" s="13">
        <v>0.45</v>
      </c>
      <c r="H237" s="51">
        <f t="shared" si="3"/>
        <v>-5.9244525547445248E-2</v>
      </c>
      <c r="I237" s="1"/>
      <c r="L237" s="46">
        <v>180</v>
      </c>
      <c r="M237" s="46">
        <v>-2.591216368548846E-2</v>
      </c>
      <c r="N237" s="46">
        <v>8.7888634273723731E-2</v>
      </c>
    </row>
    <row r="238" spans="1:14" x14ac:dyDescent="0.2">
      <c r="A238" s="49">
        <v>35244</v>
      </c>
      <c r="B238" s="52">
        <v>2740</v>
      </c>
      <c r="C238" s="51">
        <v>0.10931174089068829</v>
      </c>
      <c r="D238" s="13">
        <v>-0.05</v>
      </c>
      <c r="E238" s="13">
        <v>-1.69</v>
      </c>
      <c r="F238" s="13">
        <v>1.32</v>
      </c>
      <c r="G238" s="13">
        <v>0.4</v>
      </c>
      <c r="H238" s="51">
        <f t="shared" si="3"/>
        <v>0.10531174089068829</v>
      </c>
      <c r="I238" s="1"/>
      <c r="L238" s="46">
        <v>181</v>
      </c>
      <c r="M238" s="46">
        <v>-7.5247330646871877E-2</v>
      </c>
      <c r="N238" s="46">
        <v>9.9155139211103596E-2</v>
      </c>
    </row>
    <row r="239" spans="1:14" x14ac:dyDescent="0.2">
      <c r="A239" s="49">
        <v>35216</v>
      </c>
      <c r="B239" s="52">
        <v>2470</v>
      </c>
      <c r="C239" s="51">
        <v>3.3472803347280422E-2</v>
      </c>
      <c r="D239" s="13">
        <v>-4.9000000000000004</v>
      </c>
      <c r="E239" s="13">
        <v>0.83</v>
      </c>
      <c r="F239" s="13">
        <v>0.46</v>
      </c>
      <c r="G239" s="13">
        <v>0.42</v>
      </c>
      <c r="H239" s="51">
        <f t="shared" si="3"/>
        <v>2.9272803347280423E-2</v>
      </c>
      <c r="I239" s="1"/>
      <c r="L239" s="46">
        <v>182</v>
      </c>
      <c r="M239" s="46">
        <v>-7.6330537138883043E-3</v>
      </c>
      <c r="N239" s="46">
        <v>8.9904286590600721E-2</v>
      </c>
    </row>
    <row r="240" spans="1:14" x14ac:dyDescent="0.2">
      <c r="C240" s="51"/>
      <c r="H240" s="51"/>
      <c r="I240" s="1"/>
      <c r="L240" s="46">
        <v>183</v>
      </c>
      <c r="M240" s="46">
        <v>-4.2431287485675255E-2</v>
      </c>
      <c r="N240" s="46">
        <v>-3.8518079602932305E-2</v>
      </c>
    </row>
    <row r="241" spans="3:14" x14ac:dyDescent="0.2">
      <c r="C241" s="51"/>
      <c r="H241" s="51"/>
      <c r="I241" s="1"/>
      <c r="L241" s="46">
        <v>184</v>
      </c>
      <c r="M241" s="46">
        <v>-2.7061616719030415E-2</v>
      </c>
      <c r="N241" s="46">
        <v>-7.2075080528676047E-2</v>
      </c>
    </row>
    <row r="242" spans="3:14" x14ac:dyDescent="0.2">
      <c r="C242" s="51"/>
      <c r="H242" s="51"/>
      <c r="I242" s="1"/>
      <c r="L242" s="46">
        <v>185</v>
      </c>
      <c r="M242" s="46">
        <v>1.5863733755261403E-2</v>
      </c>
      <c r="N242" s="46">
        <v>-3.8645038289604125E-4</v>
      </c>
    </row>
    <row r="243" spans="3:14" x14ac:dyDescent="0.2">
      <c r="C243" s="51"/>
      <c r="D243" s="57">
        <f>_xlfn.STDEV.P(D2:D239)</f>
        <v>5.2421904227420955</v>
      </c>
      <c r="E243" s="57">
        <f>_xlfn.STDEV.P(E2:E239)</f>
        <v>3.139469541079265</v>
      </c>
      <c r="F243" s="57">
        <f>_xlfn.STDEV.P(F2:F239)</f>
        <v>2.9365654987648613</v>
      </c>
      <c r="G243" s="57">
        <f>_xlfn.STDEV.P(G2:G239)</f>
        <v>0.18160532956855346</v>
      </c>
      <c r="H243" s="57">
        <f>_xlfn.STDEV.P(H2:H239)</f>
        <v>7.9199216993379257E-2</v>
      </c>
      <c r="I243" s="1"/>
      <c r="L243" s="46">
        <v>186</v>
      </c>
      <c r="M243" s="46">
        <v>2.9015571436036046E-3</v>
      </c>
      <c r="N243" s="46">
        <v>-8.7742936453948456E-2</v>
      </c>
    </row>
    <row r="244" spans="3:14" x14ac:dyDescent="0.2">
      <c r="C244" s="51"/>
      <c r="H244" s="51"/>
      <c r="I244" s="1"/>
      <c r="L244" s="46">
        <v>187</v>
      </c>
      <c r="M244" s="46">
        <v>3.0127529997418159E-2</v>
      </c>
      <c r="N244" s="46">
        <v>-3.512752999741816E-2</v>
      </c>
    </row>
    <row r="245" spans="3:14" x14ac:dyDescent="0.2">
      <c r="C245" s="51"/>
      <c r="H245" s="51"/>
      <c r="I245" s="1"/>
      <c r="L245" s="46">
        <v>188</v>
      </c>
      <c r="M245" s="46">
        <v>-6.0441215771936459E-2</v>
      </c>
      <c r="N245" s="46">
        <v>1.6303741651853644E-2</v>
      </c>
    </row>
    <row r="246" spans="3:14" x14ac:dyDescent="0.2">
      <c r="C246" s="51"/>
      <c r="H246" s="51"/>
      <c r="I246" s="1"/>
      <c r="L246" s="46">
        <v>189</v>
      </c>
      <c r="M246" s="46">
        <v>1.7432724490560228E-2</v>
      </c>
      <c r="N246" s="46">
        <v>-3.370266314086702E-2</v>
      </c>
    </row>
    <row r="247" spans="3:14" x14ac:dyDescent="0.2">
      <c r="C247" s="51"/>
      <c r="H247" s="51"/>
      <c r="I247" s="1"/>
      <c r="L247" s="46">
        <v>190</v>
      </c>
      <c r="M247" s="46">
        <v>-9.2149205001181164E-2</v>
      </c>
      <c r="N247" s="46">
        <v>-2.2362698591540525E-3</v>
      </c>
    </row>
    <row r="248" spans="3:14" x14ac:dyDescent="0.2">
      <c r="C248" s="51"/>
      <c r="H248" s="51"/>
      <c r="I248" s="1"/>
      <c r="L248" s="46">
        <v>191</v>
      </c>
      <c r="M248" s="46">
        <v>-1.7561690542165762E-2</v>
      </c>
      <c r="N248" s="46">
        <v>1.2961690542165762E-2</v>
      </c>
    </row>
    <row r="249" spans="3:14" x14ac:dyDescent="0.2">
      <c r="C249" s="51"/>
      <c r="H249" s="51"/>
      <c r="I249" s="1"/>
      <c r="L249" s="46">
        <v>192</v>
      </c>
      <c r="M249" s="46">
        <v>2.6366161726923326E-2</v>
      </c>
      <c r="N249" s="46">
        <v>0.19216846241886254</v>
      </c>
    </row>
    <row r="250" spans="3:14" x14ac:dyDescent="0.2">
      <c r="C250" s="51"/>
      <c r="H250" s="51"/>
      <c r="I250" s="1"/>
      <c r="L250" s="46">
        <v>193</v>
      </c>
      <c r="M250" s="46">
        <v>-2.5969432771597523E-2</v>
      </c>
      <c r="N250" s="46">
        <v>-4.2296452089809672E-2</v>
      </c>
    </row>
    <row r="251" spans="3:14" x14ac:dyDescent="0.2">
      <c r="C251" s="51"/>
      <c r="H251" s="51"/>
      <c r="I251" s="1"/>
      <c r="L251" s="46">
        <v>194</v>
      </c>
      <c r="M251" s="46">
        <v>-4.3501100192084849E-2</v>
      </c>
      <c r="N251" s="46">
        <v>-1.3124152333167681E-2</v>
      </c>
    </row>
    <row r="252" spans="3:14" x14ac:dyDescent="0.2">
      <c r="C252" s="51"/>
      <c r="H252" s="51"/>
      <c r="I252" s="1"/>
      <c r="L252" s="46">
        <v>195</v>
      </c>
      <c r="M252" s="46">
        <v>0.10843856589082465</v>
      </c>
      <c r="N252" s="46">
        <v>0.31779727225946441</v>
      </c>
    </row>
    <row r="253" spans="3:14" x14ac:dyDescent="0.2">
      <c r="C253" s="51"/>
      <c r="H253" s="51"/>
      <c r="I253" s="1"/>
      <c r="L253" s="46">
        <v>196</v>
      </c>
      <c r="M253" s="46">
        <v>0.10672402128484784</v>
      </c>
      <c r="N253" s="46">
        <v>-0.151875267822244</v>
      </c>
    </row>
    <row r="254" spans="3:14" x14ac:dyDescent="0.2">
      <c r="C254" s="51"/>
      <c r="H254" s="51"/>
      <c r="I254" s="1"/>
      <c r="L254" s="46">
        <v>197</v>
      </c>
      <c r="M254" s="46">
        <v>9.8330341201023283E-2</v>
      </c>
      <c r="N254" s="46">
        <v>-3.7333586038781369E-2</v>
      </c>
    </row>
    <row r="255" spans="3:14" x14ac:dyDescent="0.2">
      <c r="C255" s="51"/>
      <c r="H255" s="51"/>
      <c r="I255" s="1"/>
      <c r="L255" s="46">
        <v>198</v>
      </c>
      <c r="M255" s="46">
        <v>7.3342359608336308E-2</v>
      </c>
      <c r="N255" s="46">
        <v>-2.7706755893166124E-2</v>
      </c>
    </row>
    <row r="256" spans="3:14" x14ac:dyDescent="0.2">
      <c r="C256" s="51"/>
      <c r="H256" s="51"/>
      <c r="I256" s="1"/>
      <c r="L256" s="46">
        <v>199</v>
      </c>
      <c r="M256" s="46">
        <v>6.8594996508206203E-3</v>
      </c>
      <c r="N256" s="46">
        <v>-0.21125454915577105</v>
      </c>
    </row>
    <row r="257" spans="3:14" x14ac:dyDescent="0.2">
      <c r="C257" s="51"/>
      <c r="H257" s="51"/>
      <c r="I257" s="1"/>
      <c r="L257" s="46">
        <v>200</v>
      </c>
      <c r="M257" s="46">
        <v>0.10128692370333567</v>
      </c>
      <c r="N257" s="46">
        <v>-5.0256636497069407E-2</v>
      </c>
    </row>
    <row r="258" spans="3:14" x14ac:dyDescent="0.2">
      <c r="C258" s="51"/>
      <c r="H258" s="51"/>
      <c r="I258" s="1"/>
      <c r="L258" s="46">
        <v>201</v>
      </c>
      <c r="M258" s="46">
        <v>-2.2559724570406843E-2</v>
      </c>
      <c r="N258" s="46">
        <v>0.2043182385022953</v>
      </c>
    </row>
    <row r="259" spans="3:14" x14ac:dyDescent="0.2">
      <c r="C259" s="51"/>
      <c r="H259" s="51"/>
      <c r="I259" s="1"/>
      <c r="L259" s="46">
        <v>202</v>
      </c>
      <c r="M259" s="46">
        <v>-2.3422545158922767E-2</v>
      </c>
      <c r="N259" s="46">
        <v>-2.7175094959071333E-2</v>
      </c>
    </row>
    <row r="260" spans="3:14" x14ac:dyDescent="0.2">
      <c r="C260" s="51"/>
      <c r="H260" s="51"/>
      <c r="I260" s="1"/>
      <c r="L260" s="46">
        <v>203</v>
      </c>
      <c r="M260" s="46">
        <v>-1.3569973863880907E-2</v>
      </c>
      <c r="N260" s="46">
        <v>-1.7918337162939699E-3</v>
      </c>
    </row>
    <row r="261" spans="3:14" x14ac:dyDescent="0.2">
      <c r="C261" s="51"/>
      <c r="H261" s="51"/>
      <c r="I261" s="1"/>
      <c r="L261" s="46">
        <v>204</v>
      </c>
      <c r="M261" s="46">
        <v>8.9827622990091685E-2</v>
      </c>
      <c r="N261" s="46">
        <v>1.2323989913134117E-2</v>
      </c>
    </row>
    <row r="262" spans="3:14" x14ac:dyDescent="0.2">
      <c r="C262" s="51"/>
      <c r="H262" s="51"/>
      <c r="I262" s="1"/>
      <c r="L262" s="46">
        <v>205</v>
      </c>
      <c r="M262" s="46">
        <v>-4.9958246773053584E-2</v>
      </c>
      <c r="N262" s="46">
        <v>5.9530142197890143E-2</v>
      </c>
    </row>
    <row r="263" spans="3:14" x14ac:dyDescent="0.2">
      <c r="C263" s="51"/>
      <c r="H263" s="51"/>
      <c r="I263" s="1"/>
      <c r="L263" s="46">
        <v>206</v>
      </c>
      <c r="M263" s="46">
        <v>1.5244770095943098E-2</v>
      </c>
      <c r="N263" s="46">
        <v>-2.2002099086171113E-2</v>
      </c>
    </row>
    <row r="264" spans="3:14" x14ac:dyDescent="0.2">
      <c r="C264" s="51"/>
      <c r="H264" s="51"/>
      <c r="I264" s="1"/>
      <c r="L264" s="46">
        <v>207</v>
      </c>
      <c r="M264" s="46">
        <v>2.028108556411589E-2</v>
      </c>
      <c r="N264" s="46">
        <v>-4.0106726589756975E-2</v>
      </c>
    </row>
    <row r="265" spans="3:14" x14ac:dyDescent="0.2">
      <c r="C265" s="51"/>
      <c r="H265" s="51"/>
      <c r="I265" s="1"/>
      <c r="L265" s="46">
        <v>208</v>
      </c>
      <c r="M265" s="46">
        <v>1.1132335734551501E-2</v>
      </c>
      <c r="N265" s="46">
        <v>0.10005337855116282</v>
      </c>
    </row>
    <row r="266" spans="3:14" x14ac:dyDescent="0.2">
      <c r="C266" s="51"/>
      <c r="H266" s="51"/>
      <c r="I266" s="1"/>
      <c r="L266" s="46">
        <v>209</v>
      </c>
      <c r="M266" s="46">
        <v>0.1444093462754838</v>
      </c>
      <c r="N266" s="46">
        <v>-0.22957655939023786</v>
      </c>
    </row>
    <row r="267" spans="3:14" x14ac:dyDescent="0.2">
      <c r="C267" s="51"/>
      <c r="H267" s="51"/>
      <c r="I267" s="1"/>
      <c r="L267" s="46">
        <v>210</v>
      </c>
      <c r="M267" s="46">
        <v>-1.0943411381539347E-3</v>
      </c>
      <c r="N267" s="46">
        <v>9.7833776830045203E-3</v>
      </c>
    </row>
    <row r="268" spans="3:14" x14ac:dyDescent="0.2">
      <c r="C268" s="51"/>
      <c r="H268" s="51"/>
      <c r="I268" s="1"/>
      <c r="L268" s="46">
        <v>211</v>
      </c>
      <c r="M268" s="46">
        <v>-6.1481323488304929E-2</v>
      </c>
      <c r="N268" s="46">
        <v>-9.4931352568033117E-2</v>
      </c>
    </row>
    <row r="269" spans="3:14" x14ac:dyDescent="0.2">
      <c r="H269" s="51"/>
      <c r="I269" s="1"/>
      <c r="L269" s="46">
        <v>212</v>
      </c>
      <c r="M269" s="46">
        <v>-1.1888439301055738E-2</v>
      </c>
      <c r="N269" s="46">
        <v>-3.253621980281363E-3</v>
      </c>
    </row>
    <row r="270" spans="3:14" x14ac:dyDescent="0.2">
      <c r="H270" s="51"/>
      <c r="I270" s="1"/>
      <c r="L270" s="46">
        <v>213</v>
      </c>
      <c r="M270" s="46">
        <v>5.5267202258661424E-3</v>
      </c>
      <c r="N270" s="46">
        <v>3.7020510094833585E-2</v>
      </c>
    </row>
    <row r="271" spans="3:14" x14ac:dyDescent="0.2">
      <c r="H271" s="51"/>
      <c r="I271" s="1"/>
      <c r="L271" s="46">
        <v>214</v>
      </c>
      <c r="M271" s="46">
        <v>-2.2872536251013202E-2</v>
      </c>
      <c r="N271" s="46">
        <v>1.3075434801737836E-2</v>
      </c>
    </row>
    <row r="272" spans="3:14" x14ac:dyDescent="0.2">
      <c r="H272" s="51"/>
      <c r="I272" s="1"/>
      <c r="L272" s="46">
        <v>215</v>
      </c>
      <c r="M272" s="46">
        <v>1.3104258828456753E-2</v>
      </c>
      <c r="N272" s="46">
        <v>-4.5573272912963758E-2</v>
      </c>
    </row>
    <row r="273" spans="8:14" x14ac:dyDescent="0.2">
      <c r="H273" s="51"/>
      <c r="I273" s="1"/>
      <c r="L273" s="46">
        <v>216</v>
      </c>
      <c r="M273" s="46">
        <v>-3.6403300826044699E-3</v>
      </c>
      <c r="N273" s="46">
        <v>1.6932307159968331E-2</v>
      </c>
    </row>
    <row r="274" spans="8:14" x14ac:dyDescent="0.2">
      <c r="H274" s="51"/>
      <c r="I274" s="1"/>
      <c r="L274" s="46">
        <v>217</v>
      </c>
      <c r="M274" s="46">
        <v>-3.2509349330320222E-2</v>
      </c>
      <c r="N274" s="46">
        <v>1.4485055545009451E-2</v>
      </c>
    </row>
    <row r="275" spans="8:14" x14ac:dyDescent="0.2">
      <c r="H275" s="51"/>
      <c r="I275" s="1"/>
      <c r="L275" s="46">
        <v>218</v>
      </c>
      <c r="M275" s="46">
        <v>-6.0606356404480519E-2</v>
      </c>
      <c r="N275" s="46">
        <v>2.8304205756035233E-3</v>
      </c>
    </row>
    <row r="276" spans="8:14" x14ac:dyDescent="0.2">
      <c r="H276" s="51"/>
      <c r="I276" s="1"/>
      <c r="L276" s="46">
        <v>219</v>
      </c>
      <c r="M276" s="46">
        <v>2.1394396172262402E-2</v>
      </c>
      <c r="N276" s="46">
        <v>-9.8900483461754826E-3</v>
      </c>
    </row>
    <row r="277" spans="8:14" x14ac:dyDescent="0.2">
      <c r="H277" s="51"/>
      <c r="I277" s="1"/>
      <c r="L277" s="46">
        <v>220</v>
      </c>
      <c r="M277" s="46">
        <v>4.3589808776511377E-2</v>
      </c>
      <c r="N277" s="46">
        <v>5.1017653910055805E-2</v>
      </c>
    </row>
    <row r="278" spans="8:14" x14ac:dyDescent="0.2">
      <c r="H278" s="51"/>
      <c r="I278" s="1"/>
      <c r="L278" s="46">
        <v>221</v>
      </c>
      <c r="M278" s="46">
        <v>-0.11122416727393579</v>
      </c>
      <c r="N278" s="46">
        <v>1.2429572679341166E-2</v>
      </c>
    </row>
    <row r="279" spans="8:14" x14ac:dyDescent="0.2">
      <c r="H279" s="51"/>
      <c r="I279" s="1"/>
      <c r="L279" s="46">
        <v>222</v>
      </c>
      <c r="M279" s="46">
        <v>9.7196345434661893E-2</v>
      </c>
      <c r="N279" s="46">
        <v>7.3006829168512768E-2</v>
      </c>
    </row>
    <row r="280" spans="8:14" x14ac:dyDescent="0.2">
      <c r="H280" s="51"/>
      <c r="I280" s="1"/>
      <c r="L280" s="46">
        <v>223</v>
      </c>
      <c r="M280" s="46">
        <v>-4.0909410341677999E-2</v>
      </c>
      <c r="N280" s="46">
        <v>-9.5421994616999684E-2</v>
      </c>
    </row>
    <row r="281" spans="8:14" x14ac:dyDescent="0.2">
      <c r="H281" s="51"/>
      <c r="I281" s="1"/>
      <c r="L281" s="46">
        <v>224</v>
      </c>
      <c r="M281" s="46">
        <v>5.267727293459197E-2</v>
      </c>
      <c r="N281" s="46">
        <v>1.6987224106828194E-2</v>
      </c>
    </row>
    <row r="282" spans="8:14" x14ac:dyDescent="0.2">
      <c r="H282" s="51"/>
      <c r="I282" s="1"/>
      <c r="L282" s="46">
        <v>225</v>
      </c>
      <c r="M282" s="46">
        <v>6.8116238801025644E-2</v>
      </c>
      <c r="N282" s="46">
        <v>-5.9840190896833935E-2</v>
      </c>
    </row>
    <row r="283" spans="8:14" x14ac:dyDescent="0.2">
      <c r="H283" s="51"/>
      <c r="I283" s="1"/>
      <c r="L283" s="46">
        <v>226</v>
      </c>
      <c r="M283" s="46">
        <v>4.0849460617873784E-2</v>
      </c>
      <c r="N283" s="46">
        <v>-0.13814076496569982</v>
      </c>
    </row>
    <row r="284" spans="8:14" x14ac:dyDescent="0.2">
      <c r="H284" s="51"/>
      <c r="I284" s="1"/>
      <c r="L284" s="46">
        <v>227</v>
      </c>
      <c r="M284" s="46">
        <v>6.3703211831822842E-2</v>
      </c>
      <c r="N284" s="46">
        <v>0.1077156380084327</v>
      </c>
    </row>
    <row r="285" spans="8:14" x14ac:dyDescent="0.2">
      <c r="H285" s="51"/>
      <c r="I285" s="1"/>
      <c r="L285" s="46">
        <v>228</v>
      </c>
      <c r="M285" s="46">
        <v>2.3155567605827224E-2</v>
      </c>
      <c r="N285" s="46">
        <v>-1.4510583787056929E-2</v>
      </c>
    </row>
    <row r="286" spans="8:14" x14ac:dyDescent="0.2">
      <c r="L286" s="46">
        <v>229</v>
      </c>
      <c r="M286" s="46">
        <v>3.8106220683198334E-2</v>
      </c>
      <c r="N286" s="46">
        <v>-5.4785773398853342E-2</v>
      </c>
    </row>
    <row r="287" spans="8:14" x14ac:dyDescent="0.2">
      <c r="L287" s="46">
        <v>230</v>
      </c>
      <c r="M287" s="46">
        <v>-6.7120568209872125E-2</v>
      </c>
      <c r="N287" s="46">
        <v>2.5605081498120824E-3</v>
      </c>
    </row>
    <row r="288" spans="8:14" x14ac:dyDescent="0.2">
      <c r="L288" s="46">
        <v>231</v>
      </c>
      <c r="M288" s="46">
        <v>4.8005901482274013E-3</v>
      </c>
      <c r="N288" s="46">
        <v>6.1338959691000859E-2</v>
      </c>
    </row>
    <row r="289" spans="12:14" x14ac:dyDescent="0.2">
      <c r="L289" s="46">
        <v>232</v>
      </c>
      <c r="M289" s="46">
        <v>5.4726941943391109E-2</v>
      </c>
      <c r="N289" s="46">
        <v>9.7306887052891478E-2</v>
      </c>
    </row>
    <row r="290" spans="12:14" x14ac:dyDescent="0.2">
      <c r="L290" s="46">
        <v>233</v>
      </c>
      <c r="M290" s="46">
        <v>-4.1858303504300823E-2</v>
      </c>
      <c r="N290" s="46">
        <v>-1.8482047372892114E-2</v>
      </c>
    </row>
    <row r="291" spans="12:14" x14ac:dyDescent="0.2">
      <c r="L291" s="46">
        <v>234</v>
      </c>
      <c r="M291" s="46">
        <v>6.6040205366434332E-2</v>
      </c>
      <c r="N291" s="46">
        <v>1.7346054175550379E-2</v>
      </c>
    </row>
    <row r="292" spans="12:14" x14ac:dyDescent="0.2">
      <c r="L292" s="46">
        <v>235</v>
      </c>
      <c r="M292" s="46">
        <v>-2.7799400756668095E-2</v>
      </c>
      <c r="N292" s="46">
        <v>3.5282412339679659E-2</v>
      </c>
    </row>
    <row r="293" spans="12:14" x14ac:dyDescent="0.2">
      <c r="L293" s="46">
        <v>236</v>
      </c>
      <c r="M293" s="46">
        <v>-1.334597478639073E-2</v>
      </c>
      <c r="N293" s="46">
        <v>-4.5898550761054521E-2</v>
      </c>
    </row>
    <row r="294" spans="12:14" x14ac:dyDescent="0.2">
      <c r="L294" s="46">
        <v>237</v>
      </c>
      <c r="M294" s="46">
        <v>2.0924351442039815E-2</v>
      </c>
      <c r="N294" s="46">
        <v>8.4387389448648473E-2</v>
      </c>
    </row>
    <row r="295" spans="12:14" ht="16" thickBot="1" x14ac:dyDescent="0.25">
      <c r="L295" s="47">
        <v>238</v>
      </c>
      <c r="M295" s="47">
        <v>-3.1266198362253347E-2</v>
      </c>
      <c r="N295" s="47">
        <v>6.0539001709533774E-2</v>
      </c>
    </row>
  </sheetData>
  <sortState ref="A2:H239">
    <sortCondition descending="1" ref="A1"/>
  </sortState>
  <dataConsolidate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le3" enableFormatConditionsCalculation="0"/>
  <dimension ref="A1:T120"/>
  <sheetViews>
    <sheetView showGridLines="0" topLeftCell="D23" workbookViewId="0">
      <selection activeCell="Y28" sqref="Y28"/>
    </sheetView>
  </sheetViews>
  <sheetFormatPr baseColWidth="10" defaultColWidth="8.83203125" defaultRowHeight="15" x14ac:dyDescent="0.2"/>
  <cols>
    <col min="1" max="3" width="15.6640625" style="13" customWidth="1"/>
    <col min="4" max="7" width="8.83203125" style="13"/>
    <col min="8" max="8" width="12.5" style="13" customWidth="1"/>
  </cols>
  <sheetData>
    <row r="1" spans="1:15" x14ac:dyDescent="0.2">
      <c r="A1" s="50" t="s">
        <v>0</v>
      </c>
      <c r="B1" s="50" t="s">
        <v>11</v>
      </c>
      <c r="C1" s="50" t="s">
        <v>12</v>
      </c>
      <c r="D1" s="50" t="s">
        <v>3</v>
      </c>
      <c r="E1" s="50" t="s">
        <v>14</v>
      </c>
      <c r="F1" s="50" t="s">
        <v>4</v>
      </c>
      <c r="G1" s="50" t="s">
        <v>17</v>
      </c>
      <c r="H1" s="50" t="s">
        <v>18</v>
      </c>
    </row>
    <row r="2" spans="1:15" x14ac:dyDescent="0.2">
      <c r="A2" s="49">
        <v>42429</v>
      </c>
      <c r="B2" s="52">
        <v>29.44</v>
      </c>
      <c r="C2" s="51">
        <v>-6.7476383265856477E-3</v>
      </c>
      <c r="D2" s="13">
        <v>0.26</v>
      </c>
      <c r="E2" s="13">
        <v>1.1100000000000001</v>
      </c>
      <c r="F2" s="13">
        <v>0.91</v>
      </c>
      <c r="G2" s="13">
        <v>0.02</v>
      </c>
      <c r="H2" s="51">
        <f t="shared" ref="H2:H33" si="0">C2-G2/100</f>
        <v>-6.9476383265856473E-3</v>
      </c>
    </row>
    <row r="3" spans="1:15" x14ac:dyDescent="0.2">
      <c r="A3" s="49">
        <v>42398</v>
      </c>
      <c r="B3" s="52">
        <v>29.64</v>
      </c>
      <c r="C3" s="51">
        <v>-0.12849162011173176</v>
      </c>
      <c r="D3" s="13">
        <v>-5.71</v>
      </c>
      <c r="E3" s="13">
        <v>-3.64</v>
      </c>
      <c r="F3" s="13">
        <v>3.74</v>
      </c>
      <c r="G3" s="13">
        <v>0.01</v>
      </c>
      <c r="H3" s="51">
        <f t="shared" si="0"/>
        <v>-0.12859162011173175</v>
      </c>
    </row>
    <row r="4" spans="1:15" ht="16" thickBot="1" x14ac:dyDescent="0.25">
      <c r="A4" s="49">
        <v>42369</v>
      </c>
      <c r="B4" s="52">
        <v>34.01</v>
      </c>
      <c r="C4" s="51">
        <v>-6.0497237569060891E-2</v>
      </c>
      <c r="D4" s="13">
        <v>-2.4500000000000002</v>
      </c>
      <c r="E4" s="13">
        <v>-2.69</v>
      </c>
      <c r="F4" s="13">
        <v>-2.17</v>
      </c>
      <c r="G4" s="13">
        <v>0.01</v>
      </c>
      <c r="H4" s="51">
        <f t="shared" si="0"/>
        <v>-6.0597237569060894E-2</v>
      </c>
    </row>
    <row r="5" spans="1:15" x14ac:dyDescent="0.2">
      <c r="A5" s="49">
        <v>42338</v>
      </c>
      <c r="B5" s="52">
        <v>36.200000000000003</v>
      </c>
      <c r="C5" s="51">
        <v>3.6952162704096514E-2</v>
      </c>
      <c r="D5" s="13">
        <v>0.44</v>
      </c>
      <c r="E5" s="13">
        <v>2.67</v>
      </c>
      <c r="F5" s="13">
        <v>-0.98</v>
      </c>
      <c r="G5" s="13">
        <v>0</v>
      </c>
      <c r="H5" s="51">
        <f t="shared" si="0"/>
        <v>3.6952162704096514E-2</v>
      </c>
      <c r="L5" s="48"/>
      <c r="M5" s="48" t="s">
        <v>3</v>
      </c>
      <c r="N5" s="48" t="s">
        <v>14</v>
      </c>
      <c r="O5" s="48" t="s">
        <v>4</v>
      </c>
    </row>
    <row r="6" spans="1:15" x14ac:dyDescent="0.2">
      <c r="A6" s="49">
        <v>42307</v>
      </c>
      <c r="B6" s="52">
        <v>34.909999999999997</v>
      </c>
      <c r="C6" s="51">
        <v>0.16289140572951366</v>
      </c>
      <c r="D6" s="13">
        <v>7.49</v>
      </c>
      <c r="E6" s="13">
        <v>-2.06</v>
      </c>
      <c r="F6" s="13">
        <v>0.61</v>
      </c>
      <c r="G6" s="13">
        <v>0</v>
      </c>
      <c r="H6" s="51">
        <f t="shared" si="0"/>
        <v>0.16289140572951366</v>
      </c>
      <c r="L6" s="46" t="s">
        <v>3</v>
      </c>
      <c r="M6" s="46">
        <f>VARP(GM!$D$2:$D$239)</f>
        <v>13.080222121441169</v>
      </c>
      <c r="N6" s="46"/>
      <c r="O6" s="46"/>
    </row>
    <row r="7" spans="1:15" x14ac:dyDescent="0.2">
      <c r="A7" s="49">
        <v>42277</v>
      </c>
      <c r="B7" s="52">
        <v>30.02</v>
      </c>
      <c r="C7" s="51">
        <v>1.9701086956521729E-2</v>
      </c>
      <c r="D7" s="13">
        <v>-3.34</v>
      </c>
      <c r="E7" s="13">
        <v>-3.1</v>
      </c>
      <c r="F7" s="13">
        <v>0.63</v>
      </c>
      <c r="G7" s="13">
        <v>0</v>
      </c>
      <c r="H7" s="51">
        <f t="shared" si="0"/>
        <v>1.9701086956521729E-2</v>
      </c>
      <c r="L7" s="46" t="s">
        <v>14</v>
      </c>
      <c r="M7" s="46">
        <v>3.0317533131771226</v>
      </c>
      <c r="N7" s="46">
        <f>VARP(GM!$E$2:$E$239)</f>
        <v>3.9757370118417747</v>
      </c>
      <c r="O7" s="46"/>
    </row>
    <row r="8" spans="1:15" ht="16" thickBot="1" x14ac:dyDescent="0.25">
      <c r="A8" s="49">
        <v>42247</v>
      </c>
      <c r="B8" s="52">
        <v>29.44</v>
      </c>
      <c r="C8" s="51">
        <v>-6.5693430656934337E-2</v>
      </c>
      <c r="D8" s="13">
        <v>-5.91</v>
      </c>
      <c r="E8" s="13">
        <v>0.11</v>
      </c>
      <c r="F8" s="13">
        <v>2.91</v>
      </c>
      <c r="G8" s="13">
        <v>0</v>
      </c>
      <c r="H8" s="51">
        <f t="shared" si="0"/>
        <v>-6.5693430656934337E-2</v>
      </c>
      <c r="L8" s="47" t="s">
        <v>4</v>
      </c>
      <c r="M8" s="47">
        <v>0.2075180650037792</v>
      </c>
      <c r="N8" s="47">
        <v>-0.24126908541194247</v>
      </c>
      <c r="O8" s="47">
        <f>VARP(GM!$F$2:$F$239)</f>
        <v>3.7091646258503417</v>
      </c>
    </row>
    <row r="9" spans="1:15" x14ac:dyDescent="0.2">
      <c r="A9" s="49">
        <v>42216</v>
      </c>
      <c r="B9" s="52">
        <v>31.51</v>
      </c>
      <c r="C9" s="51">
        <v>-5.4605460546054529E-2</v>
      </c>
      <c r="D9" s="13">
        <v>1.07</v>
      </c>
      <c r="E9" s="13">
        <v>-4.24</v>
      </c>
      <c r="F9" s="13">
        <v>-4.96</v>
      </c>
      <c r="G9" s="13">
        <v>0</v>
      </c>
      <c r="H9" s="51">
        <f t="shared" si="0"/>
        <v>-5.4605460546054529E-2</v>
      </c>
    </row>
    <row r="10" spans="1:15" x14ac:dyDescent="0.2">
      <c r="A10" s="49">
        <v>42185</v>
      </c>
      <c r="B10" s="52">
        <v>33.33</v>
      </c>
      <c r="C10" s="51">
        <v>-7.3394495412844041E-2</v>
      </c>
      <c r="D10" s="13">
        <v>-1.72</v>
      </c>
      <c r="E10" s="13">
        <v>2.52</v>
      </c>
      <c r="F10" s="13">
        <v>-1.27</v>
      </c>
      <c r="G10" s="13">
        <v>0</v>
      </c>
      <c r="H10" s="51">
        <f t="shared" si="0"/>
        <v>-7.3394495412844041E-2</v>
      </c>
    </row>
    <row r="11" spans="1:15" x14ac:dyDescent="0.2">
      <c r="A11" s="49">
        <v>42153</v>
      </c>
      <c r="B11" s="52">
        <v>35.97</v>
      </c>
      <c r="C11" s="51">
        <v>2.5955504848830468E-2</v>
      </c>
      <c r="D11" s="13">
        <v>0.99</v>
      </c>
      <c r="E11" s="13">
        <v>0.9</v>
      </c>
      <c r="F11" s="13">
        <v>-2.13</v>
      </c>
      <c r="G11" s="13">
        <v>0</v>
      </c>
      <c r="H11" s="51">
        <f t="shared" si="0"/>
        <v>2.5955504848830468E-2</v>
      </c>
    </row>
    <row r="12" spans="1:15" x14ac:dyDescent="0.2">
      <c r="A12" s="49">
        <v>42124</v>
      </c>
      <c r="B12" s="52">
        <v>35.06</v>
      </c>
      <c r="C12" s="51">
        <v>-6.5066666666666606E-2</v>
      </c>
      <c r="D12" s="13">
        <v>1.1299999999999999</v>
      </c>
      <c r="E12" s="13">
        <v>-2.42</v>
      </c>
      <c r="F12" s="13">
        <v>3.43</v>
      </c>
      <c r="G12" s="13">
        <v>0</v>
      </c>
      <c r="H12" s="51">
        <f t="shared" si="0"/>
        <v>-6.5066666666666606E-2</v>
      </c>
    </row>
    <row r="13" spans="1:15" x14ac:dyDescent="0.2">
      <c r="A13" s="49">
        <v>42094</v>
      </c>
      <c r="B13" s="52">
        <v>37.5</v>
      </c>
      <c r="C13" s="51">
        <v>5.0924685071025433E-3</v>
      </c>
      <c r="D13" s="13">
        <v>-1.21</v>
      </c>
      <c r="E13" s="13">
        <v>2.4500000000000002</v>
      </c>
      <c r="F13" s="13">
        <v>-1.01</v>
      </c>
      <c r="G13" s="13">
        <v>0</v>
      </c>
      <c r="H13" s="51">
        <f t="shared" si="0"/>
        <v>5.0924685071025433E-3</v>
      </c>
    </row>
    <row r="14" spans="1:15" x14ac:dyDescent="0.2">
      <c r="A14" s="49">
        <v>42062</v>
      </c>
      <c r="B14" s="52">
        <v>37.31</v>
      </c>
      <c r="C14" s="51">
        <v>0.14377682403433489</v>
      </c>
      <c r="D14" s="13">
        <v>6.15</v>
      </c>
      <c r="E14" s="13">
        <v>0.91</v>
      </c>
      <c r="F14" s="13">
        <v>-1.39</v>
      </c>
      <c r="G14" s="13">
        <v>0</v>
      </c>
      <c r="H14" s="51">
        <f t="shared" si="0"/>
        <v>0.14377682403433489</v>
      </c>
    </row>
    <row r="15" spans="1:15" ht="16" thickBot="1" x14ac:dyDescent="0.25">
      <c r="A15" s="49">
        <v>42034</v>
      </c>
      <c r="B15" s="52">
        <v>32.619999999999997</v>
      </c>
      <c r="C15" s="51">
        <v>-6.5597250071612656E-2</v>
      </c>
      <c r="D15" s="13">
        <v>-3.46</v>
      </c>
      <c r="E15" s="13">
        <v>-1.05</v>
      </c>
      <c r="F15" s="13">
        <v>-4.05</v>
      </c>
      <c r="G15" s="13">
        <v>0</v>
      </c>
      <c r="H15" s="51">
        <f t="shared" si="0"/>
        <v>-6.5597250071612656E-2</v>
      </c>
    </row>
    <row r="16" spans="1:15" x14ac:dyDescent="0.2">
      <c r="A16" s="49">
        <v>42004</v>
      </c>
      <c r="B16" s="52">
        <v>34.909999999999997</v>
      </c>
      <c r="C16" s="51">
        <v>4.4271612324259468E-2</v>
      </c>
      <c r="D16" s="13">
        <v>-0.2</v>
      </c>
      <c r="E16" s="13">
        <v>1.78</v>
      </c>
      <c r="F16" s="13">
        <v>0.76</v>
      </c>
      <c r="G16" s="13">
        <v>0</v>
      </c>
      <c r="H16" s="51">
        <f t="shared" si="0"/>
        <v>4.4271612324259468E-2</v>
      </c>
      <c r="L16" s="58" t="s">
        <v>18</v>
      </c>
      <c r="M16" s="58"/>
    </row>
    <row r="17" spans="1:13" x14ac:dyDescent="0.2">
      <c r="A17" s="49">
        <v>41971</v>
      </c>
      <c r="B17" s="52">
        <v>33.43</v>
      </c>
      <c r="C17" s="51">
        <v>6.4649681528662351E-2</v>
      </c>
      <c r="D17" s="13">
        <v>2.23</v>
      </c>
      <c r="E17" s="13">
        <v>-2.13</v>
      </c>
      <c r="F17" s="13">
        <v>-3.04</v>
      </c>
      <c r="G17" s="13">
        <v>0</v>
      </c>
      <c r="H17" s="51">
        <f t="shared" si="0"/>
        <v>6.4649681528662351E-2</v>
      </c>
      <c r="L17" s="46"/>
      <c r="M17" s="46"/>
    </row>
    <row r="18" spans="1:13" x14ac:dyDescent="0.2">
      <c r="A18" s="49">
        <v>41943</v>
      </c>
      <c r="B18" s="52">
        <v>31.4</v>
      </c>
      <c r="C18" s="51">
        <v>-1.6906700062617519E-2</v>
      </c>
      <c r="D18" s="13">
        <v>2.0299999999999998</v>
      </c>
      <c r="E18" s="13">
        <v>2.4700000000000002</v>
      </c>
      <c r="F18" s="13">
        <v>-3.47</v>
      </c>
      <c r="G18" s="13">
        <v>0</v>
      </c>
      <c r="H18" s="51">
        <f t="shared" si="0"/>
        <v>-1.6906700062617519E-2</v>
      </c>
      <c r="L18" s="46" t="s">
        <v>43</v>
      </c>
      <c r="M18" s="46">
        <v>2.4920969600252208E-3</v>
      </c>
    </row>
    <row r="19" spans="1:13" x14ac:dyDescent="0.2">
      <c r="A19" s="49">
        <v>41912</v>
      </c>
      <c r="B19" s="52">
        <v>31.94</v>
      </c>
      <c r="C19" s="51">
        <v>-8.2183908045976861E-2</v>
      </c>
      <c r="D19" s="13">
        <v>-2.44</v>
      </c>
      <c r="E19" s="13">
        <v>-3.55</v>
      </c>
      <c r="F19" s="13">
        <v>-2.75</v>
      </c>
      <c r="G19" s="13">
        <v>0</v>
      </c>
      <c r="H19" s="51">
        <f t="shared" si="0"/>
        <v>-8.2183908045976861E-2</v>
      </c>
      <c r="L19" s="46" t="s">
        <v>44</v>
      </c>
      <c r="M19" s="46">
        <v>1.0759492096833337E-2</v>
      </c>
    </row>
    <row r="20" spans="1:13" x14ac:dyDescent="0.2">
      <c r="A20" s="49">
        <v>41880</v>
      </c>
      <c r="B20" s="52">
        <v>34.799999999999997</v>
      </c>
      <c r="C20" s="51">
        <v>2.8976936723831948E-2</v>
      </c>
      <c r="D20" s="13">
        <v>4.0599999999999996</v>
      </c>
      <c r="E20" s="13">
        <v>0.34</v>
      </c>
      <c r="F20" s="13">
        <v>-1.06</v>
      </c>
      <c r="G20" s="13">
        <v>0</v>
      </c>
      <c r="H20" s="51">
        <f t="shared" si="0"/>
        <v>2.8976936723831948E-2</v>
      </c>
      <c r="L20" s="46" t="s">
        <v>45</v>
      </c>
      <c r="M20" s="46">
        <v>6.1803659130199584E-4</v>
      </c>
    </row>
    <row r="21" spans="1:13" x14ac:dyDescent="0.2">
      <c r="A21" s="49">
        <v>41851</v>
      </c>
      <c r="B21" s="52">
        <v>33.82</v>
      </c>
      <c r="C21" s="51">
        <v>-6.8319559228650073E-2</v>
      </c>
      <c r="D21" s="13">
        <v>-2.04</v>
      </c>
      <c r="E21" s="13">
        <v>-3.97</v>
      </c>
      <c r="F21" s="13">
        <v>-7.0000000000000007E-2</v>
      </c>
      <c r="G21" s="13">
        <v>0</v>
      </c>
      <c r="H21" s="51">
        <f t="shared" si="0"/>
        <v>-6.8319559228650073E-2</v>
      </c>
      <c r="L21" s="46" t="s">
        <v>46</v>
      </c>
      <c r="M21" s="46" t="e">
        <v>#N/A</v>
      </c>
    </row>
    <row r="22" spans="1:13" x14ac:dyDescent="0.2">
      <c r="A22" s="49">
        <v>41820</v>
      </c>
      <c r="B22" s="52">
        <v>36.299999999999997</v>
      </c>
      <c r="C22" s="51">
        <v>4.9739733950260323E-2</v>
      </c>
      <c r="D22" s="13">
        <v>2.8</v>
      </c>
      <c r="E22" s="13">
        <v>3.17</v>
      </c>
      <c r="F22" s="13">
        <v>0.38</v>
      </c>
      <c r="G22" s="13">
        <v>0</v>
      </c>
      <c r="H22" s="51">
        <f t="shared" si="0"/>
        <v>4.9739733950260323E-2</v>
      </c>
      <c r="L22" s="46" t="s">
        <v>47</v>
      </c>
      <c r="M22" s="46">
        <v>8.6075936774666698E-2</v>
      </c>
    </row>
    <row r="23" spans="1:13" x14ac:dyDescent="0.2">
      <c r="A23" s="49">
        <v>41789</v>
      </c>
      <c r="B23" s="52">
        <v>34.58</v>
      </c>
      <c r="C23" s="51">
        <v>2.9002320185615993E-3</v>
      </c>
      <c r="D23" s="13">
        <v>1.99</v>
      </c>
      <c r="E23" s="13">
        <v>-1.91</v>
      </c>
      <c r="F23" s="13">
        <v>-0.53</v>
      </c>
      <c r="G23" s="13">
        <v>0</v>
      </c>
      <c r="H23" s="51">
        <f t="shared" si="0"/>
        <v>2.9002320185615993E-3</v>
      </c>
      <c r="L23" s="46" t="s">
        <v>48</v>
      </c>
      <c r="M23" s="46">
        <v>7.4090668916364181E-3</v>
      </c>
    </row>
    <row r="24" spans="1:13" x14ac:dyDescent="0.2">
      <c r="A24" s="49">
        <v>41759</v>
      </c>
      <c r="B24" s="52">
        <v>34.479999999999997</v>
      </c>
      <c r="C24" s="51">
        <v>1.7431725740846282E-3</v>
      </c>
      <c r="D24" s="13">
        <v>0.3</v>
      </c>
      <c r="E24" s="13">
        <v>-3.5</v>
      </c>
      <c r="F24" s="13">
        <v>1.64</v>
      </c>
      <c r="G24" s="13">
        <v>0</v>
      </c>
      <c r="H24" s="51">
        <f t="shared" si="0"/>
        <v>1.7431725740846282E-3</v>
      </c>
      <c r="L24" s="46" t="s">
        <v>49</v>
      </c>
      <c r="M24" s="46">
        <v>0.74323867235378804</v>
      </c>
    </row>
    <row r="25" spans="1:13" x14ac:dyDescent="0.2">
      <c r="A25" s="49">
        <v>41729</v>
      </c>
      <c r="B25" s="52">
        <v>34.42</v>
      </c>
      <c r="C25" s="51">
        <v>-4.9171270718232019E-2</v>
      </c>
      <c r="D25" s="13">
        <v>0.63</v>
      </c>
      <c r="E25" s="13">
        <v>-1.58</v>
      </c>
      <c r="F25" s="13">
        <v>4.7</v>
      </c>
      <c r="G25" s="13">
        <v>0</v>
      </c>
      <c r="H25" s="51">
        <f t="shared" si="0"/>
        <v>-4.9171270718232019E-2</v>
      </c>
      <c r="L25" s="46" t="s">
        <v>50</v>
      </c>
      <c r="M25" s="46">
        <v>0.48973564882542525</v>
      </c>
    </row>
    <row r="26" spans="1:13" x14ac:dyDescent="0.2">
      <c r="A26" s="49">
        <v>41698</v>
      </c>
      <c r="B26" s="52">
        <v>36.200000000000003</v>
      </c>
      <c r="C26" s="51">
        <v>3.3259423503326779E-3</v>
      </c>
      <c r="D26" s="13">
        <v>4.6900000000000004</v>
      </c>
      <c r="E26" s="13">
        <v>0.4</v>
      </c>
      <c r="F26" s="13">
        <v>-0.56000000000000005</v>
      </c>
      <c r="G26" s="13">
        <v>0</v>
      </c>
      <c r="H26" s="51">
        <f t="shared" si="0"/>
        <v>3.3259423503326779E-3</v>
      </c>
      <c r="L26" s="46" t="s">
        <v>51</v>
      </c>
      <c r="M26" s="46">
        <v>0.45737357975512483</v>
      </c>
    </row>
    <row r="27" spans="1:13" x14ac:dyDescent="0.2">
      <c r="A27" s="49">
        <v>41670</v>
      </c>
      <c r="B27" s="52">
        <v>36.08</v>
      </c>
      <c r="C27" s="51">
        <v>-0.11720088084169311</v>
      </c>
      <c r="D27" s="13">
        <v>-3.44</v>
      </c>
      <c r="E27" s="13">
        <v>1.1200000000000001</v>
      </c>
      <c r="F27" s="13">
        <v>-1.48</v>
      </c>
      <c r="G27" s="13">
        <v>0</v>
      </c>
      <c r="H27" s="51">
        <f t="shared" si="0"/>
        <v>-0.11720088084169311</v>
      </c>
      <c r="L27" s="46" t="s">
        <v>52</v>
      </c>
      <c r="M27" s="46">
        <v>-0.17640232108317222</v>
      </c>
    </row>
    <row r="28" spans="1:13" x14ac:dyDescent="0.2">
      <c r="A28" s="49">
        <v>41639</v>
      </c>
      <c r="B28" s="52">
        <v>40.869999999999997</v>
      </c>
      <c r="C28" s="51">
        <v>5.5254324812806566E-2</v>
      </c>
      <c r="D28" s="13">
        <v>2.63</v>
      </c>
      <c r="E28" s="13">
        <v>-0.52</v>
      </c>
      <c r="F28" s="13">
        <v>-0.05</v>
      </c>
      <c r="G28" s="13">
        <v>0</v>
      </c>
      <c r="H28" s="51">
        <f t="shared" si="0"/>
        <v>5.5254324812806566E-2</v>
      </c>
      <c r="L28" s="46" t="s">
        <v>53</v>
      </c>
      <c r="M28" s="46">
        <v>0.28097125867195261</v>
      </c>
    </row>
    <row r="29" spans="1:13" x14ac:dyDescent="0.2">
      <c r="A29" s="49">
        <v>41607</v>
      </c>
      <c r="B29" s="52">
        <v>38.729999999999997</v>
      </c>
      <c r="C29" s="51">
        <v>4.8173207036535715E-2</v>
      </c>
      <c r="D29" s="13">
        <v>2.78</v>
      </c>
      <c r="E29" s="13">
        <v>0.78</v>
      </c>
      <c r="F29" s="13">
        <v>-0.43</v>
      </c>
      <c r="G29" s="13">
        <v>0</v>
      </c>
      <c r="H29" s="51">
        <f t="shared" si="0"/>
        <v>4.8173207036535715E-2</v>
      </c>
      <c r="L29" s="46" t="s">
        <v>54</v>
      </c>
      <c r="M29" s="46">
        <v>0.15949420544161413</v>
      </c>
    </row>
    <row r="30" spans="1:13" ht="16" thickBot="1" x14ac:dyDescent="0.25">
      <c r="A30" s="49">
        <v>41578</v>
      </c>
      <c r="B30" s="52">
        <v>36.950000000000003</v>
      </c>
      <c r="C30" s="51">
        <v>2.72449263274952E-2</v>
      </c>
      <c r="D30" s="13">
        <v>4.1500000000000004</v>
      </c>
      <c r="E30" s="13">
        <v>-1.73</v>
      </c>
      <c r="F30" s="13">
        <v>0.51</v>
      </c>
      <c r="G30" s="13">
        <v>0</v>
      </c>
      <c r="H30" s="51">
        <f t="shared" si="0"/>
        <v>2.72449263274952E-2</v>
      </c>
      <c r="L30" s="47" t="s">
        <v>55</v>
      </c>
      <c r="M30" s="47">
        <v>64</v>
      </c>
    </row>
    <row r="31" spans="1:13" x14ac:dyDescent="0.2">
      <c r="A31" s="49">
        <v>41547</v>
      </c>
      <c r="B31" s="52">
        <v>35.97</v>
      </c>
      <c r="C31" s="51">
        <v>5.5457746478873249E-2</v>
      </c>
      <c r="D31" s="13">
        <v>3.78</v>
      </c>
      <c r="E31" s="13">
        <v>2.1800000000000002</v>
      </c>
      <c r="F31" s="13">
        <v>-1.26</v>
      </c>
      <c r="G31" s="13">
        <v>0</v>
      </c>
      <c r="H31" s="51">
        <f t="shared" si="0"/>
        <v>5.5457746478873249E-2</v>
      </c>
    </row>
    <row r="32" spans="1:13" x14ac:dyDescent="0.2">
      <c r="A32" s="49">
        <v>41516</v>
      </c>
      <c r="B32" s="52">
        <v>34.08</v>
      </c>
      <c r="C32" s="51">
        <v>-4.9902425425146335E-2</v>
      </c>
      <c r="D32" s="13">
        <v>-2.56</v>
      </c>
      <c r="E32" s="13">
        <v>0.5</v>
      </c>
      <c r="F32" s="13">
        <v>-2.04</v>
      </c>
      <c r="G32" s="13">
        <v>0</v>
      </c>
      <c r="H32" s="51">
        <f t="shared" si="0"/>
        <v>-4.9902425425146335E-2</v>
      </c>
      <c r="L32" t="s">
        <v>56</v>
      </c>
    </row>
    <row r="33" spans="1:20" x14ac:dyDescent="0.2">
      <c r="A33" s="49">
        <v>41486</v>
      </c>
      <c r="B33" s="52">
        <v>35.869999999999997</v>
      </c>
      <c r="C33" s="51">
        <v>7.6853797658360756E-2</v>
      </c>
      <c r="D33" s="13">
        <v>5.68</v>
      </c>
      <c r="E33" s="13">
        <v>1.76</v>
      </c>
      <c r="F33" s="13">
        <v>0.31</v>
      </c>
      <c r="G33" s="13">
        <v>0</v>
      </c>
      <c r="H33" s="51">
        <f t="shared" si="0"/>
        <v>7.6853797658360756E-2</v>
      </c>
    </row>
    <row r="34" spans="1:20" x14ac:dyDescent="0.2">
      <c r="A34" s="49">
        <v>41453</v>
      </c>
      <c r="B34" s="52">
        <v>33.31</v>
      </c>
      <c r="C34" s="51">
        <v>-1.7114192977279341E-2</v>
      </c>
      <c r="D34" s="13">
        <v>-1.54</v>
      </c>
      <c r="E34" s="13">
        <v>0.76</v>
      </c>
      <c r="F34" s="13">
        <v>0.77</v>
      </c>
      <c r="G34" s="13">
        <v>0</v>
      </c>
      <c r="H34" s="51">
        <f t="shared" ref="H34:H64" si="1">C34-G34/100</f>
        <v>-1.7114192977279341E-2</v>
      </c>
    </row>
    <row r="35" spans="1:20" ht="16" thickBot="1" x14ac:dyDescent="0.25">
      <c r="A35" s="49">
        <v>41425</v>
      </c>
      <c r="B35" s="52">
        <v>33.89</v>
      </c>
      <c r="C35" s="51">
        <v>9.8897535667963776E-2</v>
      </c>
      <c r="D35" s="13">
        <v>2.4900000000000002</v>
      </c>
      <c r="E35" s="13">
        <v>1.44</v>
      </c>
      <c r="F35" s="13">
        <v>1.26</v>
      </c>
      <c r="G35" s="13">
        <v>0</v>
      </c>
      <c r="H35" s="51">
        <f t="shared" si="1"/>
        <v>9.8897535667963776E-2</v>
      </c>
    </row>
    <row r="36" spans="1:20" x14ac:dyDescent="0.2">
      <c r="A36" s="49">
        <v>41394</v>
      </c>
      <c r="B36" s="52">
        <v>30.84</v>
      </c>
      <c r="C36" s="51">
        <v>0.10855499640546373</v>
      </c>
      <c r="D36" s="13">
        <v>1.29</v>
      </c>
      <c r="E36" s="13">
        <v>-2.89</v>
      </c>
      <c r="F36" s="13">
        <v>0.28000000000000003</v>
      </c>
      <c r="G36" s="13">
        <v>0</v>
      </c>
      <c r="H36" s="51">
        <f t="shared" si="1"/>
        <v>0.10855499640546373</v>
      </c>
      <c r="L36" s="58" t="s">
        <v>91</v>
      </c>
      <c r="M36" s="58"/>
    </row>
    <row r="37" spans="1:20" x14ac:dyDescent="0.2">
      <c r="A37" s="49">
        <v>41362</v>
      </c>
      <c r="B37" s="52">
        <v>27.82</v>
      </c>
      <c r="C37" s="51">
        <v>2.467771639042371E-2</v>
      </c>
      <c r="D37" s="13">
        <v>3.7</v>
      </c>
      <c r="E37" s="13">
        <v>0.67</v>
      </c>
      <c r="F37" s="13">
        <v>-0.37</v>
      </c>
      <c r="G37" s="13">
        <v>0</v>
      </c>
      <c r="H37" s="51">
        <f t="shared" si="1"/>
        <v>2.467771639042371E-2</v>
      </c>
      <c r="L37" s="46" t="s">
        <v>84</v>
      </c>
      <c r="M37" s="46">
        <v>0.50154496746763855</v>
      </c>
    </row>
    <row r="38" spans="1:20" x14ac:dyDescent="0.2">
      <c r="A38" s="49">
        <v>41333</v>
      </c>
      <c r="B38" s="52">
        <v>27.15</v>
      </c>
      <c r="C38" s="51">
        <v>-3.3463866144535448E-2</v>
      </c>
      <c r="D38" s="13">
        <v>0.97</v>
      </c>
      <c r="E38" s="13">
        <v>-0.9</v>
      </c>
      <c r="F38" s="13">
        <v>0.09</v>
      </c>
      <c r="G38" s="13">
        <v>0</v>
      </c>
      <c r="H38" s="51">
        <f t="shared" si="1"/>
        <v>-3.3463866144535448E-2</v>
      </c>
      <c r="L38" s="46" t="s">
        <v>92</v>
      </c>
      <c r="M38" s="46">
        <v>6.2325197217826894E-2</v>
      </c>
    </row>
    <row r="39" spans="1:20" ht="16" thickBot="1" x14ac:dyDescent="0.25">
      <c r="A39" s="49">
        <v>41305</v>
      </c>
      <c r="B39" s="52">
        <v>28.09</v>
      </c>
      <c r="C39" s="51">
        <v>-2.5667707249392935E-2</v>
      </c>
      <c r="D39" s="13">
        <v>5.31</v>
      </c>
      <c r="E39" s="13">
        <v>0.1</v>
      </c>
      <c r="F39" s="13">
        <v>1.71</v>
      </c>
      <c r="G39" s="13">
        <v>0</v>
      </c>
      <c r="H39" s="51">
        <f t="shared" si="1"/>
        <v>-2.5667707249392935E-2</v>
      </c>
      <c r="L39" s="47" t="s">
        <v>60</v>
      </c>
      <c r="M39" s="47">
        <v>63</v>
      </c>
    </row>
    <row r="40" spans="1:20" x14ac:dyDescent="0.2">
      <c r="A40" s="49">
        <v>41274</v>
      </c>
      <c r="B40" s="52">
        <v>28.83</v>
      </c>
      <c r="C40" s="51">
        <v>0.11398763523956723</v>
      </c>
      <c r="D40" s="13">
        <v>1.27</v>
      </c>
      <c r="E40" s="13">
        <v>1.79</v>
      </c>
      <c r="F40" s="13">
        <v>3.09</v>
      </c>
      <c r="G40" s="13">
        <v>0.01</v>
      </c>
      <c r="H40" s="51">
        <f t="shared" si="1"/>
        <v>0.11388763523956723</v>
      </c>
    </row>
    <row r="41" spans="1:20" ht="16" thickBot="1" x14ac:dyDescent="0.25">
      <c r="A41" s="49">
        <v>41243</v>
      </c>
      <c r="B41" s="52">
        <v>25.88</v>
      </c>
      <c r="C41" s="51">
        <v>1.4901960784313717E-2</v>
      </c>
      <c r="D41" s="13">
        <v>0.65</v>
      </c>
      <c r="E41" s="13">
        <v>0.13</v>
      </c>
      <c r="F41" s="13">
        <v>-0.84</v>
      </c>
      <c r="G41" s="13">
        <v>0.01</v>
      </c>
      <c r="H41" s="51">
        <f t="shared" si="1"/>
        <v>1.4801960784313718E-2</v>
      </c>
      <c r="L41" t="s">
        <v>87</v>
      </c>
    </row>
    <row r="42" spans="1:20" x14ac:dyDescent="0.2">
      <c r="A42" s="49">
        <v>41213</v>
      </c>
      <c r="B42" s="52">
        <v>25.5</v>
      </c>
      <c r="C42" s="51">
        <v>0.12087912087912089</v>
      </c>
      <c r="D42" s="13">
        <v>-1.61</v>
      </c>
      <c r="E42" s="13">
        <v>-0.7</v>
      </c>
      <c r="F42" s="13">
        <v>3.29</v>
      </c>
      <c r="G42" s="13">
        <v>0.01</v>
      </c>
      <c r="H42" s="51">
        <f t="shared" si="1"/>
        <v>0.12077912087912089</v>
      </c>
      <c r="L42" s="48"/>
      <c r="M42" s="48" t="s">
        <v>82</v>
      </c>
      <c r="N42" s="48" t="s">
        <v>93</v>
      </c>
      <c r="O42" s="48" t="s">
        <v>94</v>
      </c>
      <c r="P42" s="48" t="s">
        <v>69</v>
      </c>
      <c r="Q42" s="48"/>
    </row>
    <row r="43" spans="1:20" x14ac:dyDescent="0.2">
      <c r="A43" s="49">
        <v>41180</v>
      </c>
      <c r="B43" s="52">
        <v>22.75</v>
      </c>
      <c r="C43" s="51">
        <v>6.5573770491803129E-2</v>
      </c>
      <c r="D43" s="13">
        <v>2.81</v>
      </c>
      <c r="E43" s="13">
        <v>1.03</v>
      </c>
      <c r="F43" s="13">
        <v>0.72</v>
      </c>
      <c r="G43" s="13">
        <v>0.01</v>
      </c>
      <c r="H43" s="51">
        <f t="shared" si="1"/>
        <v>6.5473770491803127E-2</v>
      </c>
      <c r="L43" s="46" t="s">
        <v>62</v>
      </c>
      <c r="M43" s="46">
        <v>3</v>
      </c>
      <c r="N43" s="46">
        <v>0.23060208327913317</v>
      </c>
      <c r="O43" s="46">
        <v>7.6867361093044387E-2</v>
      </c>
      <c r="P43" s="46">
        <v>19.788580814237914</v>
      </c>
      <c r="Q43" s="46"/>
    </row>
    <row r="44" spans="1:20" x14ac:dyDescent="0.2">
      <c r="A44" s="49">
        <v>41152</v>
      </c>
      <c r="B44" s="52">
        <v>21.35</v>
      </c>
      <c r="C44" s="51">
        <v>8.320649416539827E-2</v>
      </c>
      <c r="D44" s="13">
        <v>2.69</v>
      </c>
      <c r="E44" s="13">
        <v>0.93</v>
      </c>
      <c r="F44" s="13">
        <v>0.44</v>
      </c>
      <c r="G44" s="13">
        <v>0.01</v>
      </c>
      <c r="H44" s="51">
        <f t="shared" si="1"/>
        <v>8.3106494165398268E-2</v>
      </c>
      <c r="L44" s="46" t="s">
        <v>63</v>
      </c>
      <c r="M44" s="46">
        <v>59</v>
      </c>
      <c r="N44" s="46">
        <v>0.22918138228622004</v>
      </c>
      <c r="O44" s="46">
        <v>3.8844302082410177E-3</v>
      </c>
      <c r="P44" s="46"/>
      <c r="Q44" s="46"/>
    </row>
    <row r="45" spans="1:20" ht="16" thickBot="1" x14ac:dyDescent="0.25">
      <c r="A45" s="49">
        <v>41121</v>
      </c>
      <c r="B45" s="52">
        <v>19.71</v>
      </c>
      <c r="C45" s="51">
        <v>-5.0709939148063654E-4</v>
      </c>
      <c r="D45" s="13">
        <v>1.05</v>
      </c>
      <c r="E45" s="13">
        <v>-2.21</v>
      </c>
      <c r="F45" s="13">
        <v>0.47</v>
      </c>
      <c r="G45" s="13">
        <v>0</v>
      </c>
      <c r="H45" s="51">
        <f t="shared" si="1"/>
        <v>-5.0709939148063654E-4</v>
      </c>
      <c r="L45" s="47" t="s">
        <v>64</v>
      </c>
      <c r="M45" s="47">
        <v>62</v>
      </c>
      <c r="N45" s="47">
        <v>0.45978346556535321</v>
      </c>
      <c r="O45" s="47"/>
      <c r="P45" s="47"/>
      <c r="Q45" s="47"/>
    </row>
    <row r="46" spans="1:20" ht="16" thickBot="1" x14ac:dyDescent="0.25">
      <c r="A46" s="49">
        <v>41089</v>
      </c>
      <c r="B46" s="52">
        <v>19.72</v>
      </c>
      <c r="C46" s="51">
        <v>-0.11171171171171168</v>
      </c>
      <c r="D46" s="13">
        <v>3.73</v>
      </c>
      <c r="E46" s="13">
        <v>0.44</v>
      </c>
      <c r="F46" s="13">
        <v>0.46</v>
      </c>
      <c r="G46" s="13">
        <v>0</v>
      </c>
      <c r="H46" s="51">
        <f t="shared" si="1"/>
        <v>-0.11171171171171168</v>
      </c>
    </row>
    <row r="47" spans="1:20" x14ac:dyDescent="0.2">
      <c r="A47" s="49">
        <v>41060</v>
      </c>
      <c r="B47" s="52">
        <v>22.2</v>
      </c>
      <c r="C47" s="51">
        <v>-3.4782608695652195E-2</v>
      </c>
      <c r="D47" s="13">
        <v>-6.7</v>
      </c>
      <c r="E47" s="13">
        <v>-0.62</v>
      </c>
      <c r="F47" s="13">
        <v>0.48</v>
      </c>
      <c r="G47" s="13">
        <v>0.01</v>
      </c>
      <c r="H47" s="51">
        <f t="shared" si="1"/>
        <v>-3.4882608695652198E-2</v>
      </c>
      <c r="L47" s="48"/>
      <c r="M47" s="48" t="s">
        <v>88</v>
      </c>
      <c r="N47" s="48" t="s">
        <v>85</v>
      </c>
      <c r="O47" s="48" t="s">
        <v>89</v>
      </c>
      <c r="P47" s="48" t="s">
        <v>90</v>
      </c>
      <c r="Q47" s="48"/>
      <c r="R47" s="48"/>
      <c r="S47" s="48"/>
      <c r="T47" s="48"/>
    </row>
    <row r="48" spans="1:20" x14ac:dyDescent="0.2">
      <c r="A48" s="49">
        <v>41029</v>
      </c>
      <c r="B48" s="52">
        <v>23</v>
      </c>
      <c r="C48" s="51">
        <v>-0.10331384015594536</v>
      </c>
      <c r="D48" s="13">
        <v>-0.6</v>
      </c>
      <c r="E48" s="13">
        <v>-0.88</v>
      </c>
      <c r="F48" s="13">
        <v>-0.49</v>
      </c>
      <c r="G48" s="13">
        <v>0</v>
      </c>
      <c r="H48" s="51">
        <f t="shared" si="1"/>
        <v>-0.10331384015594536</v>
      </c>
      <c r="L48" s="46" t="s">
        <v>2</v>
      </c>
      <c r="M48" s="46">
        <v>-1.0509060711284358E-2</v>
      </c>
      <c r="N48" s="46">
        <v>8.4017604858828299E-3</v>
      </c>
      <c r="O48" s="46">
        <v>-1.2508165079143052</v>
      </c>
      <c r="P48" s="46">
        <v>0.21593904909050371</v>
      </c>
      <c r="Q48" s="46"/>
      <c r="R48" s="46"/>
      <c r="S48" s="46"/>
      <c r="T48" s="46"/>
    </row>
    <row r="49" spans="1:20" x14ac:dyDescent="0.2">
      <c r="A49" s="49">
        <v>40998</v>
      </c>
      <c r="B49" s="52">
        <v>25.65</v>
      </c>
      <c r="C49" s="51">
        <v>-1.4219830899308228E-2</v>
      </c>
      <c r="D49" s="13">
        <v>2.33</v>
      </c>
      <c r="E49" s="13">
        <v>-1.33</v>
      </c>
      <c r="F49" s="13">
        <v>0.81</v>
      </c>
      <c r="G49" s="13">
        <v>0</v>
      </c>
      <c r="H49" s="51">
        <f t="shared" si="1"/>
        <v>-1.4219830899308228E-2</v>
      </c>
      <c r="L49" s="46" t="s">
        <v>3</v>
      </c>
      <c r="M49" s="46">
        <v>1.5263770383958E-2</v>
      </c>
      <c r="N49" s="46">
        <v>2.3974948692545542E-3</v>
      </c>
      <c r="O49" s="46">
        <v>6.3665497597931955</v>
      </c>
      <c r="P49" s="46">
        <v>3.1625586169579485E-8</v>
      </c>
      <c r="Q49" s="46"/>
      <c r="R49" s="46"/>
      <c r="S49" s="46"/>
      <c r="T49" s="46"/>
    </row>
    <row r="50" spans="1:20" x14ac:dyDescent="0.2">
      <c r="A50" s="49">
        <v>40968</v>
      </c>
      <c r="B50" s="52">
        <v>26.02</v>
      </c>
      <c r="C50" s="51">
        <v>8.3263946711074066E-2</v>
      </c>
      <c r="D50" s="13">
        <v>4.3099999999999996</v>
      </c>
      <c r="E50" s="13">
        <v>-1.54</v>
      </c>
      <c r="F50" s="13">
        <v>0.45</v>
      </c>
      <c r="G50" s="13">
        <v>0</v>
      </c>
      <c r="H50" s="51">
        <f t="shared" si="1"/>
        <v>8.3263946711074066E-2</v>
      </c>
      <c r="L50" s="46" t="s">
        <v>14</v>
      </c>
      <c r="M50" s="46">
        <v>5.1713370895527288E-3</v>
      </c>
      <c r="N50" s="46">
        <v>4.3553439201110761E-3</v>
      </c>
      <c r="O50" s="46">
        <v>1.1873544740459536</v>
      </c>
      <c r="P50" s="46">
        <v>0.23984629912519947</v>
      </c>
      <c r="Q50" s="46"/>
      <c r="R50" s="46"/>
      <c r="S50" s="46"/>
      <c r="T50" s="46"/>
    </row>
    <row r="51" spans="1:20" ht="16" thickBot="1" x14ac:dyDescent="0.25">
      <c r="A51" s="49">
        <v>40939</v>
      </c>
      <c r="B51" s="52">
        <v>24.02</v>
      </c>
      <c r="C51" s="51">
        <v>0.185002466699556</v>
      </c>
      <c r="D51" s="13">
        <v>5.19</v>
      </c>
      <c r="E51" s="13">
        <v>2.46</v>
      </c>
      <c r="F51" s="13">
        <v>-3.22</v>
      </c>
      <c r="G51" s="13">
        <v>0</v>
      </c>
      <c r="H51" s="51">
        <f t="shared" si="1"/>
        <v>0.185002466699556</v>
      </c>
      <c r="L51" s="47" t="s">
        <v>4</v>
      </c>
      <c r="M51" s="47">
        <v>2.2756416417321927E-3</v>
      </c>
      <c r="N51" s="47">
        <v>4.0931004310368118E-3</v>
      </c>
      <c r="O51" s="47">
        <v>0.55597014538823719</v>
      </c>
      <c r="P51" s="47">
        <v>0.58033366246939533</v>
      </c>
      <c r="Q51" s="47"/>
      <c r="R51" s="47"/>
      <c r="S51" s="47"/>
      <c r="T51" s="47"/>
    </row>
    <row r="52" spans="1:20" x14ac:dyDescent="0.2">
      <c r="A52" s="49">
        <v>40907</v>
      </c>
      <c r="B52" s="52">
        <v>20.27</v>
      </c>
      <c r="C52" s="51">
        <v>-4.7909816815406292E-2</v>
      </c>
      <c r="D52" s="13">
        <v>0.42</v>
      </c>
      <c r="E52" s="13">
        <v>-0.85</v>
      </c>
      <c r="F52" s="13">
        <v>3.29</v>
      </c>
      <c r="G52" s="13">
        <v>0</v>
      </c>
      <c r="H52" s="51">
        <f t="shared" si="1"/>
        <v>-4.7909816815406292E-2</v>
      </c>
    </row>
    <row r="53" spans="1:20" x14ac:dyDescent="0.2">
      <c r="A53" s="49">
        <v>40877</v>
      </c>
      <c r="B53" s="52">
        <v>21.29</v>
      </c>
      <c r="C53" s="51">
        <v>-0.17640232108317222</v>
      </c>
      <c r="D53" s="13">
        <v>-0.51</v>
      </c>
      <c r="E53" s="13">
        <v>-0.95</v>
      </c>
      <c r="F53" s="13">
        <v>-0.12</v>
      </c>
      <c r="G53" s="13">
        <v>0</v>
      </c>
      <c r="H53" s="51">
        <f t="shared" si="1"/>
        <v>-0.17640232108317222</v>
      </c>
    </row>
    <row r="54" spans="1:20" x14ac:dyDescent="0.2">
      <c r="A54" s="49">
        <v>40847</v>
      </c>
      <c r="B54" s="52">
        <v>25.85</v>
      </c>
      <c r="C54" s="51">
        <v>0.28097125867195261</v>
      </c>
      <c r="D54" s="13">
        <v>11.49</v>
      </c>
      <c r="E54" s="13">
        <v>3.33</v>
      </c>
      <c r="F54" s="13">
        <v>-0.08</v>
      </c>
      <c r="G54" s="13">
        <v>0</v>
      </c>
      <c r="H54" s="51">
        <f t="shared" si="1"/>
        <v>0.28097125867195261</v>
      </c>
    </row>
    <row r="55" spans="1:20" x14ac:dyDescent="0.2">
      <c r="A55" s="49">
        <v>40816</v>
      </c>
      <c r="B55" s="52">
        <v>20.18</v>
      </c>
      <c r="C55" s="51">
        <v>-0.16021639617145245</v>
      </c>
      <c r="D55" s="13">
        <v>-8.48</v>
      </c>
      <c r="E55" s="13">
        <v>-4.17</v>
      </c>
      <c r="F55" s="13">
        <v>-0.2</v>
      </c>
      <c r="G55" s="13">
        <v>0</v>
      </c>
      <c r="H55" s="51">
        <f t="shared" si="1"/>
        <v>-0.16021639617145245</v>
      </c>
      <c r="L55" t="s">
        <v>77</v>
      </c>
    </row>
    <row r="56" spans="1:20" ht="16" thickBot="1" x14ac:dyDescent="0.25">
      <c r="A56" s="49">
        <v>40786</v>
      </c>
      <c r="B56" s="52">
        <v>24.03</v>
      </c>
      <c r="C56" s="51">
        <v>-0.13186416184971095</v>
      </c>
      <c r="D56" s="13">
        <v>-5.87</v>
      </c>
      <c r="E56" s="13">
        <v>-2.94</v>
      </c>
      <c r="F56" s="13">
        <v>-1.82</v>
      </c>
      <c r="G56" s="13">
        <v>0.01</v>
      </c>
      <c r="H56" s="51">
        <f t="shared" si="1"/>
        <v>-0.13196416184971094</v>
      </c>
    </row>
    <row r="57" spans="1:20" x14ac:dyDescent="0.2">
      <c r="A57" s="49">
        <v>40753</v>
      </c>
      <c r="B57" s="52">
        <v>27.68</v>
      </c>
      <c r="C57" s="51">
        <v>-8.8274044795783935E-2</v>
      </c>
      <c r="D57" s="13">
        <v>-2.25</v>
      </c>
      <c r="E57" s="13">
        <v>-0.82</v>
      </c>
      <c r="F57" s="13">
        <v>-1.64</v>
      </c>
      <c r="G57" s="13">
        <v>0</v>
      </c>
      <c r="H57" s="51">
        <f t="shared" si="1"/>
        <v>-8.8274044795783935E-2</v>
      </c>
      <c r="L57" s="48" t="s">
        <v>78</v>
      </c>
      <c r="M57" s="48" t="s">
        <v>79</v>
      </c>
      <c r="N57" s="48" t="s">
        <v>63</v>
      </c>
    </row>
    <row r="58" spans="1:20" x14ac:dyDescent="0.2">
      <c r="A58" s="49">
        <v>40724</v>
      </c>
      <c r="B58" s="52">
        <v>30.36</v>
      </c>
      <c r="C58" s="51">
        <v>-4.5583149952844959E-2</v>
      </c>
      <c r="D58" s="13">
        <v>-1.82</v>
      </c>
      <c r="E58" s="13">
        <v>-0.78</v>
      </c>
      <c r="F58" s="13">
        <v>-0.12</v>
      </c>
      <c r="G58" s="13">
        <v>0</v>
      </c>
      <c r="H58" s="51">
        <f t="shared" si="1"/>
        <v>-4.5583149952844959E-2</v>
      </c>
      <c r="L58" s="46">
        <v>1</v>
      </c>
      <c r="M58" s="46">
        <v>1.2705376519245464E-3</v>
      </c>
      <c r="N58" s="46">
        <v>-8.2181759785101942E-3</v>
      </c>
    </row>
    <row r="59" spans="1:20" x14ac:dyDescent="0.2">
      <c r="A59" s="49">
        <v>40694</v>
      </c>
      <c r="B59" s="52">
        <v>31.81</v>
      </c>
      <c r="C59" s="51">
        <v>-8.725459644749245E-3</v>
      </c>
      <c r="D59" s="13">
        <v>-1.5</v>
      </c>
      <c r="E59" s="13">
        <v>-1.03</v>
      </c>
      <c r="F59" s="13">
        <v>-1.5</v>
      </c>
      <c r="G59" s="13">
        <v>0</v>
      </c>
      <c r="H59" s="51">
        <f t="shared" si="1"/>
        <v>-8.725459644749245E-3</v>
      </c>
      <c r="L59" s="46">
        <v>2</v>
      </c>
      <c r="M59" s="46">
        <v>-0.10797795686957806</v>
      </c>
      <c r="N59" s="46">
        <v>-2.061366324215369E-2</v>
      </c>
    </row>
    <row r="60" spans="1:20" x14ac:dyDescent="0.2">
      <c r="A60" s="49">
        <v>40662</v>
      </c>
      <c r="B60" s="52">
        <v>32.090000000000003</v>
      </c>
      <c r="C60" s="51">
        <v>3.4160489848533704E-2</v>
      </c>
      <c r="D60" s="13">
        <v>2.78</v>
      </c>
      <c r="E60" s="13">
        <v>0.09</v>
      </c>
      <c r="F60" s="13">
        <v>-2.11</v>
      </c>
      <c r="G60" s="13">
        <v>0</v>
      </c>
      <c r="H60" s="51">
        <f t="shared" si="1"/>
        <v>3.4160489848533704E-2</v>
      </c>
      <c r="L60" s="46">
        <v>3</v>
      </c>
      <c r="M60" s="46">
        <v>-6.6754337285437157E-2</v>
      </c>
      <c r="N60" s="46">
        <v>6.1570997163762631E-3</v>
      </c>
    </row>
    <row r="61" spans="1:20" x14ac:dyDescent="0.2">
      <c r="A61" s="49">
        <v>40633</v>
      </c>
      <c r="B61" s="52">
        <v>31.03</v>
      </c>
      <c r="C61" s="51">
        <v>-7.4560095436922103E-2</v>
      </c>
      <c r="D61" s="13">
        <v>0.4</v>
      </c>
      <c r="E61" s="13">
        <v>2.13</v>
      </c>
      <c r="F61" s="13">
        <v>-1.75</v>
      </c>
      <c r="G61" s="13">
        <v>0.01</v>
      </c>
      <c r="H61" s="51">
        <f t="shared" si="1"/>
        <v>-7.4660095436922105E-2</v>
      </c>
      <c r="L61" s="46">
        <v>4</v>
      </c>
      <c r="M61" s="46">
        <v>7.7843394778653995E-3</v>
      </c>
      <c r="N61" s="46">
        <v>2.9167823226231113E-2</v>
      </c>
    </row>
    <row r="62" spans="1:20" x14ac:dyDescent="0.2">
      <c r="A62" s="49">
        <v>40602</v>
      </c>
      <c r="B62" s="52">
        <v>33.53</v>
      </c>
      <c r="C62" s="51">
        <v>-8.1118114551932075E-2</v>
      </c>
      <c r="D62" s="13">
        <v>4.03</v>
      </c>
      <c r="E62" s="13">
        <v>2.12</v>
      </c>
      <c r="F62" s="13">
        <v>0.28000000000000003</v>
      </c>
      <c r="G62" s="13">
        <v>0.01</v>
      </c>
      <c r="H62" s="51">
        <f t="shared" si="1"/>
        <v>-8.1218114551932077E-2</v>
      </c>
      <c r="L62" s="46">
        <v>5</v>
      </c>
      <c r="M62" s="46">
        <v>9.4551766461539094E-2</v>
      </c>
      <c r="N62" s="46">
        <v>6.8339639267974567E-2</v>
      </c>
    </row>
    <row r="63" spans="1:20" x14ac:dyDescent="0.2">
      <c r="A63" s="49">
        <v>40574</v>
      </c>
      <c r="B63" s="52">
        <v>36.49</v>
      </c>
      <c r="C63" s="51">
        <v>-1.0037981551817565E-2</v>
      </c>
      <c r="D63" s="13">
        <v>1.98</v>
      </c>
      <c r="E63" s="13">
        <v>-2.17</v>
      </c>
      <c r="F63" s="13">
        <v>1.32</v>
      </c>
      <c r="G63" s="13">
        <v>0.01</v>
      </c>
      <c r="H63" s="51">
        <f t="shared" si="1"/>
        <v>-1.0137981551817565E-2</v>
      </c>
      <c r="L63" s="46">
        <v>6</v>
      </c>
      <c r="M63" s="46">
        <v>-7.608754453702625E-2</v>
      </c>
      <c r="N63" s="46">
        <v>9.5788631493547979E-2</v>
      </c>
    </row>
    <row r="64" spans="1:20" x14ac:dyDescent="0.2">
      <c r="A64" s="49">
        <v>40543</v>
      </c>
      <c r="B64" s="52">
        <v>36.86</v>
      </c>
      <c r="C64" s="51">
        <v>7.7777777777777724E-2</v>
      </c>
      <c r="D64" s="13">
        <v>6.79</v>
      </c>
      <c r="E64" s="13">
        <v>1.1599999999999999</v>
      </c>
      <c r="F64" s="13">
        <v>3.22</v>
      </c>
      <c r="G64" s="13">
        <v>0.01</v>
      </c>
      <c r="H64" s="51">
        <f t="shared" si="1"/>
        <v>7.7677777777777721E-2</v>
      </c>
      <c r="L64" s="46">
        <v>7</v>
      </c>
      <c r="M64" s="46">
        <v>-9.3526979423184664E-2</v>
      </c>
      <c r="N64" s="46">
        <v>2.7833548766250327E-2</v>
      </c>
    </row>
    <row r="65" spans="3:14" x14ac:dyDescent="0.2">
      <c r="C65" s="51"/>
      <c r="H65" s="51"/>
      <c r="L65" s="46">
        <v>8</v>
      </c>
      <c r="M65" s="46">
        <v>-2.7390478203144546E-2</v>
      </c>
      <c r="N65" s="46">
        <v>-2.7214982342909984E-2</v>
      </c>
    </row>
    <row r="66" spans="3:14" x14ac:dyDescent="0.2">
      <c r="C66" s="51"/>
      <c r="L66" s="46">
        <v>9</v>
      </c>
      <c r="M66" s="46">
        <v>-2.6621041191019126E-2</v>
      </c>
      <c r="N66" s="46">
        <v>-4.6773454221824912E-2</v>
      </c>
    </row>
    <row r="67" spans="3:14" x14ac:dyDescent="0.2">
      <c r="C67" s="51"/>
      <c r="H67" s="13">
        <f>_xlfn.STDEV.P(H2:H64)</f>
        <v>8.5429211907105285E-2</v>
      </c>
      <c r="L67" s="46">
        <v>10</v>
      </c>
      <c r="M67" s="46">
        <v>4.4091586525419465E-3</v>
      </c>
      <c r="N67" s="46">
        <v>2.1546346196288521E-2</v>
      </c>
    </row>
    <row r="68" spans="3:14" x14ac:dyDescent="0.2">
      <c r="C68" s="51"/>
      <c r="L68" s="46">
        <v>11</v>
      </c>
      <c r="M68" s="46">
        <v>2.029814897011999E-3</v>
      </c>
      <c r="N68" s="46">
        <v>-6.7096481563678603E-2</v>
      </c>
    </row>
    <row r="69" spans="3:14" x14ac:dyDescent="0.2">
      <c r="C69" s="51"/>
      <c r="L69" s="46">
        <v>12</v>
      </c>
      <c r="M69" s="46">
        <v>-1.8606845064618863E-2</v>
      </c>
      <c r="N69" s="46">
        <v>2.3699313571721406E-2</v>
      </c>
    </row>
    <row r="70" spans="3:14" x14ac:dyDescent="0.2">
      <c r="C70" s="51"/>
      <c r="L70" s="46">
        <v>13</v>
      </c>
      <c r="M70" s="46">
        <v>8.4905902019542567E-2</v>
      </c>
      <c r="N70" s="46">
        <v>5.8870922014792326E-2</v>
      </c>
    </row>
    <row r="71" spans="3:14" x14ac:dyDescent="0.2">
      <c r="C71" s="51"/>
      <c r="L71" s="46">
        <v>14</v>
      </c>
      <c r="M71" s="46">
        <v>-7.7967958832824785E-2</v>
      </c>
      <c r="N71" s="46">
        <v>1.2370708761212129E-2</v>
      </c>
    </row>
    <row r="72" spans="3:14" x14ac:dyDescent="0.2">
      <c r="C72" s="51"/>
      <c r="L72" s="46">
        <v>15</v>
      </c>
      <c r="M72" s="46">
        <v>-2.6273471209556356E-3</v>
      </c>
      <c r="N72" s="46">
        <v>4.6898959445215105E-2</v>
      </c>
    </row>
    <row r="73" spans="3:14" x14ac:dyDescent="0.2">
      <c r="C73" s="51"/>
      <c r="L73" s="46">
        <v>16</v>
      </c>
      <c r="M73" s="46">
        <v>5.5962486533288058E-3</v>
      </c>
      <c r="N73" s="46">
        <v>5.9053432875333545E-2</v>
      </c>
    </row>
    <row r="74" spans="3:14" x14ac:dyDescent="0.2">
      <c r="C74" s="51"/>
      <c r="L74" s="46">
        <v>17</v>
      </c>
      <c r="M74" s="46">
        <v>2.5353119282534912E-2</v>
      </c>
      <c r="N74" s="46">
        <v>-4.2259819345152431E-2</v>
      </c>
    </row>
    <row r="75" spans="3:14" x14ac:dyDescent="0.2">
      <c r="C75" s="51"/>
      <c r="L75" s="46">
        <v>18</v>
      </c>
      <c r="M75" s="46">
        <v>-7.2368921630817595E-2</v>
      </c>
      <c r="N75" s="46">
        <v>-9.8149864151592658E-3</v>
      </c>
    </row>
    <row r="76" spans="3:14" x14ac:dyDescent="0.2">
      <c r="C76" s="51"/>
      <c r="L76" s="46">
        <v>19</v>
      </c>
      <c r="M76" s="46">
        <v>5.0807921517796922E-2</v>
      </c>
      <c r="N76" s="46">
        <v>-2.1830984793964975E-2</v>
      </c>
    </row>
    <row r="77" spans="3:14" x14ac:dyDescent="0.2">
      <c r="C77" s="51"/>
      <c r="L77" s="46">
        <v>20</v>
      </c>
      <c r="M77" s="46">
        <v>-6.2336655455004261E-2</v>
      </c>
      <c r="N77" s="46">
        <v>-5.9829037736458118E-3</v>
      </c>
    </row>
    <row r="78" spans="3:14" x14ac:dyDescent="0.2">
      <c r="C78" s="51"/>
      <c r="L78" s="46">
        <v>21</v>
      </c>
      <c r="M78" s="46">
        <v>4.9487378761538414E-2</v>
      </c>
      <c r="N78" s="46">
        <v>2.5235518872190887E-4</v>
      </c>
    </row>
    <row r="79" spans="3:14" x14ac:dyDescent="0.2">
      <c r="C79" s="51"/>
      <c r="L79" s="46">
        <v>22</v>
      </c>
      <c r="M79" s="46">
        <v>8.7824984416282875E-3</v>
      </c>
      <c r="N79" s="46">
        <v>-5.8822664230666882E-3</v>
      </c>
    </row>
    <row r="80" spans="3:14" x14ac:dyDescent="0.2">
      <c r="C80" s="51"/>
      <c r="L80" s="46">
        <v>23</v>
      </c>
      <c r="M80" s="46">
        <v>-2.0297557117090709E-2</v>
      </c>
      <c r="N80" s="46">
        <v>2.2040729691175338E-2</v>
      </c>
    </row>
    <row r="81" spans="3:14" x14ac:dyDescent="0.2">
      <c r="C81" s="51"/>
      <c r="L81" s="46">
        <v>24</v>
      </c>
      <c r="M81" s="46">
        <v>1.6319177452571755E-3</v>
      </c>
      <c r="N81" s="46">
        <v>-5.0803188463489191E-2</v>
      </c>
    </row>
    <row r="82" spans="3:14" x14ac:dyDescent="0.2">
      <c r="C82" s="51"/>
      <c r="L82" s="46">
        <v>25</v>
      </c>
      <c r="M82" s="46">
        <v>6.1872197905929745E-2</v>
      </c>
      <c r="N82" s="46">
        <v>-5.8546255555597067E-2</v>
      </c>
    </row>
    <row r="83" spans="3:14" x14ac:dyDescent="0.2">
      <c r="C83" s="51"/>
      <c r="L83" s="46">
        <v>26</v>
      </c>
      <c r="M83" s="46">
        <v>-6.059248292156446E-2</v>
      </c>
      <c r="N83" s="46">
        <v>-5.6608397920128652E-2</v>
      </c>
    </row>
    <row r="84" spans="3:14" x14ac:dyDescent="0.2">
      <c r="C84" s="51"/>
      <c r="L84" s="46">
        <v>27</v>
      </c>
      <c r="M84" s="46">
        <v>2.6831778029871155E-2</v>
      </c>
      <c r="N84" s="46">
        <v>2.8422546782935411E-2</v>
      </c>
    </row>
    <row r="85" spans="3:14" x14ac:dyDescent="0.2">
      <c r="C85" s="51"/>
      <c r="L85" s="46">
        <v>28</v>
      </c>
      <c r="M85" s="46">
        <v>3.4979337980025171E-2</v>
      </c>
      <c r="N85" s="46">
        <v>1.3193869056510543E-2</v>
      </c>
    </row>
    <row r="86" spans="3:14" x14ac:dyDescent="0.2">
      <c r="C86" s="51"/>
      <c r="L86" s="46">
        <v>29</v>
      </c>
      <c r="M86" s="46">
        <v>4.5049750454498542E-2</v>
      </c>
      <c r="N86" s="46">
        <v>-1.7804824127003342E-2</v>
      </c>
    </row>
    <row r="87" spans="3:14" x14ac:dyDescent="0.2">
      <c r="C87" s="51"/>
      <c r="L87" s="46">
        <v>30</v>
      </c>
      <c r="M87" s="46">
        <v>5.5594197726719273E-2</v>
      </c>
      <c r="N87" s="46">
        <v>-1.3645124784602419E-4</v>
      </c>
    </row>
    <row r="88" spans="3:14" x14ac:dyDescent="0.2">
      <c r="C88" s="51"/>
      <c r="L88" s="46">
        <v>31</v>
      </c>
      <c r="M88" s="46">
        <v>-5.1640953298574148E-2</v>
      </c>
      <c r="N88" s="46">
        <v>1.7385278734278128E-3</v>
      </c>
    </row>
    <row r="89" spans="3:14" x14ac:dyDescent="0.2">
      <c r="C89" s="51"/>
      <c r="L89" s="46">
        <v>32</v>
      </c>
      <c r="M89" s="46">
        <v>8.5996157256146871E-2</v>
      </c>
      <c r="N89" s="46">
        <v>-9.142359597786115E-3</v>
      </c>
    </row>
    <row r="90" spans="3:14" x14ac:dyDescent="0.2">
      <c r="C90" s="51"/>
      <c r="L90" s="46">
        <v>33</v>
      </c>
      <c r="M90" s="46">
        <v>-2.8332806850385819E-2</v>
      </c>
      <c r="N90" s="46">
        <v>1.1218613873106478E-2</v>
      </c>
    </row>
    <row r="91" spans="3:14" x14ac:dyDescent="0.2">
      <c r="C91" s="51"/>
      <c r="L91" s="46">
        <v>34</v>
      </c>
      <c r="M91" s="46">
        <v>3.7811761422309562E-2</v>
      </c>
      <c r="N91" s="46">
        <v>6.1085774245654215E-2</v>
      </c>
    </row>
    <row r="92" spans="3:14" x14ac:dyDescent="0.2">
      <c r="C92" s="51"/>
      <c r="L92" s="46">
        <v>35</v>
      </c>
      <c r="M92" s="46">
        <v>-5.1267814451009105E-3</v>
      </c>
      <c r="N92" s="46">
        <v>0.11368177785056464</v>
      </c>
    </row>
    <row r="93" spans="3:14" x14ac:dyDescent="0.2">
      <c r="C93" s="51"/>
      <c r="L93" s="46">
        <v>36</v>
      </c>
      <c r="M93" s="46">
        <v>4.8589698151919665E-2</v>
      </c>
      <c r="N93" s="46">
        <v>-2.3911981761495955E-2</v>
      </c>
    </row>
    <row r="94" spans="3:14" x14ac:dyDescent="0.2">
      <c r="C94" s="51"/>
      <c r="L94" s="46">
        <v>37</v>
      </c>
      <c r="M94" s="46">
        <v>-1.5259907168665835E-4</v>
      </c>
      <c r="N94" s="46">
        <v>-3.3311267072848788E-2</v>
      </c>
    </row>
    <row r="95" spans="3:14" x14ac:dyDescent="0.2">
      <c r="C95" s="51"/>
      <c r="L95" s="46">
        <v>38</v>
      </c>
      <c r="M95" s="46">
        <v>7.4950040943849938E-2</v>
      </c>
      <c r="N95" s="46">
        <v>-0.10061774819324287</v>
      </c>
    </row>
    <row r="96" spans="3:14" x14ac:dyDescent="0.2">
      <c r="C96" s="51"/>
      <c r="L96" s="46">
        <v>39</v>
      </c>
      <c r="M96" s="46">
        <v>2.5164353739594161E-2</v>
      </c>
      <c r="N96" s="46">
        <v>8.8723281499973064E-2</v>
      </c>
    </row>
    <row r="97" spans="3:14" x14ac:dyDescent="0.2">
      <c r="C97" s="51"/>
      <c r="L97" s="46">
        <v>40</v>
      </c>
      <c r="M97" s="46">
        <v>-1.8268751191248447E-3</v>
      </c>
      <c r="N97" s="46">
        <v>1.6628835903438562E-2</v>
      </c>
    </row>
    <row r="98" spans="3:14" x14ac:dyDescent="0.2">
      <c r="C98" s="51"/>
      <c r="L98" s="46">
        <v>41</v>
      </c>
      <c r="M98" s="46">
        <v>-3.1216805990844729E-2</v>
      </c>
      <c r="N98" s="46">
        <v>0.15199592686996563</v>
      </c>
    </row>
    <row r="99" spans="3:14" x14ac:dyDescent="0.2">
      <c r="C99" s="51"/>
      <c r="L99" s="46">
        <v>42</v>
      </c>
      <c r="M99" s="46">
        <v>3.9347073251924117E-2</v>
      </c>
      <c r="N99" s="46">
        <v>2.612669723987901E-2</v>
      </c>
    </row>
    <row r="100" spans="3:14" x14ac:dyDescent="0.2">
      <c r="C100" s="51"/>
      <c r="L100" s="46">
        <v>43</v>
      </c>
      <c r="M100" s="46">
        <v>3.6361107437208863E-2</v>
      </c>
      <c r="N100" s="46">
        <v>4.6745386728189404E-2</v>
      </c>
    </row>
    <row r="101" spans="3:14" x14ac:dyDescent="0.2">
      <c r="C101" s="51"/>
      <c r="L101" s="46">
        <v>44</v>
      </c>
      <c r="M101" s="46">
        <v>-4.8412052044258568E-3</v>
      </c>
      <c r="N101" s="46">
        <v>4.3341058129452202E-3</v>
      </c>
    </row>
    <row r="102" spans="3:14" x14ac:dyDescent="0.2">
      <c r="C102" s="51"/>
      <c r="L102" s="46">
        <v>45</v>
      </c>
      <c r="M102" s="46">
        <v>4.9746986295478995E-2</v>
      </c>
      <c r="N102" s="46">
        <v>-0.16145869800719068</v>
      </c>
    </row>
    <row r="103" spans="3:14" x14ac:dyDescent="0.2">
      <c r="C103" s="51"/>
      <c r="L103" s="46">
        <v>46</v>
      </c>
      <c r="M103" s="46">
        <v>-0.11489024329129421</v>
      </c>
      <c r="N103" s="46">
        <v>8.0007634595642016E-2</v>
      </c>
    </row>
    <row r="104" spans="3:14" x14ac:dyDescent="0.2">
      <c r="C104" s="51"/>
      <c r="L104" s="46">
        <v>47</v>
      </c>
      <c r="M104" s="46">
        <v>-2.5333163984914333E-2</v>
      </c>
      <c r="N104" s="46">
        <v>-7.7980676171031021E-2</v>
      </c>
    </row>
    <row r="105" spans="3:14" x14ac:dyDescent="0.2">
      <c r="C105" s="51"/>
      <c r="L105" s="46">
        <v>48</v>
      </c>
      <c r="M105" s="46">
        <v>2.0020915684035735E-2</v>
      </c>
      <c r="N105" s="46">
        <v>-3.4240746583343959E-2</v>
      </c>
    </row>
    <row r="106" spans="3:14" x14ac:dyDescent="0.2">
      <c r="C106" s="51"/>
      <c r="L106" s="46">
        <v>49</v>
      </c>
      <c r="M106" s="46">
        <v>4.8337969264442893E-2</v>
      </c>
      <c r="N106" s="46">
        <v>3.4925977446631173E-2</v>
      </c>
    </row>
    <row r="107" spans="3:14" x14ac:dyDescent="0.2">
      <c r="C107" s="51"/>
      <c r="L107" s="46">
        <v>50</v>
      </c>
      <c r="M107" s="46">
        <v>7.4103830735379725E-2</v>
      </c>
      <c r="N107" s="46">
        <v>0.11089863596417628</v>
      </c>
    </row>
    <row r="108" spans="3:14" x14ac:dyDescent="0.2">
      <c r="L108" s="46">
        <v>51</v>
      </c>
      <c r="M108" s="46">
        <v>-1.0070526748429042E-3</v>
      </c>
      <c r="N108" s="46">
        <v>-4.6902764140563387E-2</v>
      </c>
    </row>
    <row r="109" spans="3:14" x14ac:dyDescent="0.2">
      <c r="L109" s="46">
        <v>52</v>
      </c>
      <c r="M109" s="46">
        <v>-2.3479430839185893E-2</v>
      </c>
      <c r="N109" s="46">
        <v>-0.15292289024398634</v>
      </c>
    </row>
    <row r="110" spans="3:14" x14ac:dyDescent="0.2">
      <c r="L110" s="46">
        <v>53</v>
      </c>
      <c r="M110" s="46">
        <v>0.18191016217726508</v>
      </c>
      <c r="N110" s="46">
        <v>9.9061096494687528E-2</v>
      </c>
    </row>
    <row r="111" spans="3:14" x14ac:dyDescent="0.2">
      <c r="L111" s="46">
        <v>54</v>
      </c>
      <c r="M111" s="46">
        <v>-0.16196543755902953</v>
      </c>
      <c r="N111" s="46">
        <v>1.7490413875770883E-3</v>
      </c>
    </row>
    <row r="112" spans="3:14" x14ac:dyDescent="0.2">
      <c r="L112" s="46">
        <v>55</v>
      </c>
      <c r="M112" s="46">
        <v>-0.11945279169635545</v>
      </c>
      <c r="N112" s="46">
        <v>-1.2511370153355489E-2</v>
      </c>
    </row>
    <row r="113" spans="12:14" x14ac:dyDescent="0.2">
      <c r="L113" s="46">
        <v>56</v>
      </c>
      <c r="M113" s="46">
        <v>-5.2825092781063884E-2</v>
      </c>
      <c r="N113" s="46">
        <v>-3.544895201472005E-2</v>
      </c>
    </row>
    <row r="114" spans="12:14" x14ac:dyDescent="0.2">
      <c r="L114" s="46">
        <v>57</v>
      </c>
      <c r="M114" s="46">
        <v>-4.2595842736946915E-2</v>
      </c>
      <c r="N114" s="46">
        <v>-2.987307215898044E-3</v>
      </c>
    </row>
    <row r="115" spans="12:14" x14ac:dyDescent="0.2">
      <c r="L115" s="46">
        <v>58</v>
      </c>
      <c r="M115" s="46">
        <v>-4.2144655952058963E-2</v>
      </c>
      <c r="N115" s="46">
        <v>3.3419196307309718E-2</v>
      </c>
    </row>
    <row r="116" spans="12:14" x14ac:dyDescent="0.2">
      <c r="L116" s="46">
        <v>59</v>
      </c>
      <c r="M116" s="46">
        <v>2.7588037430123703E-2</v>
      </c>
      <c r="N116" s="46">
        <v>6.5724524184100006E-3</v>
      </c>
    </row>
    <row r="117" spans="12:14" x14ac:dyDescent="0.2">
      <c r="L117" s="46">
        <v>60</v>
      </c>
      <c r="M117" s="46">
        <v>2.6290225700148174E-3</v>
      </c>
      <c r="N117" s="46">
        <v>-7.7289118006936927E-2</v>
      </c>
    </row>
    <row r="118" spans="12:14" x14ac:dyDescent="0.2">
      <c r="L118" s="46">
        <v>61</v>
      </c>
      <c r="M118" s="46">
        <v>6.2604348225603179E-2</v>
      </c>
      <c r="N118" s="46">
        <v>-0.14382246277753524</v>
      </c>
    </row>
    <row r="119" spans="12:14" x14ac:dyDescent="0.2">
      <c r="L119" s="46">
        <v>62</v>
      </c>
      <c r="M119" s="46">
        <v>1.1495250131709555E-2</v>
      </c>
      <c r="N119" s="46">
        <v>-2.163323168352712E-2</v>
      </c>
    </row>
    <row r="120" spans="12:14" ht="16" thickBot="1" x14ac:dyDescent="0.25">
      <c r="L120" s="47">
        <v>63</v>
      </c>
      <c r="M120" s="47">
        <v>0.1064582573060493</v>
      </c>
      <c r="N120" s="47">
        <v>-2.8780479528271577E-2</v>
      </c>
    </row>
  </sheetData>
  <sortState ref="A2:H64">
    <sortCondition descending="1" ref="A1"/>
  </sortState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le4" enableFormatConditionsCalculation="0"/>
  <dimension ref="A1:U299"/>
  <sheetViews>
    <sheetView showGridLines="0" topLeftCell="M30" workbookViewId="0">
      <selection activeCell="AF40" sqref="AF40"/>
    </sheetView>
  </sheetViews>
  <sheetFormatPr baseColWidth="10" defaultColWidth="8.83203125" defaultRowHeight="15" x14ac:dyDescent="0.2"/>
  <cols>
    <col min="1" max="1" width="32.6640625" style="13" customWidth="1"/>
    <col min="2" max="2" width="17" style="13" customWidth="1"/>
    <col min="3" max="7" width="8.83203125" style="13"/>
    <col min="8" max="8" width="12.33203125" style="13" customWidth="1"/>
    <col min="9" max="11" width="8.83203125" style="13"/>
    <col min="12" max="12" width="30.33203125" customWidth="1"/>
  </cols>
  <sheetData>
    <row r="1" spans="1:13" x14ac:dyDescent="0.2">
      <c r="A1" s="55" t="s">
        <v>0</v>
      </c>
      <c r="B1" s="55" t="s">
        <v>11</v>
      </c>
      <c r="C1" s="50" t="s">
        <v>3</v>
      </c>
      <c r="D1" s="50" t="s">
        <v>14</v>
      </c>
      <c r="E1" s="50" t="s">
        <v>4</v>
      </c>
      <c r="F1" s="50" t="s">
        <v>17</v>
      </c>
      <c r="G1" s="50" t="s">
        <v>12</v>
      </c>
      <c r="H1" s="50" t="s">
        <v>18</v>
      </c>
    </row>
    <row r="2" spans="1:13" x14ac:dyDescent="0.2">
      <c r="A2" s="49">
        <v>42429</v>
      </c>
      <c r="B2" s="53">
        <v>12.51</v>
      </c>
      <c r="C2" s="54">
        <v>0.26</v>
      </c>
      <c r="D2" s="54">
        <v>1.1100000000000001</v>
      </c>
      <c r="E2" s="54">
        <v>0.91</v>
      </c>
      <c r="F2" s="54">
        <v>0.02</v>
      </c>
      <c r="G2" s="51">
        <v>4.7738693467336724E-2</v>
      </c>
      <c r="H2" s="51">
        <f t="shared" ref="H2:H65" si="0">G2-F2/100</f>
        <v>4.7538693467336725E-2</v>
      </c>
    </row>
    <row r="3" spans="1:13" x14ac:dyDescent="0.2">
      <c r="A3" s="49">
        <v>42398</v>
      </c>
      <c r="B3" s="53">
        <v>11.94</v>
      </c>
      <c r="C3" s="54">
        <v>-5.71</v>
      </c>
      <c r="D3" s="54">
        <v>-3.64</v>
      </c>
      <c r="E3" s="54">
        <v>3.74</v>
      </c>
      <c r="F3" s="54">
        <v>0.01</v>
      </c>
      <c r="G3" s="51">
        <v>-0.15259048970901357</v>
      </c>
      <c r="H3" s="51">
        <f t="shared" si="0"/>
        <v>-0.15269048970901355</v>
      </c>
    </row>
    <row r="4" spans="1:13" x14ac:dyDescent="0.2">
      <c r="A4" s="49">
        <v>42369</v>
      </c>
      <c r="B4" s="53">
        <v>14.09</v>
      </c>
      <c r="C4" s="54">
        <v>-2.4500000000000002</v>
      </c>
      <c r="D4" s="54">
        <v>-2.69</v>
      </c>
      <c r="E4" s="54">
        <v>-2.17</v>
      </c>
      <c r="F4" s="54">
        <v>0.01</v>
      </c>
      <c r="G4" s="51">
        <v>-1.6748080949057886E-2</v>
      </c>
      <c r="H4" s="51">
        <f t="shared" si="0"/>
        <v>-1.6848080949057886E-2</v>
      </c>
    </row>
    <row r="5" spans="1:13" x14ac:dyDescent="0.2">
      <c r="A5" s="49">
        <v>42338</v>
      </c>
      <c r="B5" s="53">
        <v>14.33</v>
      </c>
      <c r="C5" s="54">
        <v>0.44</v>
      </c>
      <c r="D5" s="54">
        <v>2.67</v>
      </c>
      <c r="E5" s="54">
        <v>-0.98</v>
      </c>
      <c r="F5" s="54">
        <v>0</v>
      </c>
      <c r="G5" s="51">
        <v>-3.2410533423362642E-2</v>
      </c>
      <c r="H5" s="51">
        <f t="shared" si="0"/>
        <v>-3.2410533423362642E-2</v>
      </c>
    </row>
    <row r="6" spans="1:13" x14ac:dyDescent="0.2">
      <c r="A6" s="49">
        <v>42307</v>
      </c>
      <c r="B6" s="53">
        <v>14.81</v>
      </c>
      <c r="C6" s="54">
        <v>7.49</v>
      </c>
      <c r="D6" s="54">
        <v>-2.06</v>
      </c>
      <c r="E6" s="54">
        <v>0.61</v>
      </c>
      <c r="F6" s="54">
        <v>0</v>
      </c>
      <c r="G6" s="51">
        <v>9.1378039793662547E-2</v>
      </c>
      <c r="H6" s="51">
        <f t="shared" si="0"/>
        <v>9.1378039793662547E-2</v>
      </c>
    </row>
    <row r="7" spans="1:13" x14ac:dyDescent="0.2">
      <c r="A7" s="49">
        <v>42277</v>
      </c>
      <c r="B7" s="53">
        <v>13.57</v>
      </c>
      <c r="C7" s="54">
        <v>-3.34</v>
      </c>
      <c r="D7" s="54">
        <v>-3.1</v>
      </c>
      <c r="E7" s="54">
        <v>0.63</v>
      </c>
      <c r="F7" s="54">
        <v>0</v>
      </c>
      <c r="G7" s="51">
        <v>-2.1629416005767732E-2</v>
      </c>
      <c r="H7" s="51">
        <f t="shared" si="0"/>
        <v>-2.1629416005767732E-2</v>
      </c>
    </row>
    <row r="8" spans="1:13" x14ac:dyDescent="0.2">
      <c r="A8" s="49">
        <v>42247</v>
      </c>
      <c r="B8" s="53">
        <v>13.87</v>
      </c>
      <c r="C8" s="54">
        <v>-5.91</v>
      </c>
      <c r="D8" s="54">
        <v>0.11</v>
      </c>
      <c r="E8" s="54">
        <v>2.91</v>
      </c>
      <c r="F8" s="54">
        <v>0</v>
      </c>
      <c r="G8" s="51">
        <v>-6.4733648010788958E-2</v>
      </c>
      <c r="H8" s="51">
        <f t="shared" si="0"/>
        <v>-6.4733648010788958E-2</v>
      </c>
    </row>
    <row r="9" spans="1:13" x14ac:dyDescent="0.2">
      <c r="A9" s="49">
        <v>42216</v>
      </c>
      <c r="B9" s="53">
        <v>14.83</v>
      </c>
      <c r="C9" s="54">
        <v>1.07</v>
      </c>
      <c r="D9" s="54">
        <v>-4.24</v>
      </c>
      <c r="E9" s="54">
        <v>-4.96</v>
      </c>
      <c r="F9" s="54">
        <v>0</v>
      </c>
      <c r="G9" s="51">
        <v>-1.1992005329780175E-2</v>
      </c>
      <c r="H9" s="51">
        <f t="shared" si="0"/>
        <v>-1.1992005329780175E-2</v>
      </c>
    </row>
    <row r="10" spans="1:13" x14ac:dyDescent="0.2">
      <c r="A10" s="49">
        <v>42185</v>
      </c>
      <c r="B10" s="53">
        <v>15.01</v>
      </c>
      <c r="C10" s="54">
        <v>-1.72</v>
      </c>
      <c r="D10" s="54">
        <v>2.52</v>
      </c>
      <c r="E10" s="54">
        <v>-1.27</v>
      </c>
      <c r="F10" s="54">
        <v>0</v>
      </c>
      <c r="G10" s="51">
        <v>-1.0547132498352041E-2</v>
      </c>
      <c r="H10" s="51">
        <f t="shared" si="0"/>
        <v>-1.0547132498352041E-2</v>
      </c>
    </row>
    <row r="11" spans="1:13" x14ac:dyDescent="0.2">
      <c r="A11" s="49">
        <v>42153</v>
      </c>
      <c r="B11" s="53">
        <v>15.17</v>
      </c>
      <c r="C11" s="54">
        <v>0.99</v>
      </c>
      <c r="D11" s="54">
        <v>0.9</v>
      </c>
      <c r="E11" s="54">
        <v>-2.13</v>
      </c>
      <c r="F11" s="54">
        <v>0</v>
      </c>
      <c r="G11" s="51">
        <v>-3.9873417721519089E-2</v>
      </c>
      <c r="H11" s="51">
        <f t="shared" si="0"/>
        <v>-3.9873417721519089E-2</v>
      </c>
    </row>
    <row r="12" spans="1:13" x14ac:dyDescent="0.2">
      <c r="A12" s="49">
        <v>42124</v>
      </c>
      <c r="B12" s="53">
        <v>15.8</v>
      </c>
      <c r="C12" s="54">
        <v>1.1299999999999999</v>
      </c>
      <c r="D12" s="54">
        <v>-2.42</v>
      </c>
      <c r="E12" s="54">
        <v>3.43</v>
      </c>
      <c r="F12" s="54">
        <v>0</v>
      </c>
      <c r="G12" s="51">
        <v>-2.1065675340768308E-2</v>
      </c>
      <c r="H12" s="51">
        <f t="shared" si="0"/>
        <v>-2.1065675340768308E-2</v>
      </c>
    </row>
    <row r="13" spans="1:13" x14ac:dyDescent="0.2">
      <c r="A13" s="49">
        <v>42094</v>
      </c>
      <c r="B13" s="53">
        <v>16.14</v>
      </c>
      <c r="C13" s="54">
        <v>-1.21</v>
      </c>
      <c r="D13" s="54">
        <v>2.4500000000000002</v>
      </c>
      <c r="E13" s="54">
        <v>-1.01</v>
      </c>
      <c r="F13" s="54">
        <v>0</v>
      </c>
      <c r="G13" s="51">
        <v>-1.2239902080783294E-2</v>
      </c>
      <c r="H13" s="51">
        <f t="shared" si="0"/>
        <v>-1.2239902080783294E-2</v>
      </c>
    </row>
    <row r="14" spans="1:13" x14ac:dyDescent="0.2">
      <c r="A14" s="49">
        <v>42062</v>
      </c>
      <c r="B14" s="53">
        <v>16.34</v>
      </c>
      <c r="C14" s="54">
        <v>6.15</v>
      </c>
      <c r="D14" s="54">
        <v>0.91</v>
      </c>
      <c r="E14" s="54">
        <v>-1.39</v>
      </c>
      <c r="F14" s="54">
        <v>0</v>
      </c>
      <c r="G14" s="51">
        <v>0.11080897348742336</v>
      </c>
      <c r="H14" s="51">
        <f t="shared" si="0"/>
        <v>0.11080897348742336</v>
      </c>
    </row>
    <row r="15" spans="1:13" ht="16" thickBot="1" x14ac:dyDescent="0.25">
      <c r="A15" s="49">
        <v>42034</v>
      </c>
      <c r="B15" s="53">
        <v>14.71</v>
      </c>
      <c r="C15" s="54">
        <v>-3.46</v>
      </c>
      <c r="D15" s="54">
        <v>-1.05</v>
      </c>
      <c r="E15" s="54">
        <v>-4.05</v>
      </c>
      <c r="F15" s="54">
        <v>0</v>
      </c>
      <c r="G15" s="51">
        <v>-5.0967741935483812E-2</v>
      </c>
      <c r="H15" s="51">
        <f t="shared" si="0"/>
        <v>-5.0967741935483812E-2</v>
      </c>
    </row>
    <row r="16" spans="1:13" x14ac:dyDescent="0.2">
      <c r="A16" s="49">
        <v>42004</v>
      </c>
      <c r="B16" s="53">
        <v>15.5</v>
      </c>
      <c r="C16" s="54">
        <v>-0.2</v>
      </c>
      <c r="D16" s="54">
        <v>1.78</v>
      </c>
      <c r="E16" s="54">
        <v>0.76</v>
      </c>
      <c r="F16" s="54">
        <v>0</v>
      </c>
      <c r="G16" s="51">
        <v>-1.4621741894469187E-2</v>
      </c>
      <c r="H16" s="51">
        <f t="shared" si="0"/>
        <v>-1.4621741894469187E-2</v>
      </c>
      <c r="L16" s="58" t="s">
        <v>18</v>
      </c>
      <c r="M16" s="58"/>
    </row>
    <row r="17" spans="1:19" x14ac:dyDescent="0.2">
      <c r="A17" s="49">
        <v>41971</v>
      </c>
      <c r="B17" s="53">
        <v>15.73</v>
      </c>
      <c r="C17" s="54">
        <v>2.23</v>
      </c>
      <c r="D17" s="54">
        <v>-2.13</v>
      </c>
      <c r="E17" s="54">
        <v>-3.04</v>
      </c>
      <c r="F17" s="54">
        <v>0</v>
      </c>
      <c r="G17" s="51">
        <v>0.11639460610361962</v>
      </c>
      <c r="H17" s="51">
        <f t="shared" si="0"/>
        <v>0.11639460610361962</v>
      </c>
      <c r="L17" s="46"/>
      <c r="M17" s="46"/>
    </row>
    <row r="18" spans="1:19" x14ac:dyDescent="0.2">
      <c r="A18" s="49">
        <v>41943</v>
      </c>
      <c r="B18" s="53">
        <v>14.09</v>
      </c>
      <c r="C18" s="54">
        <v>2.0299999999999998</v>
      </c>
      <c r="D18" s="54">
        <v>2.4700000000000002</v>
      </c>
      <c r="E18" s="54">
        <v>-3.47</v>
      </c>
      <c r="F18" s="54">
        <v>0</v>
      </c>
      <c r="G18" s="51">
        <v>-4.7329276538201404E-2</v>
      </c>
      <c r="H18" s="51">
        <f t="shared" si="0"/>
        <v>-4.7329276538201404E-2</v>
      </c>
      <c r="L18" s="46" t="s">
        <v>43</v>
      </c>
      <c r="M18" s="46">
        <v>3.4182396340537401E-3</v>
      </c>
    </row>
    <row r="19" spans="1:19" x14ac:dyDescent="0.2">
      <c r="A19" s="49">
        <v>41912</v>
      </c>
      <c r="B19" s="53">
        <v>14.79</v>
      </c>
      <c r="C19" s="54">
        <v>-2.44</v>
      </c>
      <c r="D19" s="54">
        <v>-3.55</v>
      </c>
      <c r="E19" s="54">
        <v>-2.75</v>
      </c>
      <c r="F19" s="54">
        <v>0</v>
      </c>
      <c r="G19" s="51">
        <v>-0.15048822515795524</v>
      </c>
      <c r="H19" s="51">
        <f t="shared" si="0"/>
        <v>-0.15048822515795524</v>
      </c>
      <c r="L19" s="46" t="s">
        <v>44</v>
      </c>
      <c r="M19" s="46">
        <v>1.0657240277453114E-2</v>
      </c>
    </row>
    <row r="20" spans="1:19" x14ac:dyDescent="0.2">
      <c r="A20" s="49">
        <v>41880</v>
      </c>
      <c r="B20" s="53">
        <v>17.41</v>
      </c>
      <c r="C20" s="54">
        <v>4.0599999999999996</v>
      </c>
      <c r="D20" s="54">
        <v>0.34</v>
      </c>
      <c r="E20" s="54">
        <v>-1.06</v>
      </c>
      <c r="F20" s="54">
        <v>0</v>
      </c>
      <c r="G20" s="51">
        <v>2.2914218566392419E-2</v>
      </c>
      <c r="H20" s="51">
        <f t="shared" si="0"/>
        <v>2.2914218566392419E-2</v>
      </c>
      <c r="L20" s="46" t="s">
        <v>45</v>
      </c>
      <c r="M20" s="46">
        <v>-1.3076939012263755E-2</v>
      </c>
    </row>
    <row r="21" spans="1:19" x14ac:dyDescent="0.2">
      <c r="A21" s="49">
        <v>41851</v>
      </c>
      <c r="B21" s="53">
        <v>17.02</v>
      </c>
      <c r="C21" s="54">
        <v>-2.04</v>
      </c>
      <c r="D21" s="54">
        <v>-3.97</v>
      </c>
      <c r="E21" s="54">
        <v>-7.0000000000000007E-2</v>
      </c>
      <c r="F21" s="54">
        <v>0</v>
      </c>
      <c r="G21" s="51">
        <v>-1.2761020881670415E-2</v>
      </c>
      <c r="H21" s="51">
        <f t="shared" si="0"/>
        <v>-1.2761020881670415E-2</v>
      </c>
      <c r="L21" s="46" t="s">
        <v>46</v>
      </c>
      <c r="M21" s="46" t="e">
        <v>#N/A</v>
      </c>
    </row>
    <row r="22" spans="1:19" x14ac:dyDescent="0.2">
      <c r="A22" s="49">
        <v>41820</v>
      </c>
      <c r="B22" s="53">
        <v>17.239999999999998</v>
      </c>
      <c r="C22" s="54">
        <v>2.8</v>
      </c>
      <c r="D22" s="54">
        <v>3.17</v>
      </c>
      <c r="E22" s="54">
        <v>0.38</v>
      </c>
      <c r="F22" s="54">
        <v>0</v>
      </c>
      <c r="G22" s="51">
        <v>4.8661800486617723E-2</v>
      </c>
      <c r="H22" s="51">
        <f t="shared" si="0"/>
        <v>4.8661800486617723E-2</v>
      </c>
      <c r="L22" s="46" t="s">
        <v>47</v>
      </c>
      <c r="M22" s="46">
        <v>0.15071613737843001</v>
      </c>
    </row>
    <row r="23" spans="1:19" x14ac:dyDescent="0.2">
      <c r="A23" s="49">
        <v>41789</v>
      </c>
      <c r="B23" s="53">
        <v>16.440000000000001</v>
      </c>
      <c r="C23" s="54">
        <v>1.99</v>
      </c>
      <c r="D23" s="54">
        <v>-1.91</v>
      </c>
      <c r="E23" s="54">
        <v>-0.53</v>
      </c>
      <c r="F23" s="54">
        <v>0</v>
      </c>
      <c r="G23" s="51">
        <v>1.7956656346749478E-2</v>
      </c>
      <c r="H23" s="51">
        <f t="shared" si="0"/>
        <v>1.7956656346749478E-2</v>
      </c>
      <c r="L23" s="46" t="s">
        <v>48</v>
      </c>
      <c r="M23" s="46">
        <v>2.2715354066273785E-2</v>
      </c>
    </row>
    <row r="24" spans="1:19" x14ac:dyDescent="0.2">
      <c r="A24" s="49">
        <v>41759</v>
      </c>
      <c r="B24" s="53">
        <v>16.149999999999999</v>
      </c>
      <c r="C24" s="54">
        <v>0.3</v>
      </c>
      <c r="D24" s="54">
        <v>-3.5</v>
      </c>
      <c r="E24" s="54">
        <v>1.64</v>
      </c>
      <c r="F24" s="54">
        <v>0</v>
      </c>
      <c r="G24" s="51">
        <v>3.5256410256410131E-2</v>
      </c>
      <c r="H24" s="51">
        <f t="shared" si="0"/>
        <v>3.5256410256410131E-2</v>
      </c>
      <c r="L24" s="46" t="s">
        <v>49</v>
      </c>
      <c r="M24" s="46">
        <v>25.707618517042032</v>
      </c>
    </row>
    <row r="25" spans="1:19" x14ac:dyDescent="0.2">
      <c r="A25" s="49">
        <v>41729</v>
      </c>
      <c r="B25" s="53">
        <v>15.6</v>
      </c>
      <c r="C25" s="54">
        <v>0.63</v>
      </c>
      <c r="D25" s="54">
        <v>-1.58</v>
      </c>
      <c r="E25" s="54">
        <v>4.7</v>
      </c>
      <c r="F25" s="54">
        <v>0</v>
      </c>
      <c r="G25" s="51">
        <v>1.3645224171539905E-2</v>
      </c>
      <c r="H25" s="51">
        <f t="shared" si="0"/>
        <v>1.3645224171539905E-2</v>
      </c>
      <c r="L25" s="46" t="s">
        <v>50</v>
      </c>
      <c r="M25" s="46">
        <v>3.0572536389395419</v>
      </c>
    </row>
    <row r="26" spans="1:19" x14ac:dyDescent="0.2">
      <c r="A26" s="49">
        <v>41698</v>
      </c>
      <c r="B26" s="53">
        <v>15.39</v>
      </c>
      <c r="C26" s="54">
        <v>4.6900000000000004</v>
      </c>
      <c r="D26" s="54">
        <v>0.4</v>
      </c>
      <c r="E26" s="54">
        <v>-0.56000000000000005</v>
      </c>
      <c r="F26" s="54">
        <v>0</v>
      </c>
      <c r="G26" s="51">
        <v>2.874331550802145E-2</v>
      </c>
      <c r="H26" s="51">
        <f t="shared" si="0"/>
        <v>2.874331550802145E-2</v>
      </c>
      <c r="L26" s="46" t="s">
        <v>51</v>
      </c>
      <c r="M26" s="46">
        <v>1.8533104124012869</v>
      </c>
    </row>
    <row r="27" spans="1:19" x14ac:dyDescent="0.2">
      <c r="A27" s="49">
        <v>41670</v>
      </c>
      <c r="B27" s="53">
        <v>14.96</v>
      </c>
      <c r="C27" s="54">
        <v>-3.44</v>
      </c>
      <c r="D27" s="54">
        <v>1.1200000000000001</v>
      </c>
      <c r="E27" s="54">
        <v>-1.48</v>
      </c>
      <c r="F27" s="54">
        <v>0</v>
      </c>
      <c r="G27" s="51">
        <v>-3.046014257939067E-2</v>
      </c>
      <c r="H27" s="51">
        <f t="shared" si="0"/>
        <v>-3.046014257939067E-2</v>
      </c>
      <c r="L27" s="46" t="s">
        <v>52</v>
      </c>
      <c r="M27" s="46">
        <v>-0.57964615384615381</v>
      </c>
    </row>
    <row r="28" spans="1:19" x14ac:dyDescent="0.2">
      <c r="A28" s="49">
        <v>41639</v>
      </c>
      <c r="B28" s="53">
        <v>15.43</v>
      </c>
      <c r="C28" s="54">
        <v>2.63</v>
      </c>
      <c r="D28" s="54">
        <v>-0.52</v>
      </c>
      <c r="E28" s="54">
        <v>-0.05</v>
      </c>
      <c r="F28" s="54">
        <v>0</v>
      </c>
      <c r="G28" s="51">
        <v>-9.6604215456674414E-2</v>
      </c>
      <c r="H28" s="51">
        <f t="shared" si="0"/>
        <v>-9.6604215456674414E-2</v>
      </c>
      <c r="L28" s="46" t="s">
        <v>53</v>
      </c>
      <c r="M28" s="46">
        <v>1.2736642585551332</v>
      </c>
    </row>
    <row r="29" spans="1:19" x14ac:dyDescent="0.2">
      <c r="A29" s="49">
        <v>41607</v>
      </c>
      <c r="B29" s="53">
        <v>17.079999999999998</v>
      </c>
      <c r="C29" s="54">
        <v>2.78</v>
      </c>
      <c r="D29" s="54">
        <v>0.78</v>
      </c>
      <c r="E29" s="54">
        <v>-0.43</v>
      </c>
      <c r="F29" s="54">
        <v>0</v>
      </c>
      <c r="G29" s="51">
        <v>-1.753360607831711E-3</v>
      </c>
      <c r="H29" s="51">
        <f t="shared" si="0"/>
        <v>-1.753360607831711E-3</v>
      </c>
      <c r="L29" s="46" t="s">
        <v>54</v>
      </c>
      <c r="M29" s="46">
        <v>0.68364792681074804</v>
      </c>
    </row>
    <row r="30" spans="1:19" ht="16" thickBot="1" x14ac:dyDescent="0.25">
      <c r="A30" s="49">
        <v>41578</v>
      </c>
      <c r="B30" s="53">
        <v>17.11</v>
      </c>
      <c r="C30" s="54">
        <v>4.1500000000000004</v>
      </c>
      <c r="D30" s="54">
        <v>-1.73</v>
      </c>
      <c r="E30" s="54">
        <v>0.51</v>
      </c>
      <c r="F30" s="54">
        <v>0</v>
      </c>
      <c r="G30" s="51">
        <v>1.4226437462951935E-2</v>
      </c>
      <c r="H30" s="51">
        <f t="shared" si="0"/>
        <v>1.4226437462951935E-2</v>
      </c>
      <c r="L30" s="47" t="s">
        <v>55</v>
      </c>
      <c r="M30" s="47">
        <v>200</v>
      </c>
    </row>
    <row r="31" spans="1:19" x14ac:dyDescent="0.2">
      <c r="A31" s="49">
        <v>41547</v>
      </c>
      <c r="B31" s="53">
        <v>16.87</v>
      </c>
      <c r="C31" s="54">
        <v>3.78</v>
      </c>
      <c r="D31" s="54">
        <v>2.1800000000000002</v>
      </c>
      <c r="E31" s="54">
        <v>-1.26</v>
      </c>
      <c r="F31" s="54">
        <v>0</v>
      </c>
      <c r="G31" s="51">
        <v>4.2001235330450859E-2</v>
      </c>
      <c r="H31" s="51">
        <f t="shared" si="0"/>
        <v>4.2001235330450859E-2</v>
      </c>
    </row>
    <row r="32" spans="1:19" x14ac:dyDescent="0.2">
      <c r="A32" s="49">
        <v>41516</v>
      </c>
      <c r="B32" s="53">
        <v>16.190000000000001</v>
      </c>
      <c r="C32" s="54">
        <v>-2.56</v>
      </c>
      <c r="D32" s="54">
        <v>0.5</v>
      </c>
      <c r="E32" s="54">
        <v>-2.04</v>
      </c>
      <c r="F32" s="54">
        <v>0</v>
      </c>
      <c r="G32" s="51">
        <v>-4.0876777251184659E-2</v>
      </c>
      <c r="H32" s="51">
        <f t="shared" si="0"/>
        <v>-4.0876777251184659E-2</v>
      </c>
      <c r="S32" s="2"/>
    </row>
    <row r="33" spans="1:21" x14ac:dyDescent="0.2">
      <c r="A33" s="49">
        <v>41486</v>
      </c>
      <c r="B33" s="53">
        <v>16.88</v>
      </c>
      <c r="C33" s="54">
        <v>5.68</v>
      </c>
      <c r="D33" s="54">
        <v>1.76</v>
      </c>
      <c r="E33" s="54">
        <v>0.31</v>
      </c>
      <c r="F33" s="54">
        <v>0</v>
      </c>
      <c r="G33" s="51">
        <v>9.1144149967679278E-2</v>
      </c>
      <c r="H33" s="51">
        <f t="shared" si="0"/>
        <v>9.1144149967679278E-2</v>
      </c>
    </row>
    <row r="34" spans="1:21" x14ac:dyDescent="0.2">
      <c r="A34" s="49">
        <v>41453</v>
      </c>
      <c r="B34" s="53">
        <v>15.47</v>
      </c>
      <c r="C34" s="54">
        <v>-1.54</v>
      </c>
      <c r="D34" s="54">
        <v>0.76</v>
      </c>
      <c r="E34" s="54">
        <v>0.77</v>
      </c>
      <c r="F34" s="54">
        <v>0</v>
      </c>
      <c r="G34" s="51">
        <v>-1.3392857142857095E-2</v>
      </c>
      <c r="H34" s="51">
        <f t="shared" si="0"/>
        <v>-1.3392857142857095E-2</v>
      </c>
    </row>
    <row r="35" spans="1:21" x14ac:dyDescent="0.2">
      <c r="A35" s="49">
        <v>41425</v>
      </c>
      <c r="B35" s="53">
        <v>15.68</v>
      </c>
      <c r="C35" s="54">
        <v>2.4900000000000002</v>
      </c>
      <c r="D35" s="54">
        <v>1.44</v>
      </c>
      <c r="E35" s="54">
        <v>1.26</v>
      </c>
      <c r="F35" s="54">
        <v>0</v>
      </c>
      <c r="G35" s="51">
        <v>0.14369073668854848</v>
      </c>
      <c r="H35" s="51">
        <f t="shared" si="0"/>
        <v>0.14369073668854848</v>
      </c>
    </row>
    <row r="36" spans="1:21" x14ac:dyDescent="0.2">
      <c r="A36" s="49">
        <v>41394</v>
      </c>
      <c r="B36" s="53">
        <v>13.71</v>
      </c>
      <c r="C36" s="54">
        <v>1.29</v>
      </c>
      <c r="D36" s="54">
        <v>-2.89</v>
      </c>
      <c r="E36" s="54">
        <v>0.28000000000000003</v>
      </c>
      <c r="F36" s="54">
        <v>0</v>
      </c>
      <c r="G36" s="51">
        <v>4.2585551330798443E-2</v>
      </c>
      <c r="H36" s="51">
        <f t="shared" si="0"/>
        <v>4.2585551330798443E-2</v>
      </c>
      <c r="L36" t="s">
        <v>56</v>
      </c>
    </row>
    <row r="37" spans="1:21" ht="16" thickBot="1" x14ac:dyDescent="0.25">
      <c r="A37" s="49">
        <v>41362</v>
      </c>
      <c r="B37" s="53">
        <v>13.15</v>
      </c>
      <c r="C37" s="54">
        <v>3.7</v>
      </c>
      <c r="D37" s="54">
        <v>0.67</v>
      </c>
      <c r="E37" s="54">
        <v>-0.37</v>
      </c>
      <c r="F37" s="54">
        <v>0</v>
      </c>
      <c r="G37" s="51">
        <v>4.2823156225218151E-2</v>
      </c>
      <c r="H37" s="51">
        <f t="shared" si="0"/>
        <v>4.2823156225218151E-2</v>
      </c>
    </row>
    <row r="38" spans="1:21" x14ac:dyDescent="0.2">
      <c r="A38" s="49">
        <v>41333</v>
      </c>
      <c r="B38" s="53">
        <v>12.61</v>
      </c>
      <c r="C38" s="54">
        <v>0.97</v>
      </c>
      <c r="D38" s="54">
        <v>-0.9</v>
      </c>
      <c r="E38" s="54">
        <v>0.09</v>
      </c>
      <c r="F38" s="54">
        <v>0</v>
      </c>
      <c r="G38" s="51">
        <v>-2.6254826254826225E-2</v>
      </c>
      <c r="H38" s="51">
        <f t="shared" si="0"/>
        <v>-2.6254826254826225E-2</v>
      </c>
      <c r="L38" s="58" t="s">
        <v>91</v>
      </c>
      <c r="M38" s="58"/>
    </row>
    <row r="39" spans="1:21" x14ac:dyDescent="0.2">
      <c r="A39" s="49">
        <v>41305</v>
      </c>
      <c r="B39" s="53">
        <v>12.95</v>
      </c>
      <c r="C39" s="54">
        <v>5.31</v>
      </c>
      <c r="D39" s="54">
        <v>0.1</v>
      </c>
      <c r="E39" s="54">
        <v>1.71</v>
      </c>
      <c r="F39" s="54">
        <v>0</v>
      </c>
      <c r="G39" s="51">
        <v>0</v>
      </c>
      <c r="H39" s="51">
        <f t="shared" si="0"/>
        <v>0</v>
      </c>
      <c r="L39" s="46" t="s">
        <v>84</v>
      </c>
      <c r="M39" s="46">
        <v>0.3119003271396022</v>
      </c>
    </row>
    <row r="40" spans="1:21" x14ac:dyDescent="0.2">
      <c r="A40" s="49">
        <v>41274</v>
      </c>
      <c r="B40" s="53">
        <v>12.95</v>
      </c>
      <c r="C40" s="54">
        <v>1.27</v>
      </c>
      <c r="D40" s="54">
        <v>1.79</v>
      </c>
      <c r="E40" s="54">
        <v>3.09</v>
      </c>
      <c r="F40" s="54">
        <v>0.01</v>
      </c>
      <c r="G40" s="51">
        <v>0.13100436681222716</v>
      </c>
      <c r="H40" s="51">
        <f t="shared" si="0"/>
        <v>0.13090436681222717</v>
      </c>
      <c r="L40" s="46" t="s">
        <v>85</v>
      </c>
      <c r="M40" s="46">
        <v>0.11837230192553508</v>
      </c>
    </row>
    <row r="41" spans="1:21" ht="16" thickBot="1" x14ac:dyDescent="0.25">
      <c r="A41" s="49">
        <v>41243</v>
      </c>
      <c r="B41" s="53">
        <v>11.45</v>
      </c>
      <c r="C41" s="54">
        <v>0.65</v>
      </c>
      <c r="D41" s="54">
        <v>0.13</v>
      </c>
      <c r="E41" s="54">
        <v>-0.84</v>
      </c>
      <c r="F41" s="54">
        <v>0.01</v>
      </c>
      <c r="G41" s="51">
        <v>2.5985663082437105E-2</v>
      </c>
      <c r="H41" s="51">
        <f t="shared" si="0"/>
        <v>2.5885663082437105E-2</v>
      </c>
      <c r="L41" s="47" t="s">
        <v>60</v>
      </c>
      <c r="M41" s="47">
        <v>238</v>
      </c>
    </row>
    <row r="42" spans="1:21" x14ac:dyDescent="0.2">
      <c r="A42" s="49">
        <v>41213</v>
      </c>
      <c r="B42" s="53">
        <v>11.16</v>
      </c>
      <c r="C42" s="54">
        <v>-1.61</v>
      </c>
      <c r="D42" s="54">
        <v>-0.7</v>
      </c>
      <c r="E42" s="54">
        <v>3.29</v>
      </c>
      <c r="F42" s="54">
        <v>0.01</v>
      </c>
      <c r="G42" s="51">
        <v>0.13184584178498993</v>
      </c>
      <c r="H42" s="51">
        <f t="shared" si="0"/>
        <v>0.13174584178498994</v>
      </c>
    </row>
    <row r="43" spans="1:21" ht="16" thickBot="1" x14ac:dyDescent="0.25">
      <c r="A43" s="49">
        <v>41180</v>
      </c>
      <c r="B43" s="53">
        <v>9.86</v>
      </c>
      <c r="C43" s="54">
        <v>2.81</v>
      </c>
      <c r="D43" s="54">
        <v>1.03</v>
      </c>
      <c r="E43" s="54">
        <v>0.72</v>
      </c>
      <c r="F43" s="54">
        <v>0.01</v>
      </c>
      <c r="G43" s="51">
        <v>5.5674518201284773E-2</v>
      </c>
      <c r="H43" s="51">
        <f t="shared" si="0"/>
        <v>5.557451820128477E-2</v>
      </c>
      <c r="L43" t="s">
        <v>87</v>
      </c>
    </row>
    <row r="44" spans="1:21" x14ac:dyDescent="0.2">
      <c r="A44" s="49">
        <v>41152</v>
      </c>
      <c r="B44" s="53">
        <v>9.34</v>
      </c>
      <c r="C44" s="54">
        <v>2.69</v>
      </c>
      <c r="D44" s="54">
        <v>0.93</v>
      </c>
      <c r="E44" s="54">
        <v>0.44</v>
      </c>
      <c r="F44" s="54">
        <v>0.01</v>
      </c>
      <c r="G44" s="51">
        <v>1.0822510822510845E-2</v>
      </c>
      <c r="H44" s="51">
        <f t="shared" si="0"/>
        <v>1.0722510822510845E-2</v>
      </c>
      <c r="L44" s="48"/>
      <c r="M44" s="48" t="s">
        <v>82</v>
      </c>
      <c r="N44" s="48" t="s">
        <v>83</v>
      </c>
      <c r="O44" s="48" t="s">
        <v>68</v>
      </c>
      <c r="P44" s="48" t="s">
        <v>69</v>
      </c>
    </row>
    <row r="45" spans="1:21" x14ac:dyDescent="0.2">
      <c r="A45" s="49">
        <v>41121</v>
      </c>
      <c r="B45" s="53">
        <v>9.24</v>
      </c>
      <c r="C45" s="54">
        <v>1.05</v>
      </c>
      <c r="D45" s="54">
        <v>-2.21</v>
      </c>
      <c r="E45" s="54">
        <v>0.47</v>
      </c>
      <c r="F45" s="54">
        <v>0</v>
      </c>
      <c r="G45" s="51">
        <v>-3.6496350364963459E-2</v>
      </c>
      <c r="H45" s="51">
        <f t="shared" si="0"/>
        <v>-3.6496350364963459E-2</v>
      </c>
      <c r="L45" s="46" t="s">
        <v>62</v>
      </c>
      <c r="M45" s="46">
        <v>3</v>
      </c>
      <c r="N45" s="46">
        <v>1.4862111757126586</v>
      </c>
      <c r="O45" s="46">
        <v>0.49540372523755288</v>
      </c>
      <c r="P45" s="46">
        <v>35.355670808209645</v>
      </c>
      <c r="Q45" s="13"/>
      <c r="R45" s="13"/>
      <c r="S45" s="13"/>
      <c r="T45" s="13"/>
      <c r="U45" s="13"/>
    </row>
    <row r="46" spans="1:21" x14ac:dyDescent="0.2">
      <c r="A46" s="49">
        <v>41089</v>
      </c>
      <c r="B46" s="53">
        <v>9.59</v>
      </c>
      <c r="C46" s="54">
        <v>3.73</v>
      </c>
      <c r="D46" s="54">
        <v>0.44</v>
      </c>
      <c r="E46" s="54">
        <v>0.46</v>
      </c>
      <c r="F46" s="54">
        <v>0</v>
      </c>
      <c r="G46" s="51">
        <v>-9.1856060606060663E-2</v>
      </c>
      <c r="H46" s="51">
        <f t="shared" si="0"/>
        <v>-9.1856060606060663E-2</v>
      </c>
      <c r="L46" s="46" t="s">
        <v>63</v>
      </c>
      <c r="M46" s="46">
        <v>234</v>
      </c>
      <c r="N46" s="46">
        <v>3.2788084359771084</v>
      </c>
      <c r="O46" s="46">
        <v>1.4012001863150035E-2</v>
      </c>
      <c r="P46" s="46"/>
      <c r="Q46" s="65"/>
      <c r="R46" s="13"/>
      <c r="S46" s="13"/>
      <c r="T46" s="13"/>
      <c r="U46" s="13"/>
    </row>
    <row r="47" spans="1:21" ht="16" thickBot="1" x14ac:dyDescent="0.25">
      <c r="A47" s="49">
        <v>41060</v>
      </c>
      <c r="B47" s="53">
        <v>10.56</v>
      </c>
      <c r="C47" s="54">
        <v>-6.7</v>
      </c>
      <c r="D47" s="54">
        <v>-0.62</v>
      </c>
      <c r="E47" s="54">
        <v>0.48</v>
      </c>
      <c r="F47" s="54">
        <v>0.01</v>
      </c>
      <c r="G47" s="51">
        <v>-6.3829787234042423E-2</v>
      </c>
      <c r="H47" s="51">
        <f t="shared" si="0"/>
        <v>-6.3929787234042426E-2</v>
      </c>
      <c r="L47" s="47" t="s">
        <v>64</v>
      </c>
      <c r="M47" s="47">
        <v>237</v>
      </c>
      <c r="N47" s="47">
        <v>4.765019611689767</v>
      </c>
      <c r="O47" s="47"/>
      <c r="P47" s="47"/>
      <c r="Q47" s="46"/>
      <c r="R47" s="13"/>
      <c r="S47" s="13"/>
      <c r="T47" s="13"/>
      <c r="U47" s="13"/>
    </row>
    <row r="48" spans="1:21" ht="16" thickBot="1" x14ac:dyDescent="0.25">
      <c r="A48" s="49">
        <v>41029</v>
      </c>
      <c r="B48" s="53">
        <v>11.28</v>
      </c>
      <c r="C48" s="54">
        <v>-0.6</v>
      </c>
      <c r="D48" s="54">
        <v>-0.88</v>
      </c>
      <c r="E48" s="54">
        <v>-0.49</v>
      </c>
      <c r="F48" s="54">
        <v>0</v>
      </c>
      <c r="G48" s="51">
        <v>-9.6153846153846256E-2</v>
      </c>
      <c r="H48" s="51">
        <f t="shared" si="0"/>
        <v>-9.6153846153846256E-2</v>
      </c>
      <c r="Q48" s="46"/>
      <c r="R48" s="13"/>
      <c r="S48" s="13"/>
      <c r="T48" s="13"/>
      <c r="U48" s="13"/>
    </row>
    <row r="49" spans="1:21" x14ac:dyDescent="0.2">
      <c r="A49" s="49">
        <v>40998</v>
      </c>
      <c r="B49" s="53">
        <v>12.48</v>
      </c>
      <c r="C49" s="54">
        <v>2.33</v>
      </c>
      <c r="D49" s="54">
        <v>-1.33</v>
      </c>
      <c r="E49" s="54">
        <v>0.81</v>
      </c>
      <c r="F49" s="54">
        <v>0</v>
      </c>
      <c r="G49" s="51">
        <v>8.0775444264942209E-3</v>
      </c>
      <c r="H49" s="51">
        <f t="shared" si="0"/>
        <v>8.0775444264942209E-3</v>
      </c>
      <c r="L49" s="48"/>
      <c r="M49" s="48" t="s">
        <v>95</v>
      </c>
      <c r="N49" s="48" t="s">
        <v>85</v>
      </c>
      <c r="O49" s="48" t="s">
        <v>89</v>
      </c>
      <c r="P49" s="48"/>
      <c r="Q49" s="46"/>
      <c r="R49" s="13"/>
      <c r="S49" s="13"/>
      <c r="T49" s="13"/>
      <c r="U49" s="13"/>
    </row>
    <row r="50" spans="1:21" x14ac:dyDescent="0.2">
      <c r="A50" s="49">
        <v>40968</v>
      </c>
      <c r="B50" s="53">
        <v>12.38</v>
      </c>
      <c r="C50" s="54">
        <v>4.3099999999999996</v>
      </c>
      <c r="D50" s="54">
        <v>-1.54</v>
      </c>
      <c r="E50" s="54">
        <v>0.45</v>
      </c>
      <c r="F50" s="54">
        <v>0</v>
      </c>
      <c r="G50" s="51">
        <v>-3.2206119162639935E-3</v>
      </c>
      <c r="H50" s="51">
        <f t="shared" si="0"/>
        <v>-3.2206119162639935E-3</v>
      </c>
      <c r="L50" s="46" t="s">
        <v>65</v>
      </c>
      <c r="M50" s="46">
        <v>-5.5621326411712663E-3</v>
      </c>
      <c r="N50" s="46">
        <v>7.7709116260050656E-3</v>
      </c>
      <c r="O50" s="46">
        <v>-0.71576320885670575</v>
      </c>
      <c r="P50" s="46"/>
      <c r="Q50" s="13"/>
      <c r="R50" s="13"/>
      <c r="S50" s="13"/>
      <c r="T50" s="13"/>
      <c r="U50" s="13"/>
    </row>
    <row r="51" spans="1:21" x14ac:dyDescent="0.2">
      <c r="A51" s="49">
        <v>40939</v>
      </c>
      <c r="B51" s="53">
        <v>12.42</v>
      </c>
      <c r="C51" s="54">
        <v>5.19</v>
      </c>
      <c r="D51" s="54">
        <v>2.46</v>
      </c>
      <c r="E51" s="54">
        <v>-3.22</v>
      </c>
      <c r="F51" s="54">
        <v>0</v>
      </c>
      <c r="G51" s="51">
        <v>0.15427509293680308</v>
      </c>
      <c r="H51" s="51">
        <f t="shared" si="0"/>
        <v>0.15427509293680308</v>
      </c>
      <c r="L51" s="46" t="s">
        <v>3</v>
      </c>
      <c r="M51" s="46">
        <v>1.7342682841391475E-2</v>
      </c>
      <c r="N51" s="46">
        <v>1.7514255506909937E-3</v>
      </c>
      <c r="O51" s="46">
        <v>9.9020382765052322</v>
      </c>
      <c r="P51" s="46"/>
      <c r="Q51" s="65"/>
      <c r="R51" s="65"/>
      <c r="S51" s="65"/>
      <c r="T51" s="65"/>
      <c r="U51" s="13"/>
    </row>
    <row r="52" spans="1:21" x14ac:dyDescent="0.2">
      <c r="A52" s="49">
        <v>40907</v>
      </c>
      <c r="B52" s="53">
        <v>10.76</v>
      </c>
      <c r="C52" s="54">
        <v>0.42</v>
      </c>
      <c r="D52" s="54">
        <v>-0.85</v>
      </c>
      <c r="E52" s="54">
        <v>3.29</v>
      </c>
      <c r="F52" s="54">
        <v>0</v>
      </c>
      <c r="G52" s="51">
        <v>1.5094339622641506E-2</v>
      </c>
      <c r="H52" s="51">
        <f t="shared" si="0"/>
        <v>1.5094339622641506E-2</v>
      </c>
      <c r="L52" s="46" t="s">
        <v>14</v>
      </c>
      <c r="M52" s="46">
        <v>8.488677602994162E-4</v>
      </c>
      <c r="N52" s="46">
        <v>2.572168055397801E-3</v>
      </c>
      <c r="O52" s="46">
        <v>0.33002033382617907</v>
      </c>
      <c r="P52" s="46"/>
      <c r="Q52" s="46"/>
      <c r="R52" s="46"/>
      <c r="S52" s="46"/>
      <c r="T52" s="46"/>
      <c r="U52" s="13"/>
    </row>
    <row r="53" spans="1:21" ht="16" thickBot="1" x14ac:dyDescent="0.25">
      <c r="A53" s="49">
        <v>40877</v>
      </c>
      <c r="B53" s="53">
        <v>10.6</v>
      </c>
      <c r="C53" s="54">
        <v>-0.51</v>
      </c>
      <c r="D53" s="54">
        <v>-0.95</v>
      </c>
      <c r="E53" s="54">
        <v>-0.12</v>
      </c>
      <c r="F53" s="54">
        <v>0</v>
      </c>
      <c r="G53" s="51">
        <v>-9.2465753424657571E-2</v>
      </c>
      <c r="H53" s="51">
        <f t="shared" si="0"/>
        <v>-9.2465753424657571E-2</v>
      </c>
      <c r="L53" s="47" t="s">
        <v>4</v>
      </c>
      <c r="M53" s="47">
        <v>9.3619743115179645E-3</v>
      </c>
      <c r="N53" s="47">
        <v>2.3923302646609527E-3</v>
      </c>
      <c r="O53" s="47">
        <v>3.9133285440606871</v>
      </c>
      <c r="P53" s="47"/>
      <c r="Q53" s="46"/>
      <c r="R53" s="46"/>
      <c r="S53" s="46"/>
      <c r="T53" s="46"/>
      <c r="U53" s="13"/>
    </row>
    <row r="54" spans="1:21" x14ac:dyDescent="0.2">
      <c r="A54" s="49">
        <v>40847</v>
      </c>
      <c r="B54" s="53">
        <v>11.68</v>
      </c>
      <c r="C54" s="54">
        <v>11.49</v>
      </c>
      <c r="D54" s="54">
        <v>3.33</v>
      </c>
      <c r="E54" s="54">
        <v>-0.08</v>
      </c>
      <c r="F54" s="54">
        <v>0</v>
      </c>
      <c r="G54" s="51">
        <v>0.20785935884177875</v>
      </c>
      <c r="H54" s="51">
        <f t="shared" si="0"/>
        <v>0.20785935884177875</v>
      </c>
      <c r="Q54" s="46"/>
      <c r="R54" s="46"/>
      <c r="S54" s="46"/>
      <c r="T54" s="46"/>
      <c r="U54" s="13"/>
    </row>
    <row r="55" spans="1:21" x14ac:dyDescent="0.2">
      <c r="A55" s="49">
        <v>40816</v>
      </c>
      <c r="B55" s="53">
        <v>9.67</v>
      </c>
      <c r="C55" s="54">
        <v>-8.48</v>
      </c>
      <c r="D55" s="54">
        <v>-4.17</v>
      </c>
      <c r="E55" s="54">
        <v>-0.2</v>
      </c>
      <c r="F55" s="54">
        <v>0</v>
      </c>
      <c r="G55" s="51">
        <v>-0.13039568345323738</v>
      </c>
      <c r="H55" s="51">
        <f t="shared" si="0"/>
        <v>-0.13039568345323738</v>
      </c>
      <c r="Q55" s="46"/>
      <c r="R55" s="46"/>
      <c r="S55" s="46"/>
      <c r="T55" s="46"/>
      <c r="U55" s="13"/>
    </row>
    <row r="56" spans="1:21" x14ac:dyDescent="0.2">
      <c r="A56" s="49">
        <v>40786</v>
      </c>
      <c r="B56" s="53">
        <v>11.12</v>
      </c>
      <c r="C56" s="54">
        <v>-5.87</v>
      </c>
      <c r="D56" s="54">
        <v>-2.94</v>
      </c>
      <c r="E56" s="54">
        <v>-1.82</v>
      </c>
      <c r="F56" s="54">
        <v>0.01</v>
      </c>
      <c r="G56" s="51">
        <v>-8.9271089271089399E-2</v>
      </c>
      <c r="H56" s="51">
        <f t="shared" si="0"/>
        <v>-8.9371089271089402E-2</v>
      </c>
      <c r="Q56" s="13"/>
      <c r="R56" s="13"/>
      <c r="S56" s="13"/>
      <c r="T56" s="13"/>
      <c r="U56" s="13"/>
    </row>
    <row r="57" spans="1:21" x14ac:dyDescent="0.2">
      <c r="A57" s="49">
        <v>40753</v>
      </c>
      <c r="B57" s="53">
        <v>12.21</v>
      </c>
      <c r="C57" s="54">
        <v>-2.25</v>
      </c>
      <c r="D57" s="54">
        <v>-0.82</v>
      </c>
      <c r="E57" s="54">
        <v>-1.64</v>
      </c>
      <c r="F57" s="54">
        <v>0</v>
      </c>
      <c r="G57" s="51">
        <v>-0.11457577955039877</v>
      </c>
      <c r="H57" s="51">
        <f t="shared" si="0"/>
        <v>-0.11457577955039877</v>
      </c>
      <c r="Q57" s="13"/>
      <c r="R57" s="13"/>
      <c r="S57" s="13"/>
      <c r="T57" s="13"/>
      <c r="U57" s="13"/>
    </row>
    <row r="58" spans="1:21" x14ac:dyDescent="0.2">
      <c r="A58" s="49">
        <v>40724</v>
      </c>
      <c r="B58" s="53">
        <v>13.79</v>
      </c>
      <c r="C58" s="54">
        <v>-1.82</v>
      </c>
      <c r="D58" s="54">
        <v>-0.78</v>
      </c>
      <c r="E58" s="54">
        <v>-0.12</v>
      </c>
      <c r="F58" s="54">
        <v>0</v>
      </c>
      <c r="G58" s="51">
        <v>-7.5737265415549704E-2</v>
      </c>
      <c r="H58" s="51">
        <f t="shared" si="0"/>
        <v>-7.5737265415549704E-2</v>
      </c>
      <c r="Q58" s="13"/>
      <c r="R58" s="13"/>
      <c r="S58" s="13"/>
      <c r="T58" s="13"/>
      <c r="U58" s="13"/>
    </row>
    <row r="59" spans="1:21" x14ac:dyDescent="0.2">
      <c r="A59" s="49">
        <v>40694</v>
      </c>
      <c r="B59" s="53">
        <v>14.92</v>
      </c>
      <c r="C59" s="54">
        <v>-1.5</v>
      </c>
      <c r="D59" s="54">
        <v>-1.03</v>
      </c>
      <c r="E59" s="54">
        <v>-1.5</v>
      </c>
      <c r="F59" s="54">
        <v>0</v>
      </c>
      <c r="G59" s="51">
        <v>-3.5552682611506237E-2</v>
      </c>
      <c r="H59" s="51">
        <f t="shared" si="0"/>
        <v>-3.5552682611506237E-2</v>
      </c>
      <c r="L59" t="s">
        <v>77</v>
      </c>
    </row>
    <row r="60" spans="1:21" ht="16" thickBot="1" x14ac:dyDescent="0.25">
      <c r="A60" s="49">
        <v>40662</v>
      </c>
      <c r="B60" s="53">
        <v>15.47</v>
      </c>
      <c r="C60" s="54">
        <v>2.78</v>
      </c>
      <c r="D60" s="54">
        <v>0.09</v>
      </c>
      <c r="E60" s="54">
        <v>-2.11</v>
      </c>
      <c r="F60" s="54">
        <v>0</v>
      </c>
      <c r="G60" s="51">
        <v>3.7558685446009488E-2</v>
      </c>
      <c r="H60" s="51">
        <f t="shared" si="0"/>
        <v>3.7558685446009488E-2</v>
      </c>
    </row>
    <row r="61" spans="1:21" x14ac:dyDescent="0.2">
      <c r="A61" s="49">
        <v>40633</v>
      </c>
      <c r="B61" s="53">
        <v>14.91</v>
      </c>
      <c r="C61" s="54">
        <v>0.4</v>
      </c>
      <c r="D61" s="54">
        <v>2.13</v>
      </c>
      <c r="E61" s="54">
        <v>-1.75</v>
      </c>
      <c r="F61" s="54">
        <v>0.01</v>
      </c>
      <c r="G61" s="51">
        <v>-9.302325581395432E-3</v>
      </c>
      <c r="H61" s="51">
        <f t="shared" si="0"/>
        <v>-9.4023255813954314E-3</v>
      </c>
      <c r="L61" s="48" t="s">
        <v>78</v>
      </c>
      <c r="M61" s="48" t="s">
        <v>79</v>
      </c>
      <c r="N61" s="48" t="s">
        <v>63</v>
      </c>
    </row>
    <row r="62" spans="1:21" x14ac:dyDescent="0.2">
      <c r="A62" s="49">
        <v>40602</v>
      </c>
      <c r="B62" s="53">
        <v>15.05</v>
      </c>
      <c r="C62" s="54">
        <v>4.03</v>
      </c>
      <c r="D62" s="54">
        <v>2.12</v>
      </c>
      <c r="E62" s="54">
        <v>0.28000000000000003</v>
      </c>
      <c r="F62" s="54">
        <v>0.01</v>
      </c>
      <c r="G62" s="51">
        <v>-5.6426332288401215E-2</v>
      </c>
      <c r="H62" s="51">
        <f t="shared" si="0"/>
        <v>-5.6526332288401218E-2</v>
      </c>
      <c r="L62" s="46">
        <v>1</v>
      </c>
      <c r="M62" s="46">
        <v>8.4086047350042173E-3</v>
      </c>
      <c r="N62" s="46">
        <v>3.9130088732332508E-2</v>
      </c>
    </row>
    <row r="63" spans="1:21" x14ac:dyDescent="0.2">
      <c r="A63" s="49">
        <v>40574</v>
      </c>
      <c r="B63" s="53">
        <v>15.95</v>
      </c>
      <c r="C63" s="54">
        <v>1.98</v>
      </c>
      <c r="D63" s="54">
        <v>-2.17</v>
      </c>
      <c r="E63" s="54">
        <v>1.32</v>
      </c>
      <c r="F63" s="54">
        <v>0.01</v>
      </c>
      <c r="G63" s="51">
        <v>-5.0029779630732518E-2</v>
      </c>
      <c r="H63" s="51">
        <f t="shared" si="0"/>
        <v>-5.0129779630732521E-2</v>
      </c>
      <c r="L63" s="46">
        <v>2</v>
      </c>
      <c r="M63" s="46">
        <v>-7.266494638792928E-2</v>
      </c>
      <c r="N63" s="46">
        <v>-8.0025543321084275E-2</v>
      </c>
    </row>
    <row r="64" spans="1:21" x14ac:dyDescent="0.2">
      <c r="A64" s="49">
        <v>40543</v>
      </c>
      <c r="B64" s="53">
        <v>16.79</v>
      </c>
      <c r="C64" s="54">
        <v>6.79</v>
      </c>
      <c r="D64" s="54">
        <v>1.1599999999999999</v>
      </c>
      <c r="E64" s="54">
        <v>3.22</v>
      </c>
      <c r="F64" s="54">
        <v>0.01</v>
      </c>
      <c r="G64" s="51">
        <v>5.332496863237135E-2</v>
      </c>
      <c r="H64" s="51">
        <f t="shared" si="0"/>
        <v>5.3224968632371347E-2</v>
      </c>
      <c r="L64" s="46">
        <v>3</v>
      </c>
      <c r="M64" s="46">
        <v>-7.0650644133779791E-2</v>
      </c>
      <c r="N64" s="46">
        <v>5.3802563184721902E-2</v>
      </c>
    </row>
    <row r="65" spans="1:14" x14ac:dyDescent="0.2">
      <c r="A65" s="49">
        <v>40512</v>
      </c>
      <c r="B65" s="53">
        <v>15.94</v>
      </c>
      <c r="C65" s="54">
        <v>0.83</v>
      </c>
      <c r="D65" s="54">
        <v>3.86</v>
      </c>
      <c r="E65" s="54">
        <v>0.13</v>
      </c>
      <c r="F65" s="54">
        <v>0.01</v>
      </c>
      <c r="G65" s="51">
        <v>0.12809624911535722</v>
      </c>
      <c r="H65" s="51">
        <f t="shared" si="0"/>
        <v>0.12799624911535723</v>
      </c>
      <c r="L65" s="46">
        <v>4</v>
      </c>
      <c r="M65" s="46">
        <v>-4.8396100962471798E-3</v>
      </c>
      <c r="N65" s="46">
        <v>-2.7570923327115464E-2</v>
      </c>
    </row>
    <row r="66" spans="1:14" x14ac:dyDescent="0.2">
      <c r="A66" s="49">
        <v>40480</v>
      </c>
      <c r="B66" s="53">
        <v>14.13</v>
      </c>
      <c r="C66" s="54">
        <v>3.9</v>
      </c>
      <c r="D66" s="54">
        <v>0.78</v>
      </c>
      <c r="E66" s="54">
        <v>-1.37</v>
      </c>
      <c r="F66" s="54">
        <v>0.01</v>
      </c>
      <c r="G66" s="51">
        <v>0.15441176470588247</v>
      </c>
      <c r="H66" s="51">
        <f t="shared" ref="H66:H129" si="1">G66-F66/100</f>
        <v>0.15431176470588248</v>
      </c>
      <c r="L66" s="46">
        <v>5</v>
      </c>
      <c r="M66" s="46">
        <v>0.12829669858466006</v>
      </c>
      <c r="N66" s="46">
        <v>-3.6918658790997511E-2</v>
      </c>
    </row>
    <row r="67" spans="1:14" x14ac:dyDescent="0.2">
      <c r="A67" s="49">
        <v>40451</v>
      </c>
      <c r="B67" s="53">
        <v>12.24</v>
      </c>
      <c r="C67" s="54">
        <v>9.43</v>
      </c>
      <c r="D67" s="54">
        <v>3.55</v>
      </c>
      <c r="E67" s="54">
        <v>-1.63</v>
      </c>
      <c r="F67" s="54">
        <v>0.01</v>
      </c>
      <c r="G67" s="51">
        <v>8.5106382978723527E-2</v>
      </c>
      <c r="H67" s="51">
        <f t="shared" si="1"/>
        <v>8.5006382978723524E-2</v>
      </c>
      <c r="L67" s="46">
        <v>6</v>
      </c>
      <c r="M67" s="46">
        <v>-6.0220139572090658E-2</v>
      </c>
      <c r="N67" s="46">
        <v>3.8590723566322926E-2</v>
      </c>
    </row>
    <row r="68" spans="1:14" x14ac:dyDescent="0.2">
      <c r="A68" s="49">
        <v>40421</v>
      </c>
      <c r="B68" s="53">
        <v>11.28</v>
      </c>
      <c r="C68" s="54">
        <v>-4.46</v>
      </c>
      <c r="D68" s="54">
        <v>-1.48</v>
      </c>
      <c r="E68" s="54">
        <v>-2.4900000000000002</v>
      </c>
      <c r="F68" s="54">
        <v>0.01</v>
      </c>
      <c r="G68" s="51">
        <v>-0.1166797180892718</v>
      </c>
      <c r="H68" s="51">
        <f t="shared" si="1"/>
        <v>-0.1167797180892718</v>
      </c>
      <c r="L68" s="46">
        <v>7</v>
      </c>
      <c r="M68" s="46">
        <v>-8.072066753364468E-2</v>
      </c>
      <c r="N68" s="46">
        <v>1.5987019522855722E-2</v>
      </c>
    </row>
    <row r="69" spans="1:14" x14ac:dyDescent="0.2">
      <c r="A69" s="49">
        <v>40389</v>
      </c>
      <c r="B69" s="53">
        <v>12.77</v>
      </c>
      <c r="C69" s="54">
        <v>6.93</v>
      </c>
      <c r="D69" s="54">
        <v>0.17</v>
      </c>
      <c r="E69" s="54">
        <v>1.02</v>
      </c>
      <c r="F69" s="54">
        <v>0.01</v>
      </c>
      <c r="G69" s="51">
        <v>0.26686507936507931</v>
      </c>
      <c r="H69" s="51">
        <f t="shared" si="1"/>
        <v>0.26676507936507932</v>
      </c>
      <c r="L69" s="46">
        <v>8</v>
      </c>
      <c r="M69" s="46">
        <v>-3.7040053889681013E-2</v>
      </c>
      <c r="N69" s="46">
        <v>2.5048048559900837E-2</v>
      </c>
    </row>
    <row r="70" spans="1:14" x14ac:dyDescent="0.2">
      <c r="A70" s="49">
        <v>40359</v>
      </c>
      <c r="B70" s="53">
        <v>10.08</v>
      </c>
      <c r="C70" s="54">
        <v>-5.42</v>
      </c>
      <c r="D70" s="54">
        <v>-0.81</v>
      </c>
      <c r="E70" s="54">
        <v>-3.65</v>
      </c>
      <c r="F70" s="54">
        <v>0.01</v>
      </c>
      <c r="G70" s="51">
        <v>-0.14066496163682862</v>
      </c>
      <c r="H70" s="51">
        <f t="shared" si="1"/>
        <v>-0.14076496163682861</v>
      </c>
      <c r="L70" s="46">
        <v>9</v>
      </c>
      <c r="M70" s="46">
        <v>-4.5142107748037889E-2</v>
      </c>
      <c r="N70" s="46">
        <v>3.4594975249685848E-2</v>
      </c>
    </row>
    <row r="71" spans="1:14" x14ac:dyDescent="0.2">
      <c r="A71" s="49">
        <v>40329</v>
      </c>
      <c r="B71" s="53">
        <v>11.73</v>
      </c>
      <c r="C71" s="54">
        <v>-7.84</v>
      </c>
      <c r="D71" s="54">
        <v>0.85</v>
      </c>
      <c r="E71" s="54">
        <v>-2.33</v>
      </c>
      <c r="F71" s="54">
        <v>0.01</v>
      </c>
      <c r="G71" s="51">
        <v>-9.9078341013824844E-2</v>
      </c>
      <c r="H71" s="51">
        <f t="shared" si="1"/>
        <v>-9.9178341013824847E-2</v>
      </c>
      <c r="L71" s="46">
        <v>10</v>
      </c>
      <c r="M71" s="46">
        <v>-7.5699009274574954E-3</v>
      </c>
      <c r="N71" s="46">
        <v>-3.2303516794061592E-2</v>
      </c>
    </row>
    <row r="72" spans="1:14" x14ac:dyDescent="0.2">
      <c r="A72" s="49">
        <v>40298</v>
      </c>
      <c r="B72" s="53">
        <v>13.02</v>
      </c>
      <c r="C72" s="54">
        <v>1.98</v>
      </c>
      <c r="D72" s="54">
        <v>3.69</v>
      </c>
      <c r="E72" s="54">
        <v>1.86</v>
      </c>
      <c r="F72" s="54">
        <v>0.01</v>
      </c>
      <c r="G72" s="51">
        <v>3.5799522673030992E-2</v>
      </c>
      <c r="H72" s="51">
        <f t="shared" si="1"/>
        <v>3.5699522673030989E-2</v>
      </c>
      <c r="L72" s="46">
        <v>11</v>
      </c>
      <c r="M72" s="46">
        <v>4.4092410878183136E-2</v>
      </c>
      <c r="N72" s="46">
        <v>-6.5158086218951444E-2</v>
      </c>
    </row>
    <row r="73" spans="1:14" x14ac:dyDescent="0.2">
      <c r="A73" s="49">
        <v>40268</v>
      </c>
      <c r="B73" s="53">
        <v>12.57</v>
      </c>
      <c r="C73" s="54">
        <v>6.32</v>
      </c>
      <c r="D73" s="54">
        <v>1.36</v>
      </c>
      <c r="E73" s="54">
        <v>1.5</v>
      </c>
      <c r="F73" s="54">
        <v>0.01</v>
      </c>
      <c r="G73" s="51">
        <v>7.0698466780238611E-2</v>
      </c>
      <c r="H73" s="51">
        <f t="shared" si="1"/>
        <v>7.0598466780238608E-2</v>
      </c>
      <c r="L73" s="46">
        <v>12</v>
      </c>
      <c r="M73" s="46">
        <v>-3.3922646921154521E-2</v>
      </c>
      <c r="N73" s="46">
        <v>2.1682744840371228E-2</v>
      </c>
    </row>
    <row r="74" spans="1:14" x14ac:dyDescent="0.2">
      <c r="A74" s="49">
        <v>40235</v>
      </c>
      <c r="B74" s="53">
        <v>11.74</v>
      </c>
      <c r="C74" s="54">
        <v>3.68</v>
      </c>
      <c r="D74" s="54">
        <v>0.93</v>
      </c>
      <c r="E74" s="54">
        <v>2.23</v>
      </c>
      <c r="F74" s="54">
        <v>0</v>
      </c>
      <c r="G74" s="51">
        <v>8.302583025830268E-2</v>
      </c>
      <c r="H74" s="51">
        <f t="shared" si="1"/>
        <v>8.302583025830268E-2</v>
      </c>
      <c r="L74" s="46">
        <v>13</v>
      </c>
      <c r="M74" s="46">
        <v>8.8854692202248814E-2</v>
      </c>
      <c r="N74" s="46">
        <v>2.1954281285174543E-2</v>
      </c>
    </row>
    <row r="75" spans="1:14" x14ac:dyDescent="0.2">
      <c r="A75" s="49">
        <v>40207</v>
      </c>
      <c r="B75" s="53">
        <v>10.84</v>
      </c>
      <c r="C75" s="54">
        <v>-3.58</v>
      </c>
      <c r="D75" s="54">
        <v>0.79</v>
      </c>
      <c r="E75" s="54">
        <v>0.68</v>
      </c>
      <c r="F75" s="54">
        <v>0</v>
      </c>
      <c r="G75" s="51">
        <v>8.4000000000000075E-2</v>
      </c>
      <c r="H75" s="51">
        <f t="shared" si="1"/>
        <v>8.4000000000000075E-2</v>
      </c>
      <c r="L75" s="46">
        <v>14</v>
      </c>
      <c r="M75" s="46">
        <v>-0.1043751223823479</v>
      </c>
      <c r="N75" s="46">
        <v>5.3407380446864092E-2</v>
      </c>
    </row>
    <row r="76" spans="1:14" x14ac:dyDescent="0.2">
      <c r="A76" s="49">
        <v>40178</v>
      </c>
      <c r="B76" s="53">
        <v>10</v>
      </c>
      <c r="C76" s="54">
        <v>3.02</v>
      </c>
      <c r="D76" s="54">
        <v>5.4</v>
      </c>
      <c r="E76" s="54">
        <v>0.52</v>
      </c>
      <c r="F76" s="54">
        <v>0.01</v>
      </c>
      <c r="G76" s="51">
        <v>0.12485939257592804</v>
      </c>
      <c r="H76" s="51">
        <f t="shared" si="1"/>
        <v>0.12475939257592804</v>
      </c>
      <c r="L76" s="46">
        <v>15</v>
      </c>
      <c r="M76" s="46">
        <v>-4.0458411936294784E-4</v>
      </c>
      <c r="N76" s="46">
        <v>-1.4217157775106239E-2</v>
      </c>
    </row>
    <row r="77" spans="1:14" x14ac:dyDescent="0.2">
      <c r="A77" s="49">
        <v>40147</v>
      </c>
      <c r="B77" s="53">
        <v>8.89</v>
      </c>
      <c r="C77" s="54">
        <v>5.76</v>
      </c>
      <c r="D77" s="54">
        <v>-2.33</v>
      </c>
      <c r="E77" s="54">
        <v>0</v>
      </c>
      <c r="F77" s="54">
        <v>0</v>
      </c>
      <c r="G77" s="51">
        <v>0.27</v>
      </c>
      <c r="H77" s="51">
        <f t="shared" si="1"/>
        <v>0.27</v>
      </c>
      <c r="L77" s="46">
        <v>16</v>
      </c>
      <c r="M77" s="46">
        <v>2.8435598586793592E-3</v>
      </c>
      <c r="N77" s="46">
        <v>0.11355104624494027</v>
      </c>
    </row>
    <row r="78" spans="1:14" x14ac:dyDescent="0.2">
      <c r="A78" s="49">
        <v>40116</v>
      </c>
      <c r="B78" s="53">
        <v>7</v>
      </c>
      <c r="C78" s="54">
        <v>-2.75</v>
      </c>
      <c r="D78" s="54">
        <v>-3.09</v>
      </c>
      <c r="E78" s="54">
        <v>-2.52</v>
      </c>
      <c r="F78" s="54">
        <v>0</v>
      </c>
      <c r="G78" s="51">
        <v>-2.9126213592232997E-2</v>
      </c>
      <c r="H78" s="51">
        <f t="shared" si="1"/>
        <v>-2.9126213592232997E-2</v>
      </c>
      <c r="L78" s="46">
        <v>17</v>
      </c>
      <c r="M78" s="46">
        <v>-7.458339661743571E-4</v>
      </c>
      <c r="N78" s="46">
        <v>-4.6583442572027046E-2</v>
      </c>
    </row>
    <row r="79" spans="1:14" x14ac:dyDescent="0.2">
      <c r="A79" s="49">
        <v>40086</v>
      </c>
      <c r="B79" s="53">
        <v>7.21</v>
      </c>
      <c r="C79" s="54">
        <v>4.49</v>
      </c>
      <c r="D79" s="54">
        <v>2.81</v>
      </c>
      <c r="E79" s="54">
        <v>1.71</v>
      </c>
      <c r="F79" s="54">
        <v>0.01</v>
      </c>
      <c r="G79" s="51">
        <v>-5.1315789473684204E-2</v>
      </c>
      <c r="H79" s="51">
        <f t="shared" si="1"/>
        <v>-5.1415789473684206E-2</v>
      </c>
      <c r="L79" s="46">
        <v>18</v>
      </c>
      <c r="M79" s="46">
        <v>-7.6637188679903795E-2</v>
      </c>
      <c r="N79" s="46">
        <v>-7.3851036478051441E-2</v>
      </c>
    </row>
    <row r="80" spans="1:14" x14ac:dyDescent="0.2">
      <c r="A80" s="49">
        <v>40056</v>
      </c>
      <c r="B80" s="53">
        <v>7.6</v>
      </c>
      <c r="C80" s="54">
        <v>3.15</v>
      </c>
      <c r="D80" s="54">
        <v>-0.67</v>
      </c>
      <c r="E80" s="54">
        <v>5.25</v>
      </c>
      <c r="F80" s="54">
        <v>0.01</v>
      </c>
      <c r="G80" s="51">
        <v>-5.0000000000000044E-2</v>
      </c>
      <c r="H80" s="51">
        <f t="shared" si="1"/>
        <v>-5.0100000000000047E-2</v>
      </c>
      <c r="L80" s="46">
        <v>19</v>
      </c>
      <c r="M80" s="46">
        <v>5.5214081963170875E-2</v>
      </c>
      <c r="N80" s="46">
        <v>-3.2299863396778455E-2</v>
      </c>
    </row>
    <row r="81" spans="1:14" x14ac:dyDescent="0.2">
      <c r="A81" s="49">
        <v>40025</v>
      </c>
      <c r="B81" s="53">
        <v>8</v>
      </c>
      <c r="C81" s="54">
        <v>8.1</v>
      </c>
      <c r="D81" s="54">
        <v>1.28</v>
      </c>
      <c r="E81" s="54">
        <v>5.1100000000000003</v>
      </c>
      <c r="F81" s="54">
        <v>0.01</v>
      </c>
      <c r="G81" s="51">
        <v>0.31795716639209215</v>
      </c>
      <c r="H81" s="51">
        <f t="shared" si="1"/>
        <v>0.31785716639209216</v>
      </c>
      <c r="L81" s="46">
        <v>20</v>
      </c>
      <c r="M81" s="46">
        <v>-4.4966548847804814E-2</v>
      </c>
      <c r="N81" s="46">
        <v>3.2205527966134399E-2</v>
      </c>
    </row>
    <row r="82" spans="1:14" x14ac:dyDescent="0.2">
      <c r="A82" s="49">
        <v>39994</v>
      </c>
      <c r="B82" s="53">
        <v>6.07</v>
      </c>
      <c r="C82" s="54">
        <v>-0.21</v>
      </c>
      <c r="D82" s="54">
        <v>2.0699999999999998</v>
      </c>
      <c r="E82" s="54">
        <v>-3.03</v>
      </c>
      <c r="F82" s="54">
        <v>0.01</v>
      </c>
      <c r="G82" s="51">
        <v>5.5652173913043557E-2</v>
      </c>
      <c r="H82" s="51">
        <f t="shared" si="1"/>
        <v>5.5552173913043554E-2</v>
      </c>
      <c r="L82" s="46">
        <v>21</v>
      </c>
      <c r="M82" s="46">
        <v>4.924584035325083E-2</v>
      </c>
      <c r="N82" s="46">
        <v>-5.8403986663310703E-4</v>
      </c>
    </row>
    <row r="83" spans="1:14" x14ac:dyDescent="0.2">
      <c r="A83" s="49">
        <v>39962</v>
      </c>
      <c r="B83" s="53">
        <v>5.75</v>
      </c>
      <c r="C83" s="54">
        <v>6.63</v>
      </c>
      <c r="D83" s="54">
        <v>-1.17</v>
      </c>
      <c r="E83" s="54">
        <v>-0.22</v>
      </c>
      <c r="F83" s="54">
        <v>0</v>
      </c>
      <c r="G83" s="51">
        <v>-3.8461538461538547E-2</v>
      </c>
      <c r="H83" s="51">
        <f t="shared" si="1"/>
        <v>-3.8461538461538547E-2</v>
      </c>
      <c r="L83" s="46">
        <v>22</v>
      </c>
      <c r="M83" s="46">
        <v>2.2366622405921362E-2</v>
      </c>
      <c r="N83" s="46">
        <v>-4.4099660591718839E-3</v>
      </c>
    </row>
    <row r="84" spans="1:14" x14ac:dyDescent="0.2">
      <c r="A84" s="49">
        <v>39933</v>
      </c>
      <c r="B84" s="53">
        <v>5.98</v>
      </c>
      <c r="C84" s="54">
        <v>10.46</v>
      </c>
      <c r="D84" s="54">
        <v>5.33</v>
      </c>
      <c r="E84" s="54">
        <v>4.0199999999999996</v>
      </c>
      <c r="F84" s="54">
        <v>0.01</v>
      </c>
      <c r="G84" s="51">
        <v>1.2737642585551332</v>
      </c>
      <c r="H84" s="51">
        <f t="shared" si="1"/>
        <v>1.2736642585551332</v>
      </c>
      <c r="L84" s="46">
        <v>23</v>
      </c>
      <c r="M84" s="46">
        <v>1.202327292108768E-2</v>
      </c>
      <c r="N84" s="46">
        <v>2.3233137335322451E-2</v>
      </c>
    </row>
    <row r="85" spans="1:14" x14ac:dyDescent="0.2">
      <c r="A85" s="49">
        <v>39903</v>
      </c>
      <c r="B85" s="53">
        <v>2.63</v>
      </c>
      <c r="C85" s="54">
        <v>8.73</v>
      </c>
      <c r="D85" s="54">
        <v>-0.11</v>
      </c>
      <c r="E85" s="54">
        <v>0.99</v>
      </c>
      <c r="F85" s="54">
        <v>0.02</v>
      </c>
      <c r="G85" s="51">
        <v>0.31499999999999995</v>
      </c>
      <c r="H85" s="51">
        <f t="shared" si="1"/>
        <v>0.31479999999999997</v>
      </c>
      <c r="L85" s="46">
        <v>24</v>
      </c>
      <c r="M85" s="46">
        <v>4.8023825751766717E-2</v>
      </c>
      <c r="N85" s="46">
        <v>-3.4378601580226813E-2</v>
      </c>
    </row>
    <row r="86" spans="1:14" x14ac:dyDescent="0.2">
      <c r="A86" s="49">
        <v>39871</v>
      </c>
      <c r="B86" s="53">
        <v>2</v>
      </c>
      <c r="C86" s="54">
        <v>-9.85</v>
      </c>
      <c r="D86" s="54">
        <v>-0.16</v>
      </c>
      <c r="E86" s="54">
        <v>-5.16</v>
      </c>
      <c r="F86" s="54">
        <v>0.01</v>
      </c>
      <c r="G86" s="51">
        <v>6.9518716577539941E-2</v>
      </c>
      <c r="H86" s="51">
        <f t="shared" si="1"/>
        <v>6.9418716577539938E-2</v>
      </c>
      <c r="L86" s="46">
        <v>25</v>
      </c>
      <c r="M86" s="46">
        <v>7.0871891374624463E-2</v>
      </c>
      <c r="N86" s="46">
        <v>-4.2128575866603013E-2</v>
      </c>
    </row>
    <row r="87" spans="1:14" x14ac:dyDescent="0.2">
      <c r="A87" s="49">
        <v>39843</v>
      </c>
      <c r="B87" s="53">
        <v>1.87</v>
      </c>
      <c r="C87" s="54">
        <v>-7.37</v>
      </c>
      <c r="D87" s="54">
        <v>0.22</v>
      </c>
      <c r="E87" s="54">
        <v>-7.47</v>
      </c>
      <c r="F87" s="54">
        <v>0</v>
      </c>
      <c r="G87" s="51">
        <v>-0.18340611353711789</v>
      </c>
      <c r="H87" s="51">
        <f t="shared" si="1"/>
        <v>-0.18340611353711789</v>
      </c>
      <c r="L87" s="46">
        <v>26</v>
      </c>
      <c r="M87" s="46">
        <v>-7.8125951705069183E-2</v>
      </c>
      <c r="N87" s="46">
        <v>4.7665809125678513E-2</v>
      </c>
    </row>
    <row r="88" spans="1:14" x14ac:dyDescent="0.2">
      <c r="A88" s="49">
        <v>39813</v>
      </c>
      <c r="B88" s="53">
        <v>2.29</v>
      </c>
      <c r="C88" s="54">
        <v>1.4</v>
      </c>
      <c r="D88" s="54">
        <v>4.58</v>
      </c>
      <c r="E88" s="54">
        <v>-1.61</v>
      </c>
      <c r="F88" s="54">
        <v>0</v>
      </c>
      <c r="G88" s="51">
        <v>-0.14869888475836424</v>
      </c>
      <c r="H88" s="51">
        <f t="shared" si="1"/>
        <v>-0.14869888475836424</v>
      </c>
      <c r="L88" s="46">
        <v>27</v>
      </c>
      <c r="M88" s="46">
        <v>3.913961328075672E-2</v>
      </c>
      <c r="N88" s="46">
        <v>-0.13574382873743113</v>
      </c>
    </row>
    <row r="89" spans="1:14" x14ac:dyDescent="0.2">
      <c r="A89" s="49">
        <v>39780</v>
      </c>
      <c r="B89" s="53">
        <v>2.69</v>
      </c>
      <c r="C89" s="54">
        <v>-7.75</v>
      </c>
      <c r="D89" s="54">
        <v>-4.33</v>
      </c>
      <c r="E89" s="54">
        <v>-2.94</v>
      </c>
      <c r="F89" s="54">
        <v>0.03</v>
      </c>
      <c r="G89" s="51">
        <v>0.22831050228310512</v>
      </c>
      <c r="H89" s="51">
        <f t="shared" si="1"/>
        <v>0.22801050228310513</v>
      </c>
      <c r="L89" s="46">
        <v>28</v>
      </c>
      <c r="M89" s="46">
        <v>3.9286993556977852E-2</v>
      </c>
      <c r="N89" s="46">
        <v>-4.1040354164809563E-2</v>
      </c>
    </row>
    <row r="90" spans="1:14" x14ac:dyDescent="0.2">
      <c r="A90" s="49">
        <v>39752</v>
      </c>
      <c r="B90" s="53">
        <v>2.19</v>
      </c>
      <c r="C90" s="54">
        <v>-18.23</v>
      </c>
      <c r="D90" s="54">
        <v>-3.77</v>
      </c>
      <c r="E90" s="54">
        <v>-0.62</v>
      </c>
      <c r="F90" s="54">
        <v>0.08</v>
      </c>
      <c r="G90" s="51">
        <v>-0.57884615384615379</v>
      </c>
      <c r="H90" s="51">
        <f t="shared" si="1"/>
        <v>-0.57964615384615381</v>
      </c>
      <c r="L90" s="46">
        <v>29</v>
      </c>
      <c r="M90" s="46">
        <v>6.9716066824159525E-2</v>
      </c>
      <c r="N90" s="46">
        <v>-5.548962936120759E-2</v>
      </c>
    </row>
    <row r="91" spans="1:14" x14ac:dyDescent="0.2">
      <c r="A91" s="49">
        <v>39721</v>
      </c>
      <c r="B91" s="53">
        <v>5.2</v>
      </c>
      <c r="C91" s="54">
        <v>-9.99</v>
      </c>
      <c r="D91" s="54">
        <v>-1.5</v>
      </c>
      <c r="E91" s="54">
        <v>3.85</v>
      </c>
      <c r="F91" s="54">
        <v>0.15</v>
      </c>
      <c r="G91" s="51">
        <v>0.1659192825112108</v>
      </c>
      <c r="H91" s="51">
        <f t="shared" si="1"/>
        <v>0.1644192825112108</v>
      </c>
      <c r="L91" s="46">
        <v>30</v>
      </c>
      <c r="M91" s="46">
        <v>5.0047652584228594E-2</v>
      </c>
      <c r="N91" s="46">
        <v>-8.0464172537777351E-3</v>
      </c>
    </row>
    <row r="92" spans="1:14" x14ac:dyDescent="0.2">
      <c r="A92" s="49">
        <v>39689</v>
      </c>
      <c r="B92" s="53">
        <v>4.46</v>
      </c>
      <c r="C92" s="54">
        <v>1</v>
      </c>
      <c r="D92" s="54">
        <v>1.74</v>
      </c>
      <c r="E92" s="54">
        <v>1.22</v>
      </c>
      <c r="F92" s="54">
        <v>0.13</v>
      </c>
      <c r="G92" s="51">
        <v>-7.0833333333333304E-2</v>
      </c>
      <c r="H92" s="51">
        <f t="shared" si="1"/>
        <v>-7.2133333333333299E-2</v>
      </c>
      <c r="L92" s="46">
        <v>31</v>
      </c>
      <c r="M92" s="46">
        <v>-6.8633394430480388E-2</v>
      </c>
      <c r="N92" s="46">
        <v>2.7756617179295728E-2</v>
      </c>
    </row>
    <row r="93" spans="1:14" x14ac:dyDescent="0.2">
      <c r="A93" s="49">
        <v>39660</v>
      </c>
      <c r="B93" s="53">
        <v>4.8</v>
      </c>
      <c r="C93" s="54">
        <v>-1.59</v>
      </c>
      <c r="D93" s="54">
        <v>2.12</v>
      </c>
      <c r="E93" s="54">
        <v>1.73</v>
      </c>
      <c r="F93" s="54">
        <v>0.15</v>
      </c>
      <c r="G93" s="51">
        <v>-2.0790020790020236E-3</v>
      </c>
      <c r="H93" s="51">
        <f t="shared" si="1"/>
        <v>-3.5790020790020236E-3</v>
      </c>
      <c r="L93" s="46">
        <v>32</v>
      </c>
      <c r="M93" s="46">
        <v>9.734052519262984E-2</v>
      </c>
      <c r="N93" s="46">
        <v>-6.1963752249505621E-3</v>
      </c>
    </row>
    <row r="94" spans="1:14" x14ac:dyDescent="0.2">
      <c r="A94" s="49">
        <v>39629</v>
      </c>
      <c r="B94" s="53">
        <v>4.8099999999999996</v>
      </c>
      <c r="C94" s="54">
        <v>-7.9</v>
      </c>
      <c r="D94" s="54">
        <v>1.1599999999999999</v>
      </c>
      <c r="E94" s="54">
        <v>-3.11</v>
      </c>
      <c r="F94" s="54">
        <v>0.17</v>
      </c>
      <c r="G94" s="51">
        <v>-0.29264705882352948</v>
      </c>
      <c r="H94" s="51">
        <f t="shared" si="1"/>
        <v>-0.29434705882352946</v>
      </c>
      <c r="L94" s="46">
        <v>33</v>
      </c>
      <c r="M94" s="46">
        <v>-2.4416004499217749E-2</v>
      </c>
      <c r="N94" s="46">
        <v>1.1023147356360653E-2</v>
      </c>
    </row>
    <row r="95" spans="1:14" x14ac:dyDescent="0.2">
      <c r="A95" s="49">
        <v>39598</v>
      </c>
      <c r="B95" s="53">
        <v>6.8</v>
      </c>
      <c r="C95" s="54">
        <v>2.39</v>
      </c>
      <c r="D95" s="54">
        <v>3.07</v>
      </c>
      <c r="E95" s="54">
        <v>-2.39</v>
      </c>
      <c r="F95" s="54">
        <v>0.18</v>
      </c>
      <c r="G95" s="51">
        <v>-0.17675544794188858</v>
      </c>
      <c r="H95" s="51">
        <f t="shared" si="1"/>
        <v>-0.17855544794188857</v>
      </c>
      <c r="L95" s="46">
        <v>34</v>
      </c>
      <c r="M95" s="46">
        <v>5.0639604841237307E-2</v>
      </c>
      <c r="N95" s="46">
        <v>9.3051131847311175E-2</v>
      </c>
    </row>
    <row r="96" spans="1:14" x14ac:dyDescent="0.2">
      <c r="A96" s="49">
        <v>39568</v>
      </c>
      <c r="B96" s="53">
        <v>8.26</v>
      </c>
      <c r="C96" s="54">
        <v>4.72</v>
      </c>
      <c r="D96" s="54">
        <v>-2.04</v>
      </c>
      <c r="E96" s="54">
        <v>-0.13</v>
      </c>
      <c r="F96" s="54">
        <v>0.18</v>
      </c>
      <c r="G96" s="51">
        <v>0.44405594405594417</v>
      </c>
      <c r="H96" s="51">
        <f t="shared" si="1"/>
        <v>0.44225594405594415</v>
      </c>
      <c r="L96" s="46">
        <v>35</v>
      </c>
      <c r="M96" s="46">
        <v>1.6978053204183455E-2</v>
      </c>
      <c r="N96" s="46">
        <v>2.5607498126614989E-2</v>
      </c>
    </row>
    <row r="97" spans="1:14" x14ac:dyDescent="0.2">
      <c r="A97" s="49">
        <v>39538</v>
      </c>
      <c r="B97" s="53">
        <v>5.72</v>
      </c>
      <c r="C97" s="54">
        <v>-1.28</v>
      </c>
      <c r="D97" s="54">
        <v>-0.43</v>
      </c>
      <c r="E97" s="54">
        <v>0.38</v>
      </c>
      <c r="F97" s="54">
        <v>0.17</v>
      </c>
      <c r="G97" s="51">
        <v>-0.12404287901990818</v>
      </c>
      <c r="H97" s="51">
        <f t="shared" si="1"/>
        <v>-0.12574287901990819</v>
      </c>
      <c r="L97" s="46">
        <v>36</v>
      </c>
      <c r="M97" s="46">
        <v>5.5710604776116161E-2</v>
      </c>
      <c r="N97" s="46">
        <v>-1.2887448550898011E-2</v>
      </c>
    </row>
    <row r="98" spans="1:14" x14ac:dyDescent="0.2">
      <c r="A98" s="49">
        <v>39507</v>
      </c>
      <c r="B98" s="53">
        <v>6.53</v>
      </c>
      <c r="C98" s="54">
        <v>-2.27</v>
      </c>
      <c r="D98" s="54">
        <v>0.61</v>
      </c>
      <c r="E98" s="54">
        <v>-0.61</v>
      </c>
      <c r="F98" s="54">
        <v>0.13</v>
      </c>
      <c r="G98" s="51">
        <v>-1.6566265060240837E-2</v>
      </c>
      <c r="H98" s="51">
        <f t="shared" si="1"/>
        <v>-1.7866265060240836E-2</v>
      </c>
      <c r="L98" s="46">
        <v>37</v>
      </c>
      <c r="M98" s="46">
        <v>1.1338866418745607E-2</v>
      </c>
      <c r="N98" s="46">
        <v>-3.7593692673571835E-2</v>
      </c>
    </row>
    <row r="99" spans="1:14" x14ac:dyDescent="0.2">
      <c r="A99" s="49">
        <v>39478</v>
      </c>
      <c r="B99" s="53">
        <v>6.64</v>
      </c>
      <c r="C99" s="54">
        <v>-6.37</v>
      </c>
      <c r="D99" s="54">
        <v>-1.55</v>
      </c>
      <c r="E99" s="54">
        <v>4.7300000000000004</v>
      </c>
      <c r="F99" s="54">
        <v>0.21</v>
      </c>
      <c r="G99" s="51">
        <v>-1.3372956909361133E-2</v>
      </c>
      <c r="H99" s="51">
        <f t="shared" si="1"/>
        <v>-1.5472956909361133E-2</v>
      </c>
      <c r="L99" s="46">
        <v>38</v>
      </c>
      <c r="M99" s="46">
        <v>0.10262137609534312</v>
      </c>
      <c r="N99" s="46">
        <v>-0.10262137609534312</v>
      </c>
    </row>
    <row r="100" spans="1:14" x14ac:dyDescent="0.2">
      <c r="A100" s="49">
        <v>39447</v>
      </c>
      <c r="B100" s="53">
        <v>6.73</v>
      </c>
      <c r="C100" s="54">
        <v>-0.56999999999999995</v>
      </c>
      <c r="D100" s="54">
        <v>0.65</v>
      </c>
      <c r="E100" s="54">
        <v>-0.77</v>
      </c>
      <c r="F100" s="54">
        <v>0.27</v>
      </c>
      <c r="G100" s="51">
        <v>-0.10386151797603183</v>
      </c>
      <c r="H100" s="51">
        <f t="shared" si="1"/>
        <v>-0.10656151797603182</v>
      </c>
      <c r="L100" s="46">
        <v>39</v>
      </c>
      <c r="M100" s="46">
        <v>4.6911048480922375E-2</v>
      </c>
      <c r="N100" s="46">
        <v>8.39933183313048E-2</v>
      </c>
    </row>
    <row r="101" spans="1:14" x14ac:dyDescent="0.2">
      <c r="A101" s="49">
        <v>39416</v>
      </c>
      <c r="B101" s="53">
        <v>7.51</v>
      </c>
      <c r="C101" s="54">
        <v>-5.42</v>
      </c>
      <c r="D101" s="54">
        <v>-3.68</v>
      </c>
      <c r="E101" s="54">
        <v>-1.04</v>
      </c>
      <c r="F101" s="54">
        <v>0.34</v>
      </c>
      <c r="G101" s="51">
        <v>-0.15332581736189399</v>
      </c>
      <c r="H101" s="51">
        <f t="shared" si="1"/>
        <v>-0.156725817361894</v>
      </c>
      <c r="L101" s="46">
        <v>40</v>
      </c>
      <c r="M101" s="46">
        <v>-2.0430944071029716E-3</v>
      </c>
      <c r="N101" s="46">
        <v>2.7928757489540077E-2</v>
      </c>
    </row>
    <row r="102" spans="1:14" x14ac:dyDescent="0.2">
      <c r="A102" s="49">
        <v>39386</v>
      </c>
      <c r="B102" s="53">
        <v>8.8699999999999992</v>
      </c>
      <c r="C102" s="54">
        <v>2.37</v>
      </c>
      <c r="D102" s="54">
        <v>1.29</v>
      </c>
      <c r="E102" s="54">
        <v>-3.67</v>
      </c>
      <c r="F102" s="54">
        <v>0.32</v>
      </c>
      <c r="G102" s="51">
        <v>4.4758539458185975E-2</v>
      </c>
      <c r="H102" s="51">
        <f t="shared" si="1"/>
        <v>4.1558539458185974E-2</v>
      </c>
      <c r="L102" s="46">
        <v>41</v>
      </c>
      <c r="M102" s="46">
        <v>-3.2771639631270326E-3</v>
      </c>
      <c r="N102" s="46">
        <v>0.13502300574811696</v>
      </c>
    </row>
    <row r="103" spans="1:14" x14ac:dyDescent="0.2">
      <c r="A103" s="49">
        <v>39353</v>
      </c>
      <c r="B103" s="53">
        <v>8.49</v>
      </c>
      <c r="C103" s="54">
        <v>3.77</v>
      </c>
      <c r="D103" s="54">
        <v>-1.31</v>
      </c>
      <c r="E103" s="54">
        <v>-2.2799999999999998</v>
      </c>
      <c r="F103" s="54">
        <v>0.32</v>
      </c>
      <c r="G103" s="51">
        <v>8.7067861715749206E-2</v>
      </c>
      <c r="H103" s="51">
        <f t="shared" si="1"/>
        <v>8.3867861715749212E-2</v>
      </c>
      <c r="L103" s="46">
        <v>42</v>
      </c>
      <c r="M103" s="46">
        <v>5.078576144054011E-2</v>
      </c>
      <c r="N103" s="46">
        <v>4.7887567607446599E-3</v>
      </c>
    </row>
    <row r="104" spans="1:14" x14ac:dyDescent="0.2">
      <c r="A104" s="49">
        <v>39325</v>
      </c>
      <c r="B104" s="53">
        <v>7.81</v>
      </c>
      <c r="C104" s="54">
        <v>0.63</v>
      </c>
      <c r="D104" s="54">
        <v>-1.4</v>
      </c>
      <c r="E104" s="54">
        <v>-0.99</v>
      </c>
      <c r="F104" s="54">
        <v>0.42</v>
      </c>
      <c r="G104" s="51">
        <v>-8.2256169212690966E-2</v>
      </c>
      <c r="H104" s="51">
        <f t="shared" si="1"/>
        <v>-8.6456169212690961E-2</v>
      </c>
      <c r="L104" s="46">
        <v>43</v>
      </c>
      <c r="M104" s="46">
        <v>4.5998399916318163E-2</v>
      </c>
      <c r="N104" s="46">
        <v>-3.5275889093807314E-2</v>
      </c>
    </row>
    <row r="105" spans="1:14" x14ac:dyDescent="0.2">
      <c r="A105" s="49">
        <v>39294</v>
      </c>
      <c r="B105" s="53">
        <v>8.51</v>
      </c>
      <c r="C105" s="54">
        <v>-3.42</v>
      </c>
      <c r="D105" s="54">
        <v>-2.15</v>
      </c>
      <c r="E105" s="54">
        <v>-2.93</v>
      </c>
      <c r="F105" s="54">
        <v>0.4</v>
      </c>
      <c r="G105" s="51">
        <v>-9.6602972399150722E-2</v>
      </c>
      <c r="H105" s="51">
        <f t="shared" si="1"/>
        <v>-0.10060297239915073</v>
      </c>
      <c r="L105" s="46">
        <v>44</v>
      </c>
      <c r="M105" s="46">
        <v>1.5171814518441516E-2</v>
      </c>
      <c r="N105" s="46">
        <v>-5.1668164883404977E-2</v>
      </c>
    </row>
    <row r="106" spans="1:14" x14ac:dyDescent="0.2">
      <c r="A106" s="49">
        <v>39262</v>
      </c>
      <c r="B106" s="53">
        <v>9.42</v>
      </c>
      <c r="C106" s="54">
        <v>-1.72</v>
      </c>
      <c r="D106" s="54">
        <v>0.62</v>
      </c>
      <c r="E106" s="54">
        <v>-0.48</v>
      </c>
      <c r="F106" s="54">
        <v>0.4</v>
      </c>
      <c r="G106" s="51">
        <v>0.12949640287769792</v>
      </c>
      <c r="H106" s="51">
        <f t="shared" si="1"/>
        <v>0.12549640287769792</v>
      </c>
      <c r="L106" s="46">
        <v>45</v>
      </c>
      <c r="M106" s="46">
        <v>6.3806084355048948E-2</v>
      </c>
      <c r="N106" s="46">
        <v>-0.15566214496110961</v>
      </c>
    </row>
    <row r="107" spans="1:14" x14ac:dyDescent="0.2">
      <c r="A107" s="49">
        <v>39233</v>
      </c>
      <c r="B107" s="53">
        <v>8.34</v>
      </c>
      <c r="C107" s="54">
        <v>3.66</v>
      </c>
      <c r="D107" s="54">
        <v>-0.11</v>
      </c>
      <c r="E107" s="54">
        <v>0.28000000000000003</v>
      </c>
      <c r="F107" s="54">
        <v>0.41</v>
      </c>
      <c r="G107" s="51">
        <v>3.7313432835820892E-2</v>
      </c>
      <c r="H107" s="51">
        <f t="shared" si="1"/>
        <v>3.3213432835820893E-2</v>
      </c>
      <c r="L107" s="46">
        <v>46</v>
      </c>
      <c r="M107" s="46">
        <v>-0.11779065802035117</v>
      </c>
      <c r="N107" s="46">
        <v>5.3860870786308745E-2</v>
      </c>
    </row>
    <row r="108" spans="1:14" x14ac:dyDescent="0.2">
      <c r="A108" s="49">
        <v>39202</v>
      </c>
      <c r="B108" s="53">
        <v>8.0399999999999991</v>
      </c>
      <c r="C108" s="54">
        <v>3.86</v>
      </c>
      <c r="D108" s="54">
        <v>-1.38</v>
      </c>
      <c r="E108" s="54">
        <v>-1.1499999999999999</v>
      </c>
      <c r="F108" s="54">
        <v>0.44</v>
      </c>
      <c r="G108" s="51">
        <v>1.9011406844106293E-2</v>
      </c>
      <c r="H108" s="51">
        <f t="shared" si="1"/>
        <v>1.4611406844106292E-2</v>
      </c>
      <c r="L108" s="46">
        <v>47</v>
      </c>
      <c r="M108" s="46">
        <v>-2.1302113387713439E-2</v>
      </c>
      <c r="N108" s="46">
        <v>-7.4851732766132814E-2</v>
      </c>
    </row>
    <row r="109" spans="1:14" x14ac:dyDescent="0.2">
      <c r="A109" s="49">
        <v>39171</v>
      </c>
      <c r="B109" s="53">
        <v>7.89</v>
      </c>
      <c r="C109" s="54">
        <v>0.92</v>
      </c>
      <c r="D109" s="54">
        <v>0.04</v>
      </c>
      <c r="E109" s="54">
        <v>0.36</v>
      </c>
      <c r="F109" s="54">
        <v>0.43</v>
      </c>
      <c r="G109" s="51">
        <v>-2.5284450063212116E-3</v>
      </c>
      <c r="H109" s="51">
        <f t="shared" si="1"/>
        <v>-6.8284450063212116E-3</v>
      </c>
      <c r="L109" s="46">
        <v>48</v>
      </c>
      <c r="M109" s="46">
        <v>4.13005234504022E-2</v>
      </c>
      <c r="N109" s="46">
        <v>-3.3222979023907979E-2</v>
      </c>
    </row>
    <row r="110" spans="1:14" x14ac:dyDescent="0.2">
      <c r="A110" s="49">
        <v>39141</v>
      </c>
      <c r="B110" s="53">
        <v>7.91</v>
      </c>
      <c r="C110" s="54">
        <v>-1.84</v>
      </c>
      <c r="D110" s="54">
        <v>1.78</v>
      </c>
      <c r="E110" s="54">
        <v>0.17</v>
      </c>
      <c r="F110" s="54">
        <v>0.38</v>
      </c>
      <c r="G110" s="51">
        <v>-2.7060270602706105E-2</v>
      </c>
      <c r="H110" s="51">
        <f t="shared" si="1"/>
        <v>-3.0860270602706106E-2</v>
      </c>
      <c r="L110" s="46">
        <v>49</v>
      </c>
      <c r="M110" s="46">
        <v>7.2090462494547966E-2</v>
      </c>
      <c r="N110" s="46">
        <v>-7.531107441081196E-2</v>
      </c>
    </row>
    <row r="111" spans="1:14" x14ac:dyDescent="0.2">
      <c r="A111" s="49">
        <v>39113</v>
      </c>
      <c r="B111" s="53">
        <v>8.1300000000000008</v>
      </c>
      <c r="C111" s="54">
        <v>1.26</v>
      </c>
      <c r="D111" s="54">
        <v>-0.16</v>
      </c>
      <c r="E111" s="54">
        <v>-0.59</v>
      </c>
      <c r="F111" s="54">
        <v>0.44</v>
      </c>
      <c r="G111" s="51">
        <v>8.2556591211717878E-2</v>
      </c>
      <c r="H111" s="51">
        <f t="shared" si="1"/>
        <v>7.8156591211717877E-2</v>
      </c>
      <c r="L111" s="46">
        <v>50</v>
      </c>
      <c r="M111" s="46">
        <v>5.6389048712899209E-2</v>
      </c>
      <c r="N111" s="46">
        <v>9.7886044223903873E-2</v>
      </c>
    </row>
    <row r="112" spans="1:14" x14ac:dyDescent="0.2">
      <c r="A112" s="49">
        <v>39080</v>
      </c>
      <c r="B112" s="53">
        <v>7.51</v>
      </c>
      <c r="C112" s="54">
        <v>0.66</v>
      </c>
      <c r="D112" s="54">
        <v>-0.77</v>
      </c>
      <c r="E112" s="54">
        <v>2.5</v>
      </c>
      <c r="F112" s="54">
        <v>0.4</v>
      </c>
      <c r="G112" s="51">
        <v>-7.6260762607626154E-2</v>
      </c>
      <c r="H112" s="51">
        <f t="shared" si="1"/>
        <v>-8.0260762607626157E-2</v>
      </c>
      <c r="L112" s="46">
        <v>51</v>
      </c>
      <c r="M112" s="46">
        <v>3.1801152040852751E-2</v>
      </c>
      <c r="N112" s="46">
        <v>-1.6706812418211245E-2</v>
      </c>
    </row>
    <row r="113" spans="1:14" x14ac:dyDescent="0.2">
      <c r="A113" s="49">
        <v>39051</v>
      </c>
      <c r="B113" s="53">
        <v>8.1300000000000008</v>
      </c>
      <c r="C113" s="54">
        <v>1.74</v>
      </c>
      <c r="D113" s="54">
        <v>-7.0000000000000007E-2</v>
      </c>
      <c r="E113" s="54">
        <v>0.33</v>
      </c>
      <c r="F113" s="54">
        <v>0.42</v>
      </c>
      <c r="G113" s="51">
        <v>-1.8115942028985366E-2</v>
      </c>
      <c r="H113" s="51">
        <f t="shared" si="1"/>
        <v>-2.2315942028985365E-2</v>
      </c>
      <c r="L113" s="46">
        <v>52</v>
      </c>
      <c r="M113" s="46">
        <v>-1.633676217994752E-2</v>
      </c>
      <c r="N113" s="46">
        <v>-7.6128991244710051E-2</v>
      </c>
    </row>
    <row r="114" spans="1:14" x14ac:dyDescent="0.2">
      <c r="A114" s="49">
        <v>39021</v>
      </c>
      <c r="B114" s="53">
        <v>8.2799999999999994</v>
      </c>
      <c r="C114" s="54">
        <v>3.3</v>
      </c>
      <c r="D114" s="54">
        <v>2.11</v>
      </c>
      <c r="E114" s="54">
        <v>-0.74</v>
      </c>
      <c r="F114" s="54">
        <v>0.41</v>
      </c>
      <c r="G114" s="51">
        <v>2.3485784919653918E-2</v>
      </c>
      <c r="H114" s="51">
        <f t="shared" si="1"/>
        <v>1.9385784919653919E-2</v>
      </c>
      <c r="L114" s="46">
        <v>53</v>
      </c>
      <c r="M114" s="46">
        <v>0.19578306490329239</v>
      </c>
      <c r="N114" s="46">
        <v>1.207629393848636E-2</v>
      </c>
    </row>
    <row r="115" spans="1:14" x14ac:dyDescent="0.2">
      <c r="A115" s="49">
        <v>38989</v>
      </c>
      <c r="B115" s="53">
        <v>8.09</v>
      </c>
      <c r="C115" s="54">
        <v>1.32</v>
      </c>
      <c r="D115" s="54">
        <v>-2.41</v>
      </c>
      <c r="E115" s="54">
        <v>0.74</v>
      </c>
      <c r="F115" s="54">
        <v>0.41</v>
      </c>
      <c r="G115" s="51">
        <v>-3.3452807646355942E-2</v>
      </c>
      <c r="H115" s="51">
        <f t="shared" si="1"/>
        <v>-3.7552807646355942E-2</v>
      </c>
      <c r="L115" s="46">
        <v>54</v>
      </c>
      <c r="M115" s="46">
        <v>-0.15804025655892315</v>
      </c>
      <c r="N115" s="46">
        <v>2.7644573105685771E-2</v>
      </c>
    </row>
    <row r="116" spans="1:14" x14ac:dyDescent="0.2">
      <c r="A116" s="49">
        <v>38960</v>
      </c>
      <c r="B116" s="53">
        <v>8.3699999999999992</v>
      </c>
      <c r="C116" s="54">
        <v>2.13</v>
      </c>
      <c r="D116" s="54">
        <v>0.68</v>
      </c>
      <c r="E116" s="54">
        <v>-0.91</v>
      </c>
      <c r="F116" s="54">
        <v>0.42</v>
      </c>
      <c r="G116" s="51">
        <v>0.25487256371814082</v>
      </c>
      <c r="H116" s="51">
        <f t="shared" si="1"/>
        <v>0.25067256371814084</v>
      </c>
      <c r="L116" s="46">
        <v>55</v>
      </c>
      <c r="M116" s="46">
        <v>-0.1268981453823822</v>
      </c>
      <c r="N116" s="46">
        <v>3.7527056111292798E-2</v>
      </c>
    </row>
    <row r="117" spans="1:14" x14ac:dyDescent="0.2">
      <c r="A117" s="49">
        <v>38929</v>
      </c>
      <c r="B117" s="53">
        <v>6.67</v>
      </c>
      <c r="C117" s="54">
        <v>-0.73</v>
      </c>
      <c r="D117" s="54">
        <v>-2.96</v>
      </c>
      <c r="E117" s="54">
        <v>2.68</v>
      </c>
      <c r="F117" s="54">
        <v>0.4</v>
      </c>
      <c r="G117" s="51">
        <v>-3.7518037518037506E-2</v>
      </c>
      <c r="H117" s="51">
        <f t="shared" si="1"/>
        <v>-4.1518037518037509E-2</v>
      </c>
      <c r="L117" s="46">
        <v>56</v>
      </c>
      <c r="M117" s="46">
        <v>-6.0632878468637068E-2</v>
      </c>
      <c r="N117" s="46">
        <v>-5.3942901081761703E-2</v>
      </c>
    </row>
    <row r="118" spans="1:14" x14ac:dyDescent="0.2">
      <c r="A118" s="49">
        <v>38898</v>
      </c>
      <c r="B118" s="53">
        <v>6.93</v>
      </c>
      <c r="C118" s="54">
        <v>-0.53</v>
      </c>
      <c r="D118" s="54">
        <v>-0.81</v>
      </c>
      <c r="E118" s="54">
        <v>0.37</v>
      </c>
      <c r="F118" s="54">
        <v>0.4</v>
      </c>
      <c r="G118" s="51">
        <v>-3.2122905027933024E-2</v>
      </c>
      <c r="H118" s="51">
        <f t="shared" si="1"/>
        <v>-3.6122905027933028E-2</v>
      </c>
      <c r="L118" s="46">
        <v>57</v>
      </c>
      <c r="M118" s="46">
        <v>-3.8911369182919452E-2</v>
      </c>
      <c r="N118" s="46">
        <v>-3.6825896232630252E-2</v>
      </c>
    </row>
    <row r="119" spans="1:14" x14ac:dyDescent="0.2">
      <c r="A119" s="49">
        <v>38868</v>
      </c>
      <c r="B119" s="53">
        <v>7.16</v>
      </c>
      <c r="C119" s="54">
        <v>-3.38</v>
      </c>
      <c r="D119" s="54">
        <v>-2.71</v>
      </c>
      <c r="E119" s="54">
        <v>2.2799999999999998</v>
      </c>
      <c r="F119" s="54">
        <v>0.43</v>
      </c>
      <c r="G119" s="51">
        <v>3.0215827338129442E-2</v>
      </c>
      <c r="H119" s="51">
        <f t="shared" si="1"/>
        <v>2.5915827338129444E-2</v>
      </c>
      <c r="L119" s="46">
        <v>58</v>
      </c>
      <c r="M119" s="46">
        <v>-4.6493452163643818E-2</v>
      </c>
      <c r="N119" s="46">
        <v>1.0940769552137582E-2</v>
      </c>
    </row>
    <row r="120" spans="1:14" x14ac:dyDescent="0.2">
      <c r="A120" s="49">
        <v>38835</v>
      </c>
      <c r="B120" s="53">
        <v>6.95</v>
      </c>
      <c r="C120" s="54">
        <v>1.1599999999999999</v>
      </c>
      <c r="D120" s="54">
        <v>-0.11</v>
      </c>
      <c r="E120" s="54">
        <v>2.56</v>
      </c>
      <c r="F120" s="54">
        <v>0.36</v>
      </c>
      <c r="G120" s="51">
        <v>-0.12688442211055273</v>
      </c>
      <c r="H120" s="51">
        <f t="shared" si="1"/>
        <v>-0.13048442211055272</v>
      </c>
      <c r="L120" s="46">
        <v>59</v>
      </c>
      <c r="M120" s="46">
        <v>2.2973157959021072E-2</v>
      </c>
      <c r="N120" s="46">
        <v>1.4585527486988416E-2</v>
      </c>
    </row>
    <row r="121" spans="1:14" x14ac:dyDescent="0.2">
      <c r="A121" s="49">
        <v>38807</v>
      </c>
      <c r="B121" s="53">
        <v>7.96</v>
      </c>
      <c r="C121" s="54">
        <v>1.41</v>
      </c>
      <c r="D121" s="54">
        <v>2.76</v>
      </c>
      <c r="E121" s="54">
        <v>0.28999999999999998</v>
      </c>
      <c r="F121" s="54">
        <v>0.37</v>
      </c>
      <c r="G121" s="51">
        <v>-1.2547051442910462E-3</v>
      </c>
      <c r="H121" s="51">
        <f t="shared" si="1"/>
        <v>-4.9547051442910463E-3</v>
      </c>
      <c r="L121" s="46">
        <v>60</v>
      </c>
      <c r="M121" s="46">
        <v>-1.3200426220333359E-2</v>
      </c>
      <c r="N121" s="46">
        <v>3.7981006389379273E-3</v>
      </c>
    </row>
    <row r="122" spans="1:14" x14ac:dyDescent="0.2">
      <c r="A122" s="49">
        <v>38776</v>
      </c>
      <c r="B122" s="53">
        <v>7.97</v>
      </c>
      <c r="C122" s="54">
        <v>-0.52</v>
      </c>
      <c r="D122" s="54">
        <v>-0.44</v>
      </c>
      <c r="E122" s="54">
        <v>0.56999999999999995</v>
      </c>
      <c r="F122" s="54">
        <v>0.34</v>
      </c>
      <c r="G122" s="51">
        <v>-7.1095571095571186E-2</v>
      </c>
      <c r="H122" s="51">
        <f t="shared" si="1"/>
        <v>-7.4495571095571186E-2</v>
      </c>
      <c r="L122" s="46">
        <v>61</v>
      </c>
      <c r="M122" s="46">
        <v>6.8749831668696179E-2</v>
      </c>
      <c r="N122" s="46">
        <v>-0.1252761639570974</v>
      </c>
    </row>
    <row r="123" spans="1:14" x14ac:dyDescent="0.2">
      <c r="A123" s="49">
        <v>38748</v>
      </c>
      <c r="B123" s="53">
        <v>8.58</v>
      </c>
      <c r="C123" s="54">
        <v>3.5</v>
      </c>
      <c r="D123" s="54">
        <v>5.64</v>
      </c>
      <c r="E123" s="54">
        <v>0.46</v>
      </c>
      <c r="F123" s="54">
        <v>0.35</v>
      </c>
      <c r="G123" s="51">
        <v>0.1113989637305699</v>
      </c>
      <c r="H123" s="51">
        <f t="shared" si="1"/>
        <v>0.1078989637305699</v>
      </c>
      <c r="L123" s="46">
        <v>62</v>
      </c>
      <c r="M123" s="46">
        <v>3.9292142436137836E-2</v>
      </c>
      <c r="N123" s="46">
        <v>-8.9421922066870357E-2</v>
      </c>
    </row>
    <row r="124" spans="1:14" x14ac:dyDescent="0.2">
      <c r="A124" s="49">
        <v>38716</v>
      </c>
      <c r="B124" s="53">
        <v>7.72</v>
      </c>
      <c r="C124" s="54">
        <v>0.15</v>
      </c>
      <c r="D124" s="54">
        <v>0.24</v>
      </c>
      <c r="E124" s="54">
        <v>0.18</v>
      </c>
      <c r="F124" s="54">
        <v>0.32</v>
      </c>
      <c r="G124" s="51">
        <v>-5.0430504305043145E-2</v>
      </c>
      <c r="H124" s="51">
        <f t="shared" si="1"/>
        <v>-5.3630504305043146E-2</v>
      </c>
      <c r="L124" s="46">
        <v>63</v>
      </c>
      <c r="M124" s="46">
        <v>0.14332492773691202</v>
      </c>
      <c r="N124" s="46">
        <v>-9.0099959104540675E-2</v>
      </c>
    </row>
    <row r="125" spans="1:14" x14ac:dyDescent="0.2">
      <c r="A125" s="49">
        <v>38686</v>
      </c>
      <c r="B125" s="53">
        <v>8.1300000000000008</v>
      </c>
      <c r="C125" s="54">
        <v>3.85</v>
      </c>
      <c r="D125" s="54">
        <v>1.19</v>
      </c>
      <c r="E125" s="54">
        <v>-0.73</v>
      </c>
      <c r="F125" s="54">
        <v>0.31</v>
      </c>
      <c r="G125" s="51">
        <v>-2.2836538461538436E-2</v>
      </c>
      <c r="H125" s="51">
        <f t="shared" si="1"/>
        <v>-2.5936538461538435E-2</v>
      </c>
      <c r="L125" s="46">
        <v>64</v>
      </c>
      <c r="M125" s="46">
        <v>1.3325980332436739E-2</v>
      </c>
      <c r="N125" s="46">
        <v>0.1146702687829205</v>
      </c>
    </row>
    <row r="126" spans="1:14" x14ac:dyDescent="0.2">
      <c r="A126" s="49">
        <v>38656</v>
      </c>
      <c r="B126" s="53">
        <v>8.32</v>
      </c>
      <c r="C126" s="54">
        <v>-2.5</v>
      </c>
      <c r="D126" s="54">
        <v>-1.9</v>
      </c>
      <c r="E126" s="54">
        <v>-0.7</v>
      </c>
      <c r="F126" s="54">
        <v>0.27</v>
      </c>
      <c r="G126" s="51">
        <v>-0.15618661257606481</v>
      </c>
      <c r="H126" s="51">
        <f t="shared" si="1"/>
        <v>-0.15888661257606482</v>
      </c>
      <c r="L126" s="46">
        <v>65</v>
      </c>
      <c r="M126" s="46">
        <v>4.9910542486509418E-2</v>
      </c>
      <c r="N126" s="46">
        <v>0.10440122221937306</v>
      </c>
    </row>
    <row r="127" spans="1:14" x14ac:dyDescent="0.2">
      <c r="A127" s="49">
        <v>38625</v>
      </c>
      <c r="B127" s="53">
        <v>9.86</v>
      </c>
      <c r="C127" s="54">
        <v>0.9</v>
      </c>
      <c r="D127" s="54">
        <v>7.0000000000000007E-2</v>
      </c>
      <c r="E127" s="54">
        <v>1.44</v>
      </c>
      <c r="F127" s="54">
        <v>0.28999999999999998</v>
      </c>
      <c r="G127" s="51">
        <v>-1.1033099297893756E-2</v>
      </c>
      <c r="H127" s="51">
        <f t="shared" si="1"/>
        <v>-1.3933099297893756E-2</v>
      </c>
      <c r="L127" s="46">
        <v>66</v>
      </c>
      <c r="M127" s="46">
        <v>0.14573282897443901</v>
      </c>
      <c r="N127" s="46">
        <v>-6.0726445995715486E-2</v>
      </c>
    </row>
    <row r="128" spans="1:14" x14ac:dyDescent="0.2">
      <c r="A128" s="49">
        <v>38595</v>
      </c>
      <c r="B128" s="53">
        <v>9.9700000000000006</v>
      </c>
      <c r="C128" s="54">
        <v>-0.74</v>
      </c>
      <c r="D128" s="54">
        <v>-0.54</v>
      </c>
      <c r="E128" s="54">
        <v>1.53</v>
      </c>
      <c r="F128" s="54">
        <v>0.3</v>
      </c>
      <c r="G128" s="51">
        <v>-7.1694599627560529E-2</v>
      </c>
      <c r="H128" s="51">
        <f t="shared" si="1"/>
        <v>-7.4694599627560532E-2</v>
      </c>
      <c r="L128" s="46">
        <v>67</v>
      </c>
      <c r="M128" s="46">
        <v>-0.10747813843470012</v>
      </c>
      <c r="N128" s="46">
        <v>-9.3015796545716789E-3</v>
      </c>
    </row>
    <row r="129" spans="1:14" x14ac:dyDescent="0.2">
      <c r="A129" s="49">
        <v>38562</v>
      </c>
      <c r="B129" s="53">
        <v>10.74</v>
      </c>
      <c r="C129" s="54">
        <v>4.03</v>
      </c>
      <c r="D129" s="54">
        <v>2.59</v>
      </c>
      <c r="E129" s="54">
        <v>-0.87</v>
      </c>
      <c r="F129" s="54">
        <v>0.24</v>
      </c>
      <c r="G129" s="51">
        <v>4.8828125E-2</v>
      </c>
      <c r="H129" s="51">
        <f t="shared" si="1"/>
        <v>4.6428125000000001E-2</v>
      </c>
      <c r="L129" s="46">
        <v>68</v>
      </c>
      <c r="M129" s="46">
        <v>0.12431618076667088</v>
      </c>
      <c r="N129" s="46">
        <v>0.14244889859840842</v>
      </c>
    </row>
    <row r="130" spans="1:14" x14ac:dyDescent="0.2">
      <c r="A130" s="49">
        <v>38533</v>
      </c>
      <c r="B130" s="53">
        <v>10.24</v>
      </c>
      <c r="C130" s="54">
        <v>0.95</v>
      </c>
      <c r="D130" s="54">
        <v>2.82</v>
      </c>
      <c r="E130" s="54">
        <v>2.37</v>
      </c>
      <c r="F130" s="54">
        <v>0.23</v>
      </c>
      <c r="G130" s="51">
        <v>2.6052104208416749E-2</v>
      </c>
      <c r="H130" s="51">
        <f t="shared" ref="H130:H193" si="2">G130-F130/100</f>
        <v>2.3752104208416749E-2</v>
      </c>
      <c r="L130" s="46">
        <v>69</v>
      </c>
      <c r="M130" s="46">
        <v>-0.13441826276439617</v>
      </c>
      <c r="N130" s="46">
        <v>-6.3466988724324436E-3</v>
      </c>
    </row>
    <row r="131" spans="1:14" x14ac:dyDescent="0.2">
      <c r="A131" s="49">
        <v>38503</v>
      </c>
      <c r="B131" s="53">
        <v>9.98</v>
      </c>
      <c r="C131" s="54">
        <v>3.37</v>
      </c>
      <c r="D131" s="54">
        <v>2.4700000000000002</v>
      </c>
      <c r="E131" s="54">
        <v>-0.78</v>
      </c>
      <c r="F131" s="54">
        <v>0.24</v>
      </c>
      <c r="G131" s="51">
        <v>9.549945115257974E-2</v>
      </c>
      <c r="H131" s="51">
        <f t="shared" si="2"/>
        <v>9.309945115257974E-2</v>
      </c>
      <c r="L131" s="46">
        <v>70</v>
      </c>
      <c r="M131" s="46">
        <v>-0.16262062866726279</v>
      </c>
      <c r="N131" s="46">
        <v>6.3442287653437943E-2</v>
      </c>
    </row>
    <row r="132" spans="1:14" x14ac:dyDescent="0.2">
      <c r="A132" s="49">
        <v>38471</v>
      </c>
      <c r="B132" s="53">
        <v>9.11</v>
      </c>
      <c r="C132" s="54">
        <v>-2.86</v>
      </c>
      <c r="D132" s="54">
        <v>-3.89</v>
      </c>
      <c r="E132" s="54">
        <v>-0.24</v>
      </c>
      <c r="F132" s="54">
        <v>0.21</v>
      </c>
      <c r="G132" s="51">
        <v>-0.19593998234774934</v>
      </c>
      <c r="H132" s="51">
        <f t="shared" si="2"/>
        <v>-0.19803998234774933</v>
      </c>
      <c r="L132" s="46">
        <v>71</v>
      </c>
      <c r="M132" s="46">
        <v>4.9321973639712122E-2</v>
      </c>
      <c r="N132" s="46">
        <v>-1.3622450966681132E-2</v>
      </c>
    </row>
    <row r="133" spans="1:14" x14ac:dyDescent="0.2">
      <c r="A133" s="49">
        <v>38442</v>
      </c>
      <c r="B133" s="53">
        <v>11.33</v>
      </c>
      <c r="C133" s="54">
        <v>-1.68</v>
      </c>
      <c r="D133" s="54">
        <v>-1.44</v>
      </c>
      <c r="E133" s="54">
        <v>1.36</v>
      </c>
      <c r="F133" s="54">
        <v>0.21</v>
      </c>
      <c r="G133" s="51">
        <v>-0.10434782608695659</v>
      </c>
      <c r="H133" s="51">
        <f t="shared" si="2"/>
        <v>-0.10644782608695659</v>
      </c>
      <c r="L133" s="46">
        <v>72</v>
      </c>
      <c r="M133" s="46">
        <v>0.11924104453770702</v>
      </c>
      <c r="N133" s="46">
        <v>-4.8642577757468414E-2</v>
      </c>
    </row>
    <row r="134" spans="1:14" x14ac:dyDescent="0.2">
      <c r="A134" s="49">
        <v>38411</v>
      </c>
      <c r="B134" s="53">
        <v>12.65</v>
      </c>
      <c r="C134" s="54">
        <v>2.2000000000000002</v>
      </c>
      <c r="D134" s="54">
        <v>-0.16</v>
      </c>
      <c r="E134" s="54">
        <v>1.69</v>
      </c>
      <c r="F134" s="54">
        <v>0.16</v>
      </c>
      <c r="G134" s="51">
        <v>-3.9483675018982534E-2</v>
      </c>
      <c r="H134" s="51">
        <f t="shared" si="2"/>
        <v>-4.1083675018982531E-2</v>
      </c>
      <c r="L134" s="46">
        <v>73</v>
      </c>
      <c r="M134" s="46">
        <v>7.9925589946912887E-2</v>
      </c>
      <c r="N134" s="46">
        <v>3.1002403113897931E-3</v>
      </c>
    </row>
    <row r="135" spans="1:14" x14ac:dyDescent="0.2">
      <c r="A135" s="49">
        <v>38383</v>
      </c>
      <c r="B135" s="53">
        <v>13.17</v>
      </c>
      <c r="C135" s="54">
        <v>-2.61</v>
      </c>
      <c r="D135" s="54">
        <v>-1.27</v>
      </c>
      <c r="E135" s="54">
        <v>1.58</v>
      </c>
      <c r="F135" s="54">
        <v>0.16</v>
      </c>
      <c r="G135" s="51">
        <v>-0.10040983606557385</v>
      </c>
      <c r="H135" s="51">
        <f t="shared" si="2"/>
        <v>-0.10200983606557386</v>
      </c>
      <c r="L135" s="46">
        <v>74</v>
      </c>
      <c r="M135" s="46">
        <v>-6.061218915088399E-2</v>
      </c>
      <c r="N135" s="46">
        <v>0.14461218915088406</v>
      </c>
    </row>
    <row r="136" spans="1:14" x14ac:dyDescent="0.2">
      <c r="A136" s="49">
        <v>38352</v>
      </c>
      <c r="B136" s="53">
        <v>14.64</v>
      </c>
      <c r="C136" s="54">
        <v>3.25</v>
      </c>
      <c r="D136" s="54">
        <v>-0.22</v>
      </c>
      <c r="E136" s="54">
        <v>-0.15</v>
      </c>
      <c r="F136" s="54">
        <v>0.16</v>
      </c>
      <c r="G136" s="51">
        <v>3.2440056417489593E-2</v>
      </c>
      <c r="H136" s="51">
        <f t="shared" si="2"/>
        <v>3.0840056417489593E-2</v>
      </c>
      <c r="L136" s="46">
        <v>75</v>
      </c>
      <c r="M136" s="46">
        <v>5.6264882087437178E-2</v>
      </c>
      <c r="N136" s="46">
        <v>6.8494510488490867E-2</v>
      </c>
    </row>
    <row r="137" spans="1:14" x14ac:dyDescent="0.2">
      <c r="A137" s="49">
        <v>38321</v>
      </c>
      <c r="B137" s="53">
        <v>14.18</v>
      </c>
      <c r="C137" s="54">
        <v>4.6100000000000003</v>
      </c>
      <c r="D137" s="54">
        <v>3.99</v>
      </c>
      <c r="E137" s="54">
        <v>1.29</v>
      </c>
      <c r="F137" s="54">
        <v>0.15</v>
      </c>
      <c r="G137" s="51">
        <v>8.8257866462010837E-2</v>
      </c>
      <c r="H137" s="51">
        <f t="shared" si="2"/>
        <v>8.6757866462010835E-2</v>
      </c>
      <c r="L137" s="46">
        <v>76</v>
      </c>
      <c r="M137" s="46">
        <v>9.2353858643745998E-2</v>
      </c>
      <c r="N137" s="46">
        <v>0.17764614135625401</v>
      </c>
    </row>
    <row r="138" spans="1:14" x14ac:dyDescent="0.2">
      <c r="A138" s="49">
        <v>38289</v>
      </c>
      <c r="B138" s="53">
        <v>13.03</v>
      </c>
      <c r="C138" s="54">
        <v>1.68</v>
      </c>
      <c r="D138" s="54">
        <v>0.33</v>
      </c>
      <c r="E138" s="54">
        <v>0.23</v>
      </c>
      <c r="F138" s="54">
        <v>0.11</v>
      </c>
      <c r="G138" s="51">
        <v>-7.2597864768683351E-2</v>
      </c>
      <c r="H138" s="51">
        <f t="shared" si="2"/>
        <v>-7.3697864768683355E-2</v>
      </c>
      <c r="L138" s="46">
        <v>77</v>
      </c>
      <c r="M138" s="46">
        <v>-7.9469687099348291E-2</v>
      </c>
      <c r="N138" s="46">
        <v>5.0343473507115294E-2</v>
      </c>
    </row>
    <row r="139" spans="1:14" x14ac:dyDescent="0.2">
      <c r="A139" s="49">
        <v>38260</v>
      </c>
      <c r="B139" s="53">
        <v>14.05</v>
      </c>
      <c r="C139" s="54">
        <v>2.06</v>
      </c>
      <c r="D139" s="54">
        <v>3.82</v>
      </c>
      <c r="E139" s="54">
        <v>0.12</v>
      </c>
      <c r="F139" s="54">
        <v>0.11</v>
      </c>
      <c r="G139" s="51">
        <v>-4.2523033309708191E-3</v>
      </c>
      <c r="H139" s="51">
        <f t="shared" si="2"/>
        <v>-5.3523033309708194E-3</v>
      </c>
      <c r="L139" s="46">
        <v>78</v>
      </c>
      <c r="M139" s="46">
        <v>9.0700807795813548E-2</v>
      </c>
      <c r="N139" s="46">
        <v>-0.14211659726949777</v>
      </c>
    </row>
    <row r="140" spans="1:14" x14ac:dyDescent="0.2">
      <c r="A140" s="49">
        <v>38230</v>
      </c>
      <c r="B140" s="53">
        <v>14.11</v>
      </c>
      <c r="C140" s="54">
        <v>0.08</v>
      </c>
      <c r="D140" s="54">
        <v>-1.33</v>
      </c>
      <c r="E140" s="54">
        <v>1.4</v>
      </c>
      <c r="F140" s="54">
        <v>0.11</v>
      </c>
      <c r="G140" s="51">
        <v>-4.1440217391304435E-2</v>
      </c>
      <c r="H140" s="51">
        <f t="shared" si="2"/>
        <v>-4.2540217391304432E-2</v>
      </c>
      <c r="L140" s="46">
        <v>79</v>
      </c>
      <c r="M140" s="46">
        <v>9.7648942045280573E-2</v>
      </c>
      <c r="N140" s="46">
        <v>-0.14774894204528061</v>
      </c>
    </row>
    <row r="141" spans="1:14" x14ac:dyDescent="0.2">
      <c r="A141" s="49">
        <v>38198</v>
      </c>
      <c r="B141" s="53">
        <v>14.72</v>
      </c>
      <c r="C141" s="54">
        <v>-3.77</v>
      </c>
      <c r="D141" s="54">
        <v>-3.67</v>
      </c>
      <c r="E141" s="54">
        <v>4.12</v>
      </c>
      <c r="F141" s="54">
        <v>0.1</v>
      </c>
      <c r="G141" s="51">
        <v>-5.9424920127795544E-2</v>
      </c>
      <c r="H141" s="51">
        <f t="shared" si="2"/>
        <v>-6.0424920127795545E-2</v>
      </c>
      <c r="L141" s="46">
        <v>80</v>
      </c>
      <c r="M141" s="46">
        <v>0.18383983783913971</v>
      </c>
      <c r="N141" s="46">
        <v>0.13401732855295245</v>
      </c>
    </row>
    <row r="142" spans="1:14" x14ac:dyDescent="0.2">
      <c r="A142" s="49">
        <v>38168</v>
      </c>
      <c r="B142" s="53">
        <v>15.65</v>
      </c>
      <c r="C142" s="54">
        <v>2.1</v>
      </c>
      <c r="D142" s="54">
        <v>1.55</v>
      </c>
      <c r="E142" s="54">
        <v>1.4</v>
      </c>
      <c r="F142" s="54">
        <v>0.08</v>
      </c>
      <c r="G142" s="51">
        <v>5.3872053872053849E-2</v>
      </c>
      <c r="H142" s="51">
        <f t="shared" si="2"/>
        <v>5.3072053872053847E-2</v>
      </c>
      <c r="L142" s="46">
        <v>81</v>
      </c>
      <c r="M142" s="46">
        <v>-3.5813721937943119E-2</v>
      </c>
      <c r="N142" s="46">
        <v>9.1365895850986673E-2</v>
      </c>
    </row>
    <row r="143" spans="1:14" x14ac:dyDescent="0.2">
      <c r="A143" s="49">
        <v>38138</v>
      </c>
      <c r="B143" s="53">
        <v>14.85</v>
      </c>
      <c r="C143" s="54">
        <v>1.1399999999999999</v>
      </c>
      <c r="D143" s="54">
        <v>-0.22</v>
      </c>
      <c r="E143" s="54">
        <v>0.68</v>
      </c>
      <c r="F143" s="54">
        <v>0.06</v>
      </c>
      <c r="G143" s="51">
        <v>-3.3203125E-2</v>
      </c>
      <c r="H143" s="51">
        <f t="shared" si="2"/>
        <v>-3.3803125000000003E-2</v>
      </c>
      <c r="L143" s="46">
        <v>82</v>
      </c>
      <c r="M143" s="46">
        <v>0.10636704496916995</v>
      </c>
      <c r="N143" s="46">
        <v>-0.14482858343070848</v>
      </c>
    </row>
    <row r="144" spans="1:14" x14ac:dyDescent="0.2">
      <c r="A144" s="49">
        <v>38107</v>
      </c>
      <c r="B144" s="53">
        <v>15.36</v>
      </c>
      <c r="C144" s="54">
        <v>-1.99</v>
      </c>
      <c r="D144" s="54">
        <v>-1.87</v>
      </c>
      <c r="E144" s="54">
        <v>-2.74</v>
      </c>
      <c r="F144" s="54">
        <v>0.08</v>
      </c>
      <c r="G144" s="51">
        <v>0.13190862196020636</v>
      </c>
      <c r="H144" s="51">
        <f t="shared" si="2"/>
        <v>0.13110862196020637</v>
      </c>
      <c r="L144" s="46">
        <v>83</v>
      </c>
      <c r="M144" s="46">
        <v>0.21800193177448168</v>
      </c>
      <c r="N144" s="46">
        <v>1.0556623267806515</v>
      </c>
    </row>
    <row r="145" spans="1:14" x14ac:dyDescent="0.2">
      <c r="A145" s="49">
        <v>38077</v>
      </c>
      <c r="B145" s="53">
        <v>13.57</v>
      </c>
      <c r="C145" s="54">
        <v>-1.1499999999999999</v>
      </c>
      <c r="D145" s="54">
        <v>2.2999999999999998</v>
      </c>
      <c r="E145" s="54">
        <v>0.28000000000000003</v>
      </c>
      <c r="F145" s="54">
        <v>0.09</v>
      </c>
      <c r="G145" s="51">
        <v>-1.3090909090909042E-2</v>
      </c>
      <c r="H145" s="51">
        <f t="shared" si="2"/>
        <v>-1.3990909090909042E-2</v>
      </c>
      <c r="L145" s="46">
        <v>84</v>
      </c>
      <c r="M145" s="46">
        <v>0.15501446767894617</v>
      </c>
      <c r="N145" s="46">
        <v>0.1597855323210538</v>
      </c>
    </row>
    <row r="146" spans="1:14" x14ac:dyDescent="0.2">
      <c r="A146" s="49">
        <v>38044</v>
      </c>
      <c r="B146" s="53">
        <v>13.75</v>
      </c>
      <c r="C146" s="54">
        <v>1.48</v>
      </c>
      <c r="D146" s="54">
        <v>-0.51</v>
      </c>
      <c r="E146" s="54">
        <v>0.72</v>
      </c>
      <c r="F146" s="54">
        <v>0.06</v>
      </c>
      <c r="G146" s="51">
        <v>-5.4332874828060485E-2</v>
      </c>
      <c r="H146" s="51">
        <f t="shared" si="2"/>
        <v>-5.4932874828060488E-2</v>
      </c>
      <c r="L146" s="46">
        <v>85</v>
      </c>
      <c r="M146" s="46">
        <v>-0.22483116491795788</v>
      </c>
      <c r="N146" s="46">
        <v>0.2942498814954978</v>
      </c>
    </row>
    <row r="147" spans="1:14" x14ac:dyDescent="0.2">
      <c r="A147" s="49">
        <v>38016</v>
      </c>
      <c r="B147" s="53">
        <v>14.54</v>
      </c>
      <c r="C147" s="54">
        <v>2.04</v>
      </c>
      <c r="D147" s="54">
        <v>1.7</v>
      </c>
      <c r="E147" s="54">
        <v>1.42</v>
      </c>
      <c r="F147" s="54">
        <v>7.0000000000000007E-2</v>
      </c>
      <c r="G147" s="51">
        <v>-9.1250000000000053E-2</v>
      </c>
      <c r="H147" s="51">
        <f t="shared" si="2"/>
        <v>-9.1950000000000059E-2</v>
      </c>
      <c r="L147" s="46">
        <v>86</v>
      </c>
      <c r="M147" s="46">
        <v>-0.20312490238199982</v>
      </c>
      <c r="N147" s="46">
        <v>1.9718788844881929E-2</v>
      </c>
    </row>
    <row r="148" spans="1:14" x14ac:dyDescent="0.2">
      <c r="A148" s="49">
        <v>37986</v>
      </c>
      <c r="B148" s="53">
        <v>16</v>
      </c>
      <c r="C148" s="54">
        <v>4.53</v>
      </c>
      <c r="D148" s="54">
        <v>-2.68</v>
      </c>
      <c r="E148" s="54">
        <v>1.63</v>
      </c>
      <c r="F148" s="54">
        <v>0.08</v>
      </c>
      <c r="G148" s="51">
        <v>0.21212121212121215</v>
      </c>
      <c r="H148" s="51">
        <f t="shared" si="2"/>
        <v>0.21132121212121216</v>
      </c>
      <c r="L148" s="46">
        <v>87</v>
      </c>
      <c r="M148" s="46">
        <v>7.5326590374041984E-3</v>
      </c>
      <c r="N148" s="46">
        <v>-0.15623154379576842</v>
      </c>
    </row>
    <row r="149" spans="1:14" x14ac:dyDescent="0.2">
      <c r="A149" s="49">
        <v>37953</v>
      </c>
      <c r="B149" s="53">
        <v>13.2</v>
      </c>
      <c r="C149" s="54">
        <v>1.45</v>
      </c>
      <c r="D149" s="54">
        <v>2.14</v>
      </c>
      <c r="E149" s="54">
        <v>0.89</v>
      </c>
      <c r="F149" s="54">
        <v>7.0000000000000007E-2</v>
      </c>
      <c r="G149" s="51">
        <v>8.8211046990931408E-2</v>
      </c>
      <c r="H149" s="51">
        <f t="shared" si="2"/>
        <v>8.7511046990931401E-2</v>
      </c>
      <c r="L149" s="46">
        <v>88</v>
      </c>
      <c r="M149" s="46">
        <v>-0.17116772653991447</v>
      </c>
      <c r="N149" s="46">
        <v>0.39917822882301957</v>
      </c>
    </row>
    <row r="150" spans="1:14" x14ac:dyDescent="0.2">
      <c r="A150" s="49">
        <v>37925</v>
      </c>
      <c r="B150" s="53">
        <v>12.13</v>
      </c>
      <c r="C150" s="54">
        <v>6.01</v>
      </c>
      <c r="D150" s="54">
        <v>2.1800000000000002</v>
      </c>
      <c r="E150" s="54">
        <v>3.25</v>
      </c>
      <c r="F150" s="54">
        <v>7.0000000000000007E-2</v>
      </c>
      <c r="G150" s="51">
        <v>0.12627669452181989</v>
      </c>
      <c r="H150" s="51">
        <f t="shared" si="2"/>
        <v>0.12557669452181988</v>
      </c>
      <c r="L150" s="46">
        <v>89</v>
      </c>
      <c r="M150" s="46">
        <v>-0.33072389636920785</v>
      </c>
      <c r="N150" s="46">
        <v>-0.24892225747694596</v>
      </c>
    </row>
    <row r="151" spans="1:14" x14ac:dyDescent="0.2">
      <c r="A151" s="49">
        <v>37894</v>
      </c>
      <c r="B151" s="53">
        <v>10.77</v>
      </c>
      <c r="C151" s="54">
        <v>-1.07</v>
      </c>
      <c r="D151" s="54">
        <v>0.33</v>
      </c>
      <c r="E151" s="54">
        <v>0.12</v>
      </c>
      <c r="F151" s="54">
        <v>0.08</v>
      </c>
      <c r="G151" s="51">
        <v>-6.8339100346020865E-2</v>
      </c>
      <c r="H151" s="51">
        <f t="shared" si="2"/>
        <v>-6.913910034602086E-2</v>
      </c>
      <c r="L151" s="46">
        <v>90</v>
      </c>
      <c r="M151" s="46">
        <v>-0.14404523476777709</v>
      </c>
      <c r="N151" s="46">
        <v>0.30846451727898788</v>
      </c>
    </row>
    <row r="152" spans="1:14" x14ac:dyDescent="0.2">
      <c r="A152" s="49">
        <v>37862</v>
      </c>
      <c r="B152" s="53">
        <v>11.56</v>
      </c>
      <c r="C152" s="54">
        <v>2.46</v>
      </c>
      <c r="D152" s="54">
        <v>2.68</v>
      </c>
      <c r="E152" s="54">
        <v>1.38</v>
      </c>
      <c r="F152" s="54">
        <v>7.0000000000000007E-2</v>
      </c>
      <c r="G152" s="51">
        <v>4.5207956600361587E-2</v>
      </c>
      <c r="H152" s="51">
        <f t="shared" si="2"/>
        <v>4.4507956600361588E-2</v>
      </c>
      <c r="L152" s="46">
        <v>91</v>
      </c>
      <c r="M152" s="46">
        <v>2.4679188763193111E-2</v>
      </c>
      <c r="N152" s="46">
        <v>-9.681252209652641E-2</v>
      </c>
    </row>
    <row r="153" spans="1:14" x14ac:dyDescent="0.2">
      <c r="A153" s="49">
        <v>37833</v>
      </c>
      <c r="B153" s="53">
        <v>11.06</v>
      </c>
      <c r="C153" s="54">
        <v>2.1</v>
      </c>
      <c r="D153" s="54">
        <v>4.32</v>
      </c>
      <c r="E153" s="54">
        <v>-0.9</v>
      </c>
      <c r="F153" s="54">
        <v>7.0000000000000007E-2</v>
      </c>
      <c r="G153" s="51">
        <v>6.3694267515923553E-3</v>
      </c>
      <c r="H153" s="51">
        <f t="shared" si="2"/>
        <v>5.6694267515923552E-3</v>
      </c>
      <c r="L153" s="46">
        <v>92</v>
      </c>
      <c r="M153" s="46">
        <v>-1.5141183148222874E-2</v>
      </c>
      <c r="N153" s="46">
        <v>1.1562181069220851E-2</v>
      </c>
    </row>
    <row r="154" spans="1:14" x14ac:dyDescent="0.2">
      <c r="A154" s="49">
        <v>37802</v>
      </c>
      <c r="B154" s="53">
        <v>10.99</v>
      </c>
      <c r="C154" s="54">
        <v>1.45</v>
      </c>
      <c r="D154" s="54">
        <v>1.32</v>
      </c>
      <c r="E154" s="54">
        <v>0.16</v>
      </c>
      <c r="F154" s="54">
        <v>0.1</v>
      </c>
      <c r="G154" s="51">
        <v>4.6666666666666634E-2</v>
      </c>
      <c r="H154" s="51">
        <f t="shared" si="2"/>
        <v>4.5666666666666633E-2</v>
      </c>
      <c r="L154" s="46">
        <v>93</v>
      </c>
      <c r="M154" s="46">
        <v>-0.1707003805950375</v>
      </c>
      <c r="N154" s="46">
        <v>-0.12364667822849196</v>
      </c>
    </row>
    <row r="155" spans="1:14" x14ac:dyDescent="0.2">
      <c r="A155" s="49">
        <v>37771</v>
      </c>
      <c r="B155" s="53">
        <v>10.5</v>
      </c>
      <c r="C155" s="54">
        <v>6.28</v>
      </c>
      <c r="D155" s="54">
        <v>4.4400000000000004</v>
      </c>
      <c r="E155" s="54">
        <v>0.81</v>
      </c>
      <c r="F155" s="54">
        <v>0.09</v>
      </c>
      <c r="G155" s="51">
        <v>1.9417475728155331E-2</v>
      </c>
      <c r="H155" s="51">
        <f t="shared" si="2"/>
        <v>1.851747572815533E-2</v>
      </c>
      <c r="L155" s="46">
        <v>94</v>
      </c>
      <c r="M155" s="46">
        <v>1.6117784769345628E-2</v>
      </c>
      <c r="N155" s="46">
        <v>-0.19467323271123421</v>
      </c>
    </row>
    <row r="156" spans="1:14" x14ac:dyDescent="0.2">
      <c r="A156" s="49">
        <v>37741</v>
      </c>
      <c r="B156" s="53">
        <v>10.3</v>
      </c>
      <c r="C156" s="54">
        <v>8.11</v>
      </c>
      <c r="D156" s="54">
        <v>1.21</v>
      </c>
      <c r="E156" s="54">
        <v>-0.1</v>
      </c>
      <c r="F156" s="54">
        <v>0.1</v>
      </c>
      <c r="G156" s="51">
        <v>0.36968085106382986</v>
      </c>
      <c r="H156" s="51">
        <f t="shared" si="2"/>
        <v>0.36868085106382986</v>
      </c>
      <c r="L156" s="46">
        <v>95</v>
      </c>
      <c r="M156" s="46">
        <v>7.3346583478688346E-2</v>
      </c>
      <c r="N156" s="46">
        <v>0.36890936057725582</v>
      </c>
    </row>
    <row r="157" spans="1:14" x14ac:dyDescent="0.2">
      <c r="A157" s="49">
        <v>37711</v>
      </c>
      <c r="B157" s="53">
        <v>7.52</v>
      </c>
      <c r="C157" s="54">
        <v>0.81</v>
      </c>
      <c r="D157" s="54">
        <v>0.5</v>
      </c>
      <c r="E157" s="54">
        <v>-2.08</v>
      </c>
      <c r="F157" s="54">
        <v>0.1</v>
      </c>
      <c r="G157" s="51">
        <v>-9.6153846153846256E-2</v>
      </c>
      <c r="H157" s="51">
        <f t="shared" si="2"/>
        <v>-9.7153846153846257E-2</v>
      </c>
      <c r="L157" s="46">
        <v>96</v>
      </c>
      <c r="M157" s="46">
        <v>-2.4568229576704279E-2</v>
      </c>
      <c r="N157" s="46">
        <v>-0.10117464944320391</v>
      </c>
    </row>
    <row r="158" spans="1:14" x14ac:dyDescent="0.2">
      <c r="A158" s="49">
        <v>37680</v>
      </c>
      <c r="B158" s="53">
        <v>8.32</v>
      </c>
      <c r="C158" s="54">
        <v>-1.68</v>
      </c>
      <c r="D158" s="54">
        <v>-0.9</v>
      </c>
      <c r="E158" s="54">
        <v>-0.13</v>
      </c>
      <c r="F158" s="54">
        <v>0.09</v>
      </c>
      <c r="G158" s="51">
        <v>-8.6717892425905552E-2</v>
      </c>
      <c r="H158" s="51">
        <f t="shared" si="2"/>
        <v>-8.761789242590555E-2</v>
      </c>
      <c r="L158" s="46">
        <v>97</v>
      </c>
      <c r="M158" s="46">
        <v>-5.0123017687373234E-2</v>
      </c>
      <c r="N158" s="46">
        <v>3.2256752627132401E-2</v>
      </c>
    </row>
    <row r="159" spans="1:14" x14ac:dyDescent="0.2">
      <c r="A159" s="49">
        <v>37652</v>
      </c>
      <c r="B159" s="53">
        <v>9.11</v>
      </c>
      <c r="C159" s="54">
        <v>-2.4300000000000002</v>
      </c>
      <c r="D159" s="54">
        <v>1.03</v>
      </c>
      <c r="E159" s="54">
        <v>-0.4</v>
      </c>
      <c r="F159" s="54">
        <v>0.1</v>
      </c>
      <c r="G159" s="51">
        <v>-2.0430107526881902E-2</v>
      </c>
      <c r="H159" s="51">
        <f t="shared" si="2"/>
        <v>-2.1430107526881903E-2</v>
      </c>
      <c r="L159" s="46">
        <v>98</v>
      </c>
      <c r="M159" s="46">
        <v>-7.3068628875819094E-2</v>
      </c>
      <c r="N159" s="46">
        <v>5.7595671966457963E-2</v>
      </c>
    </row>
    <row r="160" spans="1:14" x14ac:dyDescent="0.2">
      <c r="A160" s="49">
        <v>37621</v>
      </c>
      <c r="B160" s="53">
        <v>9.3000000000000007</v>
      </c>
      <c r="C160" s="54">
        <v>-5.44</v>
      </c>
      <c r="D160" s="54">
        <v>-0.21</v>
      </c>
      <c r="E160" s="54">
        <v>4.0999999999999996</v>
      </c>
      <c r="F160" s="54">
        <v>0.11</v>
      </c>
      <c r="G160" s="51">
        <v>-0.18277680140597541</v>
      </c>
      <c r="H160" s="51">
        <f t="shared" si="2"/>
        <v>-0.1838768014059754</v>
      </c>
      <c r="L160" s="46">
        <v>99</v>
      </c>
      <c r="M160" s="46">
        <v>-2.210441803643862E-2</v>
      </c>
      <c r="N160" s="46">
        <v>-8.4457099939593203E-2</v>
      </c>
    </row>
    <row r="161" spans="1:14" x14ac:dyDescent="0.2">
      <c r="A161" s="49">
        <v>37589</v>
      </c>
      <c r="B161" s="53">
        <v>11.38</v>
      </c>
      <c r="C161" s="54">
        <v>5.85</v>
      </c>
      <c r="D161" s="54">
        <v>2.6</v>
      </c>
      <c r="E161" s="54">
        <v>-1.04</v>
      </c>
      <c r="F161" s="54">
        <v>0.12</v>
      </c>
      <c r="G161" s="51">
        <v>0.34515366430260053</v>
      </c>
      <c r="H161" s="51">
        <f t="shared" si="2"/>
        <v>0.34395366430260055</v>
      </c>
      <c r="L161" s="46">
        <v>100</v>
      </c>
      <c r="M161" s="46">
        <v>-0.11241976028339359</v>
      </c>
      <c r="N161" s="46">
        <v>-4.430605707850041E-2</v>
      </c>
    </row>
    <row r="162" spans="1:14" x14ac:dyDescent="0.2">
      <c r="A162" s="49">
        <v>37560</v>
      </c>
      <c r="B162" s="53">
        <v>8.4600000000000009</v>
      </c>
      <c r="C162" s="54">
        <v>7.52</v>
      </c>
      <c r="D162" s="54">
        <v>-2.19</v>
      </c>
      <c r="E162" s="54">
        <v>-6.19</v>
      </c>
      <c r="F162" s="54">
        <v>0.14000000000000001</v>
      </c>
      <c r="G162" s="51">
        <v>-0.13673469387755099</v>
      </c>
      <c r="H162" s="51">
        <f t="shared" si="2"/>
        <v>-0.13813469387755101</v>
      </c>
      <c r="L162" s="46">
        <v>101</v>
      </c>
      <c r="M162" s="46">
        <v>2.2766193804418453E-3</v>
      </c>
      <c r="N162" s="46">
        <v>3.9281920077744129E-2</v>
      </c>
    </row>
    <row r="163" spans="1:14" x14ac:dyDescent="0.2">
      <c r="A163" s="49">
        <v>37529</v>
      </c>
      <c r="B163" s="53">
        <v>9.8000000000000007</v>
      </c>
      <c r="C163" s="54">
        <v>-10.130000000000001</v>
      </c>
      <c r="D163" s="54">
        <v>2.9</v>
      </c>
      <c r="E163" s="54">
        <v>0.62</v>
      </c>
      <c r="F163" s="54">
        <v>0.14000000000000001</v>
      </c>
      <c r="G163" s="51">
        <v>-0.16737468139337286</v>
      </c>
      <c r="H163" s="51">
        <f t="shared" si="2"/>
        <v>-0.16877468139337287</v>
      </c>
      <c r="L163" s="46">
        <v>102</v>
      </c>
      <c r="M163" s="46">
        <v>3.7362463474621403E-2</v>
      </c>
      <c r="N163" s="46">
        <v>4.6505398241127809E-2</v>
      </c>
    </row>
    <row r="164" spans="1:14" x14ac:dyDescent="0.2">
      <c r="A164" s="49">
        <v>37498</v>
      </c>
      <c r="B164" s="53">
        <v>11.77</v>
      </c>
      <c r="C164" s="54">
        <v>0.1</v>
      </c>
      <c r="D164" s="54">
        <v>-0.8</v>
      </c>
      <c r="E164" s="54">
        <v>1.94</v>
      </c>
      <c r="F164" s="54">
        <v>0.14000000000000001</v>
      </c>
      <c r="G164" s="51">
        <v>-0.12620638455827771</v>
      </c>
      <c r="H164" s="51">
        <f t="shared" si="2"/>
        <v>-0.12760638455827772</v>
      </c>
      <c r="L164" s="46">
        <v>103</v>
      </c>
      <c r="M164" s="46">
        <v>-5.0930118839166028E-3</v>
      </c>
      <c r="N164" s="46">
        <v>-8.136315732877436E-2</v>
      </c>
    </row>
    <row r="165" spans="1:14" x14ac:dyDescent="0.2">
      <c r="A165" s="49">
        <v>37468</v>
      </c>
      <c r="B165" s="53">
        <v>13.47</v>
      </c>
      <c r="C165" s="54">
        <v>-8.19</v>
      </c>
      <c r="D165" s="54">
        <v>-5.01</v>
      </c>
      <c r="E165" s="54">
        <v>-3.78</v>
      </c>
      <c r="F165" s="54">
        <v>0.15</v>
      </c>
      <c r="G165" s="51">
        <v>-0.15812499999999996</v>
      </c>
      <c r="H165" s="51">
        <f t="shared" si="2"/>
        <v>-0.15962499999999996</v>
      </c>
      <c r="L165" s="46">
        <v>104</v>
      </c>
      <c r="M165" s="46">
        <v>-9.4129758376121489E-2</v>
      </c>
      <c r="N165" s="46">
        <v>-6.4732140230292362E-3</v>
      </c>
    </row>
    <row r="166" spans="1:14" x14ac:dyDescent="0.2">
      <c r="A166" s="49">
        <v>37435</v>
      </c>
      <c r="B166" s="53">
        <v>16</v>
      </c>
      <c r="C166" s="54">
        <v>-7.23</v>
      </c>
      <c r="D166" s="54">
        <v>1.69</v>
      </c>
      <c r="E166" s="54">
        <v>2.38</v>
      </c>
      <c r="F166" s="54">
        <v>0.13</v>
      </c>
      <c r="G166" s="51">
        <v>-9.3484419263455965E-2</v>
      </c>
      <c r="H166" s="51">
        <f t="shared" si="2"/>
        <v>-9.478441926345596E-2</v>
      </c>
      <c r="L166" s="46">
        <v>105</v>
      </c>
      <c r="M166" s="46">
        <v>-3.9358996786507588E-2</v>
      </c>
      <c r="N166" s="46">
        <v>0.16485539966420551</v>
      </c>
    </row>
    <row r="167" spans="1:14" x14ac:dyDescent="0.2">
      <c r="A167" s="49">
        <v>37407</v>
      </c>
      <c r="B167" s="53">
        <v>17.649999999999999</v>
      </c>
      <c r="C167" s="54">
        <v>-1.1000000000000001</v>
      </c>
      <c r="D167" s="54">
        <v>-3.1</v>
      </c>
      <c r="E167" s="54">
        <v>3</v>
      </c>
      <c r="F167" s="54">
        <v>0.14000000000000001</v>
      </c>
      <c r="G167" s="51">
        <v>0.10312499999999991</v>
      </c>
      <c r="H167" s="51">
        <f t="shared" si="2"/>
        <v>0.10172499999999991</v>
      </c>
      <c r="L167" s="46">
        <v>106</v>
      </c>
      <c r="M167" s="46">
        <v>6.0440063911913637E-2</v>
      </c>
      <c r="N167" s="46">
        <v>-2.7226631076092744E-2</v>
      </c>
    </row>
    <row r="168" spans="1:14" x14ac:dyDescent="0.2">
      <c r="A168" s="49">
        <v>37376</v>
      </c>
      <c r="B168" s="53">
        <v>16</v>
      </c>
      <c r="C168" s="54">
        <v>-5.36</v>
      </c>
      <c r="D168" s="54">
        <v>3.79</v>
      </c>
      <c r="E168" s="54">
        <v>7.47</v>
      </c>
      <c r="F168" s="54">
        <v>0.15</v>
      </c>
      <c r="G168" s="51">
        <v>-2.9714978775015055E-2</v>
      </c>
      <c r="H168" s="51">
        <f t="shared" si="2"/>
        <v>-3.1214978775015056E-2</v>
      </c>
      <c r="L168" s="46">
        <v>107</v>
      </c>
      <c r="M168" s="46">
        <v>4.9442915159140968E-2</v>
      </c>
      <c r="N168" s="46">
        <v>-3.4831508315034676E-2</v>
      </c>
    </row>
    <row r="169" spans="1:14" x14ac:dyDescent="0.2">
      <c r="A169" s="49">
        <v>37344</v>
      </c>
      <c r="B169" s="53">
        <v>16.489999999999998</v>
      </c>
      <c r="C169" s="54">
        <v>4.3600000000000003</v>
      </c>
      <c r="D169" s="54">
        <v>3.49</v>
      </c>
      <c r="E169" s="54">
        <v>1.1000000000000001</v>
      </c>
      <c r="F169" s="54">
        <v>0.13</v>
      </c>
      <c r="G169" s="51">
        <v>0.10819892473118253</v>
      </c>
      <c r="H169" s="51">
        <f t="shared" si="2"/>
        <v>0.10689892473118254</v>
      </c>
      <c r="L169" s="46">
        <v>108</v>
      </c>
      <c r="M169" s="46">
        <v>1.3797401035467335E-2</v>
      </c>
      <c r="N169" s="46">
        <v>-2.0625846041788548E-2</v>
      </c>
    </row>
    <row r="170" spans="1:14" x14ac:dyDescent="0.2">
      <c r="A170" s="49">
        <v>37315</v>
      </c>
      <c r="B170" s="53">
        <v>14.88</v>
      </c>
      <c r="C170" s="54">
        <v>-2.14</v>
      </c>
      <c r="D170" s="54">
        <v>-2.08</v>
      </c>
      <c r="E170" s="54">
        <v>4.8499999999999996</v>
      </c>
      <c r="F170" s="54">
        <v>0.13</v>
      </c>
      <c r="G170" s="51">
        <v>-2.7450980392156876E-2</v>
      </c>
      <c r="H170" s="51">
        <f t="shared" si="2"/>
        <v>-2.8750980392156875E-2</v>
      </c>
      <c r="L170" s="46">
        <v>109</v>
      </c>
      <c r="M170" s="46">
        <v>-3.4370148823040569E-2</v>
      </c>
      <c r="N170" s="46">
        <v>3.5098782203344635E-3</v>
      </c>
    </row>
    <row r="171" spans="1:14" x14ac:dyDescent="0.2">
      <c r="A171" s="49">
        <v>37287</v>
      </c>
      <c r="B171" s="53">
        <v>15.3</v>
      </c>
      <c r="C171" s="54">
        <v>-1.84</v>
      </c>
      <c r="D171" s="54">
        <v>-0.01</v>
      </c>
      <c r="E171" s="54">
        <v>3.12</v>
      </c>
      <c r="F171" s="54">
        <v>0.14000000000000001</v>
      </c>
      <c r="G171" s="51">
        <v>-2.6717557251908386E-2</v>
      </c>
      <c r="H171" s="51">
        <f t="shared" si="2"/>
        <v>-2.8117557251908384E-2</v>
      </c>
      <c r="L171" s="46">
        <v>110</v>
      </c>
      <c r="M171" s="46">
        <v>1.063026405353849E-2</v>
      </c>
      <c r="N171" s="46">
        <v>6.7526327158179383E-2</v>
      </c>
    </row>
    <row r="172" spans="1:14" x14ac:dyDescent="0.2">
      <c r="A172" s="49">
        <v>37256</v>
      </c>
      <c r="B172" s="53">
        <v>15.72</v>
      </c>
      <c r="C172" s="54">
        <v>1.63</v>
      </c>
      <c r="D172" s="54">
        <v>4.83</v>
      </c>
      <c r="E172" s="54">
        <v>1.63</v>
      </c>
      <c r="F172" s="54">
        <v>0.15</v>
      </c>
      <c r="G172" s="51">
        <v>-0.17001055966209089</v>
      </c>
      <c r="H172" s="51">
        <f t="shared" si="2"/>
        <v>-0.17151055966209089</v>
      </c>
      <c r="L172" s="46">
        <v>111</v>
      </c>
      <c r="M172" s="46">
        <v>2.863534563751147E-2</v>
      </c>
      <c r="N172" s="46">
        <v>-0.10889610824513762</v>
      </c>
    </row>
    <row r="173" spans="1:14" x14ac:dyDescent="0.2">
      <c r="A173" s="49">
        <v>37225</v>
      </c>
      <c r="B173" s="53">
        <v>18.940000000000001</v>
      </c>
      <c r="C173" s="54">
        <v>7.94</v>
      </c>
      <c r="D173" s="54">
        <v>0.26</v>
      </c>
      <c r="E173" s="54">
        <v>-0.87</v>
      </c>
      <c r="F173" s="54">
        <v>0.17</v>
      </c>
      <c r="G173" s="51">
        <v>0.18006230529595024</v>
      </c>
      <c r="H173" s="51">
        <f t="shared" si="2"/>
        <v>0.17836230529595024</v>
      </c>
      <c r="L173" s="46">
        <v>112</v>
      </c>
      <c r="M173" s="46">
        <v>2.7644166282429869E-2</v>
      </c>
      <c r="N173" s="46">
        <v>-4.996010831141523E-2</v>
      </c>
    </row>
    <row r="174" spans="1:14" x14ac:dyDescent="0.2">
      <c r="A174" s="49">
        <v>37195</v>
      </c>
      <c r="B174" s="53">
        <v>16.05</v>
      </c>
      <c r="C174" s="54">
        <v>2.21</v>
      </c>
      <c r="D174" s="54">
        <v>6.83</v>
      </c>
      <c r="E174" s="54">
        <v>-7.37</v>
      </c>
      <c r="F174" s="54">
        <v>0.22</v>
      </c>
      <c r="G174" s="51">
        <v>-7.4927953890489896E-2</v>
      </c>
      <c r="H174" s="51">
        <f t="shared" si="2"/>
        <v>-7.7127953890489889E-2</v>
      </c>
      <c r="L174" s="46">
        <v>113</v>
      </c>
      <c r="M174" s="46">
        <v>4.6531970719129075E-2</v>
      </c>
      <c r="N174" s="46">
        <v>-2.7146185799475156E-2</v>
      </c>
    </row>
    <row r="175" spans="1:14" x14ac:dyDescent="0.2">
      <c r="A175" s="49">
        <v>37162</v>
      </c>
      <c r="B175" s="53">
        <v>17.350000000000001</v>
      </c>
      <c r="C175" s="54">
        <v>-9.24</v>
      </c>
      <c r="D175" s="54">
        <v>-5.8</v>
      </c>
      <c r="E175" s="54">
        <v>1.64</v>
      </c>
      <c r="F175" s="54">
        <v>0.28000000000000003</v>
      </c>
      <c r="G175" s="51">
        <v>-0.12682435832913941</v>
      </c>
      <c r="H175" s="51">
        <f t="shared" si="2"/>
        <v>-0.12962435832913941</v>
      </c>
      <c r="L175" s="46">
        <v>114</v>
      </c>
      <c r="M175" s="46">
        <v>2.2212298397667182E-2</v>
      </c>
      <c r="N175" s="46">
        <v>-5.9765106044023124E-2</v>
      </c>
    </row>
    <row r="176" spans="1:14" x14ac:dyDescent="0.2">
      <c r="A176" s="49">
        <v>37134</v>
      </c>
      <c r="B176" s="53">
        <v>19.87</v>
      </c>
      <c r="C176" s="54">
        <v>-6.21</v>
      </c>
      <c r="D176" s="54">
        <v>1.24</v>
      </c>
      <c r="E176" s="54">
        <v>3.77</v>
      </c>
      <c r="F176" s="54">
        <v>0.31</v>
      </c>
      <c r="G176" s="51">
        <v>-0.21986650961915977</v>
      </c>
      <c r="H176" s="51">
        <f t="shared" si="2"/>
        <v>-0.22296650961915976</v>
      </c>
      <c r="L176" s="46">
        <v>115</v>
      </c>
      <c r="M176" s="46">
        <v>2.3435615264514827E-2</v>
      </c>
      <c r="N176" s="46">
        <v>0.22723694845362602</v>
      </c>
    </row>
    <row r="177" spans="1:14" x14ac:dyDescent="0.2">
      <c r="A177" s="49">
        <v>37103</v>
      </c>
      <c r="B177" s="53">
        <v>25.47</v>
      </c>
      <c r="C177" s="54">
        <v>-2.0299999999999998</v>
      </c>
      <c r="D177" s="54">
        <v>-4.25</v>
      </c>
      <c r="E177" s="54">
        <v>3.13</v>
      </c>
      <c r="F177" s="54">
        <v>0.3</v>
      </c>
      <c r="G177" s="51">
        <v>3.7474541751527424E-2</v>
      </c>
      <c r="H177" s="51">
        <f t="shared" si="2"/>
        <v>3.4474541751527421E-2</v>
      </c>
      <c r="L177" s="46">
        <v>116</v>
      </c>
      <c r="M177" s="46">
        <v>4.3551514689948341E-3</v>
      </c>
      <c r="N177" s="46">
        <v>-4.587318898703234E-2</v>
      </c>
    </row>
    <row r="178" spans="1:14" x14ac:dyDescent="0.2">
      <c r="A178" s="49">
        <v>37071</v>
      </c>
      <c r="B178" s="53">
        <v>24.55</v>
      </c>
      <c r="C178" s="54">
        <v>-1.95</v>
      </c>
      <c r="D178" s="54">
        <v>4.8099999999999996</v>
      </c>
      <c r="E178" s="54">
        <v>-0.22</v>
      </c>
      <c r="F178" s="54">
        <v>0.28000000000000003</v>
      </c>
      <c r="G178" s="51">
        <v>8.2135523613962036E-3</v>
      </c>
      <c r="H178" s="51">
        <f t="shared" si="2"/>
        <v>5.4135523613962032E-3</v>
      </c>
      <c r="L178" s="46">
        <v>117</v>
      </c>
      <c r="M178" s="46">
        <v>-1.1977406937689629E-2</v>
      </c>
      <c r="N178" s="46">
        <v>-2.4145498090243397E-2</v>
      </c>
    </row>
    <row r="179" spans="1:14" x14ac:dyDescent="0.2">
      <c r="A179" s="49">
        <v>37042</v>
      </c>
      <c r="B179" s="53">
        <v>24.35</v>
      </c>
      <c r="C179" s="54">
        <v>0.85</v>
      </c>
      <c r="D179" s="54">
        <v>3.04</v>
      </c>
      <c r="E179" s="54">
        <v>1.73</v>
      </c>
      <c r="F179" s="54">
        <v>0.32</v>
      </c>
      <c r="G179" s="51">
        <v>-0.17401628222523746</v>
      </c>
      <c r="H179" s="51">
        <f t="shared" si="2"/>
        <v>-0.17721628222523747</v>
      </c>
      <c r="L179" s="46">
        <v>118</v>
      </c>
      <c r="M179" s="46">
        <v>-4.5135530845224918E-2</v>
      </c>
      <c r="N179" s="46">
        <v>7.1051358183354368E-2</v>
      </c>
    </row>
    <row r="180" spans="1:14" x14ac:dyDescent="0.2">
      <c r="A180" s="49">
        <v>37011</v>
      </c>
      <c r="B180" s="53">
        <v>29.48</v>
      </c>
      <c r="C180" s="54">
        <v>7.68</v>
      </c>
      <c r="D180" s="54">
        <v>2.2200000000000002</v>
      </c>
      <c r="E180" s="54">
        <v>-8.35</v>
      </c>
      <c r="F180" s="54">
        <v>0.39</v>
      </c>
      <c r="G180" s="51">
        <v>4.836415362731139E-2</v>
      </c>
      <c r="H180" s="51">
        <f t="shared" si="2"/>
        <v>4.446415362731139E-2</v>
      </c>
      <c r="L180" s="46">
        <v>119</v>
      </c>
      <c r="M180" s="46">
        <v>3.8428658238695901E-2</v>
      </c>
      <c r="N180" s="46">
        <v>-0.16891308034924862</v>
      </c>
    </row>
    <row r="181" spans="1:14" x14ac:dyDescent="0.2">
      <c r="A181" s="49">
        <v>36980</v>
      </c>
      <c r="B181" s="53">
        <v>28.12</v>
      </c>
      <c r="C181" s="54">
        <v>-7.27</v>
      </c>
      <c r="D181" s="54">
        <v>-0.98</v>
      </c>
      <c r="E181" s="54">
        <v>10.39</v>
      </c>
      <c r="F181" s="54">
        <v>0.42</v>
      </c>
      <c r="G181" s="51">
        <v>1.1147069399496612E-2</v>
      </c>
      <c r="H181" s="51">
        <f t="shared" si="2"/>
        <v>6.9470693994966122E-3</v>
      </c>
      <c r="L181" s="46">
        <v>120</v>
      </c>
      <c r="M181" s="46">
        <v>2.3948897733957312E-2</v>
      </c>
      <c r="N181" s="46">
        <v>-2.8903602878248356E-2</v>
      </c>
    </row>
    <row r="182" spans="1:14" x14ac:dyDescent="0.2">
      <c r="A182" s="49">
        <v>36950</v>
      </c>
      <c r="B182" s="53">
        <v>27.81</v>
      </c>
      <c r="C182" s="54">
        <v>-9.82</v>
      </c>
      <c r="D182" s="54">
        <v>-1.36</v>
      </c>
      <c r="E182" s="54">
        <v>16.89</v>
      </c>
      <c r="F182" s="54">
        <v>0.38</v>
      </c>
      <c r="G182" s="51">
        <v>-1.3479957431713485E-2</v>
      </c>
      <c r="H182" s="51">
        <f t="shared" si="2"/>
        <v>-1.7279957431713486E-2</v>
      </c>
      <c r="L182" s="46">
        <v>121</v>
      </c>
      <c r="M182" s="46">
        <v>-9.6175041756613368E-3</v>
      </c>
      <c r="N182" s="46">
        <v>-6.4878066919909855E-2</v>
      </c>
    </row>
    <row r="183" spans="1:14" x14ac:dyDescent="0.2">
      <c r="A183" s="49">
        <v>36922</v>
      </c>
      <c r="B183" s="53">
        <v>28.19</v>
      </c>
      <c r="C183" s="54">
        <v>3.18</v>
      </c>
      <c r="D183" s="54">
        <v>5.2</v>
      </c>
      <c r="E183" s="54">
        <v>-8.31</v>
      </c>
      <c r="F183" s="54">
        <v>0.54</v>
      </c>
      <c r="G183" s="51">
        <v>0.20264505119453924</v>
      </c>
      <c r="H183" s="51">
        <f t="shared" si="2"/>
        <v>0.19724505119453925</v>
      </c>
      <c r="L183" s="46">
        <v>122</v>
      </c>
      <c r="M183" s="46">
        <v>6.4231379655085866E-2</v>
      </c>
      <c r="N183" s="46">
        <v>4.3667584075484031E-2</v>
      </c>
    </row>
    <row r="184" spans="1:14" x14ac:dyDescent="0.2">
      <c r="A184" s="49">
        <v>36889</v>
      </c>
      <c r="B184" s="53">
        <v>23.44</v>
      </c>
      <c r="C184" s="54">
        <v>1.55</v>
      </c>
      <c r="D184" s="54">
        <v>3.06</v>
      </c>
      <c r="E184" s="54">
        <v>10.61</v>
      </c>
      <c r="F184" s="54">
        <v>0.5</v>
      </c>
      <c r="G184" s="51">
        <v>3.0329670329670488E-2</v>
      </c>
      <c r="H184" s="51">
        <f t="shared" si="2"/>
        <v>2.5329670329670487E-2</v>
      </c>
      <c r="L184" s="46">
        <v>123</v>
      </c>
      <c r="M184" s="46">
        <v>-1.0718465764174515E-3</v>
      </c>
      <c r="N184" s="46">
        <v>-5.2558657728625696E-2</v>
      </c>
    </row>
    <row r="185" spans="1:14" x14ac:dyDescent="0.2">
      <c r="A185" s="49">
        <v>36860</v>
      </c>
      <c r="B185" s="53">
        <v>22.75</v>
      </c>
      <c r="C185" s="54">
        <v>-10.220000000000001</v>
      </c>
      <c r="D185" s="54">
        <v>-4.34</v>
      </c>
      <c r="E185" s="54">
        <v>15.38</v>
      </c>
      <c r="F185" s="54">
        <v>0.51</v>
      </c>
      <c r="G185" s="51">
        <v>-0.12935323383084574</v>
      </c>
      <c r="H185" s="51">
        <f t="shared" si="2"/>
        <v>-0.13445323383084573</v>
      </c>
      <c r="L185" s="46">
        <v>124</v>
      </c>
      <c r="M185" s="46">
        <v>5.5383107685534103E-2</v>
      </c>
      <c r="N185" s="46">
        <v>-8.1319646147072544E-2</v>
      </c>
    </row>
    <row r="186" spans="1:14" x14ac:dyDescent="0.2">
      <c r="A186" s="49">
        <v>36830</v>
      </c>
      <c r="B186" s="53">
        <v>26.13</v>
      </c>
      <c r="C186" s="54">
        <v>-2.84</v>
      </c>
      <c r="D186" s="54">
        <v>-4.76</v>
      </c>
      <c r="E186" s="54">
        <v>6.84</v>
      </c>
      <c r="F186" s="54">
        <v>0.56000000000000005</v>
      </c>
      <c r="G186" s="51">
        <v>2.4705882352941133E-2</v>
      </c>
      <c r="H186" s="51">
        <f t="shared" si="2"/>
        <v>1.9105882352941132E-2</v>
      </c>
      <c r="L186" s="46">
        <v>125</v>
      </c>
      <c r="M186" s="46">
        <v>-5.7085070507281427E-2</v>
      </c>
      <c r="N186" s="46">
        <v>-0.10180154206878339</v>
      </c>
    </row>
    <row r="187" spans="1:14" x14ac:dyDescent="0.2">
      <c r="A187" s="49">
        <v>36798</v>
      </c>
      <c r="B187" s="53">
        <v>25.5</v>
      </c>
      <c r="C187" s="54">
        <v>-5.36</v>
      </c>
      <c r="D187" s="54">
        <v>-0.68</v>
      </c>
      <c r="E187" s="54">
        <v>8.9499999999999993</v>
      </c>
      <c r="F187" s="54">
        <v>0.51</v>
      </c>
      <c r="G187" s="51">
        <v>5.4154609342703441E-2</v>
      </c>
      <c r="H187" s="51">
        <f t="shared" si="2"/>
        <v>4.9054609342703441E-2</v>
      </c>
      <c r="L187" s="46">
        <v>126</v>
      </c>
      <c r="M187" s="46">
        <v>2.3586945667887889E-2</v>
      </c>
      <c r="N187" s="46">
        <v>-3.7520044965781645E-2</v>
      </c>
    </row>
    <row r="188" spans="1:14" x14ac:dyDescent="0.2">
      <c r="A188" s="49">
        <v>36769</v>
      </c>
      <c r="B188" s="53">
        <v>24.19</v>
      </c>
      <c r="C188" s="54">
        <v>7.02</v>
      </c>
      <c r="D188" s="54">
        <v>0.95</v>
      </c>
      <c r="E188" s="54">
        <v>-2.2999999999999998</v>
      </c>
      <c r="F188" s="54">
        <v>0.5</v>
      </c>
      <c r="G188" s="51">
        <v>-8.9231927710843317E-2</v>
      </c>
      <c r="H188" s="51">
        <f t="shared" si="2"/>
        <v>-9.4231927710843322E-2</v>
      </c>
      <c r="L188" s="46">
        <v>127</v>
      </c>
      <c r="M188" s="46">
        <v>-4.530285837740157E-3</v>
      </c>
      <c r="N188" s="46">
        <v>-7.0164313789820382E-2</v>
      </c>
    </row>
    <row r="189" spans="1:14" x14ac:dyDescent="0.2">
      <c r="A189" s="49">
        <v>36738</v>
      </c>
      <c r="B189" s="53">
        <v>26.56</v>
      </c>
      <c r="C189" s="54">
        <v>-2.13</v>
      </c>
      <c r="D189" s="54">
        <v>-3.46</v>
      </c>
      <c r="E189" s="54">
        <v>8.84</v>
      </c>
      <c r="F189" s="54">
        <v>0.48</v>
      </c>
      <c r="G189" s="51">
        <v>8.2755809213208131E-2</v>
      </c>
      <c r="H189" s="51">
        <f t="shared" si="2"/>
        <v>7.7955809213208133E-2</v>
      </c>
      <c r="L189" s="46">
        <v>128</v>
      </c>
      <c r="M189" s="46">
        <v>5.8382529057791246E-2</v>
      </c>
      <c r="N189" s="46">
        <v>-1.1954404057791246E-2</v>
      </c>
    </row>
    <row r="190" spans="1:14" x14ac:dyDescent="0.2">
      <c r="A190" s="49">
        <v>36707</v>
      </c>
      <c r="B190" s="53">
        <v>24.53</v>
      </c>
      <c r="C190" s="54">
        <v>3.68</v>
      </c>
      <c r="D190" s="54">
        <v>10.39</v>
      </c>
      <c r="E190" s="54">
        <v>-10.53</v>
      </c>
      <c r="F190" s="54">
        <v>0.4</v>
      </c>
      <c r="G190" s="51">
        <v>-0.14915019077349978</v>
      </c>
      <c r="H190" s="51">
        <f t="shared" si="2"/>
        <v>-0.15315019077349978</v>
      </c>
      <c r="L190" s="46">
        <v>129</v>
      </c>
      <c r="M190" s="46">
        <v>3.5495102260492566E-2</v>
      </c>
      <c r="N190" s="46">
        <v>-1.1742998052075817E-2</v>
      </c>
    </row>
    <row r="191" spans="1:14" x14ac:dyDescent="0.2">
      <c r="A191" s="49">
        <v>36677</v>
      </c>
      <c r="B191" s="53">
        <v>28.83</v>
      </c>
      <c r="C191" s="54">
        <v>-3.47</v>
      </c>
      <c r="D191" s="54">
        <v>-3.52</v>
      </c>
      <c r="E191" s="54">
        <v>4.76</v>
      </c>
      <c r="F191" s="54">
        <v>0.5</v>
      </c>
      <c r="G191" s="51">
        <v>-0.11319593971085817</v>
      </c>
      <c r="H191" s="51">
        <f t="shared" si="2"/>
        <v>-0.11819593971085818</v>
      </c>
      <c r="L191" s="46">
        <v>130</v>
      </c>
      <c r="M191" s="46">
        <v>4.7677071939273556E-2</v>
      </c>
      <c r="N191" s="46">
        <v>4.5422379213306184E-2</v>
      </c>
    </row>
    <row r="192" spans="1:14" x14ac:dyDescent="0.2">
      <c r="A192" s="49">
        <v>36644</v>
      </c>
      <c r="B192" s="53">
        <v>32.51</v>
      </c>
      <c r="C192" s="54">
        <v>-4.7699999999999996</v>
      </c>
      <c r="D192" s="54">
        <v>-4.8499999999999996</v>
      </c>
      <c r="E192" s="54">
        <v>6.78</v>
      </c>
      <c r="F192" s="54">
        <v>0.46</v>
      </c>
      <c r="G192" s="51">
        <v>0.19171554252199408</v>
      </c>
      <c r="H192" s="51">
        <f t="shared" si="2"/>
        <v>0.18711554252199408</v>
      </c>
      <c r="L192" s="46">
        <v>131</v>
      </c>
      <c r="M192" s="46">
        <v>-6.0711174989879928E-2</v>
      </c>
      <c r="N192" s="46">
        <v>-0.1373288073578694</v>
      </c>
    </row>
    <row r="193" spans="1:14" x14ac:dyDescent="0.2">
      <c r="A193" s="49">
        <v>36616</v>
      </c>
      <c r="B193" s="53">
        <v>27.28</v>
      </c>
      <c r="C193" s="54">
        <v>7.04</v>
      </c>
      <c r="D193" s="54">
        <v>-16.12</v>
      </c>
      <c r="E193" s="54">
        <v>8.8800000000000008</v>
      </c>
      <c r="F193" s="54">
        <v>0.47</v>
      </c>
      <c r="G193" s="51">
        <v>0.10400647511129102</v>
      </c>
      <c r="H193" s="51">
        <f t="shared" si="2"/>
        <v>9.9306475111291023E-2</v>
      </c>
      <c r="L193" s="46">
        <v>132</v>
      </c>
      <c r="M193" s="46">
        <v>-2.3187924325875672E-2</v>
      </c>
      <c r="N193" s="46">
        <v>-8.3259901761080918E-2</v>
      </c>
    </row>
    <row r="194" spans="1:14" x14ac:dyDescent="0.2">
      <c r="A194" s="49">
        <v>36585</v>
      </c>
      <c r="B194" s="53">
        <v>24.71</v>
      </c>
      <c r="C194" s="54">
        <v>1.53</v>
      </c>
      <c r="D194" s="54">
        <v>20.98</v>
      </c>
      <c r="E194" s="54">
        <v>-13.1</v>
      </c>
      <c r="F194" s="54">
        <v>0.43</v>
      </c>
      <c r="G194" s="51">
        <v>-0.1635071090047393</v>
      </c>
      <c r="H194" s="51">
        <f t="shared" ref="H194:H239" si="3">G194-F194/100</f>
        <v>-0.1678071090047393</v>
      </c>
      <c r="L194" s="46">
        <v>133</v>
      </c>
      <c r="M194" s="46">
        <v>4.8277687354707437E-2</v>
      </c>
      <c r="N194" s="46">
        <v>-8.9361362373689968E-2</v>
      </c>
    </row>
    <row r="195" spans="1:14" x14ac:dyDescent="0.2">
      <c r="A195" s="49">
        <v>36556</v>
      </c>
      <c r="B195" s="53">
        <v>29.54</v>
      </c>
      <c r="C195" s="54">
        <v>-4.3499999999999996</v>
      </c>
      <c r="D195" s="54">
        <v>3.68</v>
      </c>
      <c r="E195" s="54">
        <v>-0.47</v>
      </c>
      <c r="F195" s="54">
        <v>0.41</v>
      </c>
      <c r="G195" s="51">
        <v>-6.6666666666666652E-2</v>
      </c>
      <c r="H195" s="51">
        <f t="shared" si="3"/>
        <v>-7.0766666666666644E-2</v>
      </c>
      <c r="L195" s="46">
        <v>134</v>
      </c>
      <c r="M195" s="46">
        <v>-3.711267750058489E-2</v>
      </c>
      <c r="N195" s="46">
        <v>-6.4897158564988969E-2</v>
      </c>
    </row>
    <row r="196" spans="1:14" x14ac:dyDescent="0.2">
      <c r="A196" s="49">
        <v>36525</v>
      </c>
      <c r="B196" s="53">
        <v>31.65</v>
      </c>
      <c r="C196" s="54">
        <v>6.85</v>
      </c>
      <c r="D196" s="54">
        <v>5.41</v>
      </c>
      <c r="E196" s="54">
        <v>-8.0399999999999991</v>
      </c>
      <c r="F196" s="54">
        <v>0.44</v>
      </c>
      <c r="G196" s="51">
        <v>5.5703802535023383E-2</v>
      </c>
      <c r="H196" s="51">
        <f t="shared" si="3"/>
        <v>5.1303802535023382E-2</v>
      </c>
      <c r="L196" s="46">
        <v>135</v>
      </c>
      <c r="M196" s="46">
        <v>4.9210539539357466E-2</v>
      </c>
      <c r="N196" s="46">
        <v>-1.8370483121867873E-2</v>
      </c>
    </row>
    <row r="197" spans="1:14" x14ac:dyDescent="0.2">
      <c r="A197" s="49">
        <v>36494</v>
      </c>
      <c r="B197" s="53">
        <v>29.98</v>
      </c>
      <c r="C197" s="54">
        <v>2.85</v>
      </c>
      <c r="D197" s="54">
        <v>5.95</v>
      </c>
      <c r="E197" s="54">
        <v>-8.1300000000000008</v>
      </c>
      <c r="F197" s="54">
        <v>0.36</v>
      </c>
      <c r="G197" s="51">
        <v>-7.9803560466543799E-2</v>
      </c>
      <c r="H197" s="51">
        <f t="shared" si="3"/>
        <v>-8.3403560466543805E-2</v>
      </c>
      <c r="L197" s="46">
        <v>136</v>
      </c>
      <c r="M197" s="46">
        <v>8.985156448309628E-2</v>
      </c>
      <c r="N197" s="46">
        <v>-3.0936980210854448E-3</v>
      </c>
    </row>
    <row r="198" spans="1:14" x14ac:dyDescent="0.2">
      <c r="A198" s="49">
        <v>36462</v>
      </c>
      <c r="B198" s="53">
        <v>32.58</v>
      </c>
      <c r="C198" s="54">
        <v>5.65</v>
      </c>
      <c r="D198" s="54">
        <v>-5.88</v>
      </c>
      <c r="E198" s="54">
        <v>-3.69</v>
      </c>
      <c r="F198" s="54">
        <v>0.39</v>
      </c>
      <c r="G198" s="51">
        <v>9.1823056300267991E-2</v>
      </c>
      <c r="H198" s="51">
        <f t="shared" si="3"/>
        <v>8.792305630026799E-2</v>
      </c>
      <c r="L198" s="46">
        <v>137</v>
      </c>
      <c r="M198" s="46">
        <v>2.600695498491435E-2</v>
      </c>
      <c r="N198" s="46">
        <v>-9.9704819753597712E-2</v>
      </c>
    </row>
    <row r="199" spans="1:14" x14ac:dyDescent="0.2">
      <c r="A199" s="49">
        <v>36433</v>
      </c>
      <c r="B199" s="53">
        <v>29.84</v>
      </c>
      <c r="C199" s="54">
        <v>-2.7</v>
      </c>
      <c r="D199" s="54">
        <v>3.85</v>
      </c>
      <c r="E199" s="54">
        <v>-4.01</v>
      </c>
      <c r="F199" s="54">
        <v>0.39</v>
      </c>
      <c r="G199" s="51">
        <v>-3.5864297253634825E-2</v>
      </c>
      <c r="H199" s="51">
        <f t="shared" si="3"/>
        <v>-3.9764297253634825E-2</v>
      </c>
      <c r="L199" s="46">
        <v>138</v>
      </c>
      <c r="M199" s="46">
        <v>3.4529905773821097E-2</v>
      </c>
      <c r="N199" s="46">
        <v>-3.9882209104791913E-2</v>
      </c>
    </row>
    <row r="200" spans="1:14" x14ac:dyDescent="0.2">
      <c r="A200" s="49">
        <v>36403</v>
      </c>
      <c r="B200" s="53">
        <v>30.95</v>
      </c>
      <c r="C200" s="54">
        <v>-1.31</v>
      </c>
      <c r="D200" s="54">
        <v>-0.82</v>
      </c>
      <c r="E200" s="54">
        <v>-2.2999999999999998</v>
      </c>
      <c r="F200" s="54">
        <v>0.39</v>
      </c>
      <c r="G200" s="51">
        <v>7.4652777777777679E-2</v>
      </c>
      <c r="H200" s="51">
        <f t="shared" si="3"/>
        <v>7.0752777777777678E-2</v>
      </c>
      <c r="L200" s="46">
        <v>139</v>
      </c>
      <c r="M200" s="46">
        <v>7.8030519010669781E-3</v>
      </c>
      <c r="N200" s="46">
        <v>-5.0343269292371408E-2</v>
      </c>
    </row>
    <row r="201" spans="1:14" x14ac:dyDescent="0.2">
      <c r="A201" s="49">
        <v>36371</v>
      </c>
      <c r="B201" s="53">
        <v>28.8</v>
      </c>
      <c r="C201" s="54">
        <v>-3.36</v>
      </c>
      <c r="D201" s="54">
        <v>1.59</v>
      </c>
      <c r="E201" s="54">
        <v>1.03</v>
      </c>
      <c r="F201" s="54">
        <v>0.38</v>
      </c>
      <c r="G201" s="51">
        <v>-0.14055505819158454</v>
      </c>
      <c r="H201" s="51">
        <f t="shared" si="3"/>
        <v>-0.14435505819158453</v>
      </c>
      <c r="L201" s="46">
        <v>140</v>
      </c>
      <c r="M201" s="46">
        <v>-3.5488057470061965E-2</v>
      </c>
      <c r="N201" s="46">
        <v>-2.493686265773358E-2</v>
      </c>
    </row>
    <row r="202" spans="1:14" x14ac:dyDescent="0.2">
      <c r="A202" s="49">
        <v>36341</v>
      </c>
      <c r="B202" s="53">
        <v>33.51</v>
      </c>
      <c r="C202" s="54">
        <v>4.68</v>
      </c>
      <c r="D202" s="54">
        <v>1.95</v>
      </c>
      <c r="E202" s="54">
        <v>-3.2</v>
      </c>
      <c r="F202" s="54">
        <v>0.4</v>
      </c>
      <c r="G202" s="51">
        <v>-1.2087264150943522E-2</v>
      </c>
      <c r="H202" s="51">
        <f t="shared" si="3"/>
        <v>-1.6087264150943522E-2</v>
      </c>
      <c r="L202" s="46">
        <v>141</v>
      </c>
      <c r="M202" s="46">
        <v>4.5280010390340075E-2</v>
      </c>
      <c r="N202" s="46">
        <v>7.7920434817137715E-3</v>
      </c>
    </row>
    <row r="203" spans="1:14" x14ac:dyDescent="0.2">
      <c r="A203" s="49">
        <v>36311</v>
      </c>
      <c r="B203" s="53">
        <v>33.92</v>
      </c>
      <c r="C203" s="54">
        <v>-2.15</v>
      </c>
      <c r="D203" s="54">
        <v>3.33</v>
      </c>
      <c r="E203" s="54">
        <v>1.08</v>
      </c>
      <c r="F203" s="54">
        <v>0.34</v>
      </c>
      <c r="G203" s="51">
        <v>-0.1064278187565858</v>
      </c>
      <c r="H203" s="51">
        <f t="shared" si="3"/>
        <v>-0.1098278187565858</v>
      </c>
      <c r="L203" s="46">
        <v>142</v>
      </c>
      <c r="M203" s="46">
        <v>2.0387917422581361E-2</v>
      </c>
      <c r="N203" s="46">
        <v>-5.4191042422581367E-2</v>
      </c>
    </row>
    <row r="204" spans="1:14" x14ac:dyDescent="0.2">
      <c r="A204" s="49">
        <v>36280</v>
      </c>
      <c r="B204" s="53">
        <v>37.96</v>
      </c>
      <c r="C204" s="54">
        <v>4.26</v>
      </c>
      <c r="D204" s="54">
        <v>3.39</v>
      </c>
      <c r="E204" s="54">
        <v>3.8</v>
      </c>
      <c r="F204" s="54">
        <v>0.37</v>
      </c>
      <c r="G204" s="51">
        <v>0.1277480689245396</v>
      </c>
      <c r="H204" s="51">
        <f t="shared" si="3"/>
        <v>0.12404806892453961</v>
      </c>
      <c r="L204" s="46">
        <v>143</v>
      </c>
      <c r="M204" s="46">
        <v>-6.7313263820859434E-2</v>
      </c>
      <c r="N204" s="46">
        <v>0.19842188578106579</v>
      </c>
    </row>
    <row r="205" spans="1:14" x14ac:dyDescent="0.2">
      <c r="A205" s="49">
        <v>36250</v>
      </c>
      <c r="B205" s="53">
        <v>33.659999999999997</v>
      </c>
      <c r="C205" s="54">
        <v>3.42</v>
      </c>
      <c r="D205" s="54">
        <v>-3.08</v>
      </c>
      <c r="E205" s="54">
        <v>-2.09</v>
      </c>
      <c r="F205" s="54">
        <v>0.43</v>
      </c>
      <c r="G205" s="51">
        <v>-4.4293015332197649E-2</v>
      </c>
      <c r="H205" s="51">
        <f t="shared" si="3"/>
        <v>-4.8593015332197648E-2</v>
      </c>
      <c r="L205" s="46">
        <v>144</v>
      </c>
      <c r="M205" s="46">
        <v>-2.0932469252857775E-2</v>
      </c>
      <c r="N205" s="46">
        <v>6.9415601619487333E-3</v>
      </c>
    </row>
    <row r="206" spans="1:14" x14ac:dyDescent="0.2">
      <c r="A206" s="49">
        <v>36217</v>
      </c>
      <c r="B206" s="53">
        <v>35.22</v>
      </c>
      <c r="C206" s="54">
        <v>-4.12</v>
      </c>
      <c r="D206" s="54">
        <v>-4.8499999999999996</v>
      </c>
      <c r="E206" s="54">
        <v>1.58</v>
      </c>
      <c r="F206" s="54">
        <v>0.35</v>
      </c>
      <c r="G206" s="51">
        <v>-3.4539473684210509E-2</v>
      </c>
      <c r="H206" s="51">
        <f t="shared" si="3"/>
        <v>-3.8039473684210512E-2</v>
      </c>
      <c r="L206" s="46">
        <v>145</v>
      </c>
      <c r="M206" s="46">
        <v>2.641273691062835E-2</v>
      </c>
      <c r="N206" s="46">
        <v>-8.1345611738688844E-2</v>
      </c>
    </row>
    <row r="207" spans="1:14" x14ac:dyDescent="0.2">
      <c r="A207" s="49">
        <v>36189</v>
      </c>
      <c r="B207" s="53">
        <v>36.479999999999997</v>
      </c>
      <c r="C207" s="54">
        <v>3.28</v>
      </c>
      <c r="D207" s="54">
        <v>-0.64</v>
      </c>
      <c r="E207" s="54">
        <v>-4.13</v>
      </c>
      <c r="F207" s="54">
        <v>0.35</v>
      </c>
      <c r="G207" s="51">
        <v>4.6771879483500589E-2</v>
      </c>
      <c r="H207" s="51">
        <f t="shared" si="3"/>
        <v>4.3271879483500586E-2</v>
      </c>
      <c r="L207" s="46">
        <v>146</v>
      </c>
      <c r="M207" s="46">
        <v>4.4554019070131859E-2</v>
      </c>
      <c r="N207" s="46">
        <v>-0.13650401907013193</v>
      </c>
    </row>
    <row r="208" spans="1:14" x14ac:dyDescent="0.2">
      <c r="A208" s="49">
        <v>36160</v>
      </c>
      <c r="B208" s="53">
        <v>34.85</v>
      </c>
      <c r="C208" s="54">
        <v>5.92</v>
      </c>
      <c r="D208" s="54">
        <v>-0.14000000000000001</v>
      </c>
      <c r="E208" s="54">
        <v>-4.83</v>
      </c>
      <c r="F208" s="54">
        <v>0.38</v>
      </c>
      <c r="G208" s="51">
        <v>6.6075252370755733E-2</v>
      </c>
      <c r="H208" s="51">
        <f t="shared" si="3"/>
        <v>6.2275252370755735E-2</v>
      </c>
      <c r="L208" s="46">
        <v>147</v>
      </c>
      <c r="M208" s="46">
        <v>8.5985273160503972E-2</v>
      </c>
      <c r="N208" s="46">
        <v>0.12533593896070819</v>
      </c>
    </row>
    <row r="209" spans="1:14" x14ac:dyDescent="0.2">
      <c r="A209" s="49">
        <v>36129</v>
      </c>
      <c r="B209" s="53">
        <v>32.69</v>
      </c>
      <c r="C209" s="54">
        <v>5.77</v>
      </c>
      <c r="D209" s="54">
        <v>0.92</v>
      </c>
      <c r="E209" s="54">
        <v>-4.21</v>
      </c>
      <c r="F209" s="54">
        <v>0.31</v>
      </c>
      <c r="G209" s="51">
        <v>1.4902204284383602E-2</v>
      </c>
      <c r="H209" s="51">
        <f t="shared" si="3"/>
        <v>1.1802204284383602E-2</v>
      </c>
      <c r="L209" s="46">
        <v>148</v>
      </c>
      <c r="M209" s="46">
        <v>2.9733491623138111E-2</v>
      </c>
      <c r="N209" s="46">
        <v>5.777755536779329E-2</v>
      </c>
    </row>
    <row r="210" spans="1:14" x14ac:dyDescent="0.2">
      <c r="A210" s="49">
        <v>36098</v>
      </c>
      <c r="B210" s="53">
        <v>32.21</v>
      </c>
      <c r="C210" s="54">
        <v>7.07</v>
      </c>
      <c r="D210" s="54">
        <v>-3.25</v>
      </c>
      <c r="E210" s="54">
        <v>-0.91</v>
      </c>
      <c r="F210" s="54">
        <v>0.32</v>
      </c>
      <c r="G210" s="51">
        <v>0.15406664278036541</v>
      </c>
      <c r="H210" s="51">
        <f t="shared" si="3"/>
        <v>0.15086664278036541</v>
      </c>
      <c r="L210" s="46">
        <v>149</v>
      </c>
      <c r="M210" s="46">
        <v>0.13094433946547762</v>
      </c>
      <c r="N210" s="46">
        <v>-5.36764494365774E-3</v>
      </c>
    </row>
    <row r="211" spans="1:14" x14ac:dyDescent="0.2">
      <c r="A211" s="49">
        <v>36068</v>
      </c>
      <c r="B211" s="53">
        <v>27.91</v>
      </c>
      <c r="C211" s="54">
        <v>6.02</v>
      </c>
      <c r="D211" s="54">
        <v>0.54</v>
      </c>
      <c r="E211" s="54">
        <v>-3.35</v>
      </c>
      <c r="F211" s="54">
        <v>0.46</v>
      </c>
      <c r="G211" s="51">
        <v>5.3207547169811242E-2</v>
      </c>
      <c r="H211" s="51">
        <f t="shared" si="3"/>
        <v>4.8607547169811242E-2</v>
      </c>
      <c r="L211" s="46">
        <v>150</v>
      </c>
      <c r="M211" s="46">
        <v>-2.2715240003179184E-2</v>
      </c>
      <c r="N211" s="46">
        <v>-4.6423860342841676E-2</v>
      </c>
    </row>
    <row r="212" spans="1:14" x14ac:dyDescent="0.2">
      <c r="A212" s="49">
        <v>36038</v>
      </c>
      <c r="B212" s="53">
        <v>26.5</v>
      </c>
      <c r="C212" s="54">
        <v>-16.22</v>
      </c>
      <c r="D212" s="54">
        <v>-4.7300000000000004</v>
      </c>
      <c r="E212" s="54">
        <v>1.1599999999999999</v>
      </c>
      <c r="F212" s="54">
        <v>0.43</v>
      </c>
      <c r="G212" s="51">
        <v>-0.21690307328605207</v>
      </c>
      <c r="H212" s="51">
        <f t="shared" si="3"/>
        <v>-0.22120307328605207</v>
      </c>
      <c r="L212" s="46">
        <v>151</v>
      </c>
      <c r="M212" s="46">
        <v>5.2295357296148988E-2</v>
      </c>
      <c r="N212" s="46">
        <v>-7.7874006957873998E-3</v>
      </c>
    </row>
    <row r="213" spans="1:14" x14ac:dyDescent="0.2">
      <c r="A213" s="49">
        <v>36007</v>
      </c>
      <c r="B213" s="53">
        <v>33.840000000000003</v>
      </c>
      <c r="C213" s="54">
        <v>-2.7</v>
      </c>
      <c r="D213" s="54">
        <v>-5.19</v>
      </c>
      <c r="E213" s="54">
        <v>-1.42</v>
      </c>
      <c r="F213" s="54">
        <v>0.4</v>
      </c>
      <c r="G213" s="51">
        <v>-3.3970882101056143E-2</v>
      </c>
      <c r="H213" s="51">
        <f t="shared" si="3"/>
        <v>-3.7970882101056147E-2</v>
      </c>
      <c r="L213" s="46">
        <v>152</v>
      </c>
      <c r="M213" s="46">
        <v>2.6098833169878145E-2</v>
      </c>
      <c r="N213" s="46">
        <v>-2.0429406418285789E-2</v>
      </c>
    </row>
    <row r="214" spans="1:14" x14ac:dyDescent="0.2">
      <c r="A214" s="49">
        <v>35976</v>
      </c>
      <c r="B214" s="53">
        <v>35.03</v>
      </c>
      <c r="C214" s="54">
        <v>2.89</v>
      </c>
      <c r="D214" s="54">
        <v>-3.6</v>
      </c>
      <c r="E214" s="54">
        <v>-2.73</v>
      </c>
      <c r="F214" s="54">
        <v>0.41</v>
      </c>
      <c r="G214" s="51">
        <v>0.13733766233766231</v>
      </c>
      <c r="H214" s="51">
        <f t="shared" si="3"/>
        <v>0.13323766233766232</v>
      </c>
      <c r="L214" s="46">
        <v>153</v>
      </c>
      <c r="M214" s="46">
        <v>2.220317881228448E-2</v>
      </c>
      <c r="N214" s="46">
        <v>2.3463487854382153E-2</v>
      </c>
    </row>
    <row r="215" spans="1:14" x14ac:dyDescent="0.2">
      <c r="A215" s="49">
        <v>35944</v>
      </c>
      <c r="B215" s="53">
        <v>30.8</v>
      </c>
      <c r="C215" s="54">
        <v>-2.81</v>
      </c>
      <c r="D215" s="54">
        <v>-3.39</v>
      </c>
      <c r="E215" s="54">
        <v>2.89</v>
      </c>
      <c r="F215" s="54">
        <v>0.4</v>
      </c>
      <c r="G215" s="51">
        <v>0.13235294117647056</v>
      </c>
      <c r="H215" s="51">
        <f t="shared" si="3"/>
        <v>0.12835294117647056</v>
      </c>
      <c r="L215" s="46">
        <v>154</v>
      </c>
      <c r="M215" s="46">
        <v>0.11470208765082616</v>
      </c>
      <c r="N215" s="46">
        <v>-9.6184611922670832E-2</v>
      </c>
    </row>
    <row r="216" spans="1:14" x14ac:dyDescent="0.2">
      <c r="A216" s="49">
        <v>35915</v>
      </c>
      <c r="B216" s="53">
        <v>27.2</v>
      </c>
      <c r="C216" s="54">
        <v>0.84</v>
      </c>
      <c r="D216" s="54">
        <v>-0.02</v>
      </c>
      <c r="E216" s="54">
        <v>0.57999999999999996</v>
      </c>
      <c r="F216" s="54">
        <v>0.43</v>
      </c>
      <c r="G216" s="51">
        <v>6.4162754303599412E-2</v>
      </c>
      <c r="H216" s="51">
        <f t="shared" si="3"/>
        <v>5.9862754303599414E-2</v>
      </c>
      <c r="L216" s="46">
        <v>155</v>
      </c>
      <c r="M216" s="46">
        <v>0.13517795776132407</v>
      </c>
      <c r="N216" s="46">
        <v>0.23350289330250579</v>
      </c>
    </row>
    <row r="217" spans="1:14" x14ac:dyDescent="0.2">
      <c r="A217" s="49">
        <v>35885</v>
      </c>
      <c r="B217" s="53">
        <v>25.56</v>
      </c>
      <c r="C217" s="54">
        <v>4.8</v>
      </c>
      <c r="D217" s="54">
        <v>-1.06</v>
      </c>
      <c r="E217" s="54">
        <v>1.24</v>
      </c>
      <c r="F217" s="54">
        <v>0.39</v>
      </c>
      <c r="G217" s="51">
        <v>0.14618834080717469</v>
      </c>
      <c r="H217" s="51">
        <f t="shared" si="3"/>
        <v>0.1422883408071747</v>
      </c>
      <c r="L217" s="46">
        <v>156</v>
      </c>
      <c r="M217" s="46">
        <v>-1.0563032227451828E-2</v>
      </c>
      <c r="N217" s="46">
        <v>-8.6590813926394422E-2</v>
      </c>
    </row>
    <row r="218" spans="1:14" x14ac:dyDescent="0.2">
      <c r="A218" s="49">
        <v>35853</v>
      </c>
      <c r="B218" s="53">
        <v>22.3</v>
      </c>
      <c r="C218" s="54">
        <v>7.02</v>
      </c>
      <c r="D218" s="54">
        <v>0.01</v>
      </c>
      <c r="E218" s="54">
        <v>-0.54</v>
      </c>
      <c r="F218" s="54">
        <v>0.39</v>
      </c>
      <c r="G218" s="51">
        <v>0.10890104425658875</v>
      </c>
      <c r="H218" s="51">
        <f t="shared" si="3"/>
        <v>0.10500104425658875</v>
      </c>
      <c r="L218" s="46">
        <v>157</v>
      </c>
      <c r="M218" s="46">
        <v>-3.6678877459475762E-2</v>
      </c>
      <c r="N218" s="46">
        <v>-5.0939014966429788E-2</v>
      </c>
    </row>
    <row r="219" spans="1:14" x14ac:dyDescent="0.2">
      <c r="A219" s="49">
        <v>35825</v>
      </c>
      <c r="B219" s="53">
        <v>20.11</v>
      </c>
      <c r="C219" s="54">
        <v>0.04</v>
      </c>
      <c r="D219" s="54">
        <v>-1.51</v>
      </c>
      <c r="E219" s="54">
        <v>-2.13</v>
      </c>
      <c r="F219" s="54">
        <v>0.43</v>
      </c>
      <c r="G219" s="51">
        <v>5.0130548302872002E-2</v>
      </c>
      <c r="H219" s="51">
        <f t="shared" si="3"/>
        <v>4.5830548302872004E-2</v>
      </c>
      <c r="L219" s="46">
        <v>158</v>
      </c>
      <c r="M219" s="46">
        <v>-5.0575307877251341E-2</v>
      </c>
      <c r="N219" s="46">
        <v>2.9145200350369438E-2</v>
      </c>
    </row>
    <row r="220" spans="1:14" x14ac:dyDescent="0.2">
      <c r="A220" s="49">
        <v>35795</v>
      </c>
      <c r="B220" s="53">
        <v>19.149999999999999</v>
      </c>
      <c r="C220" s="54">
        <v>1.36</v>
      </c>
      <c r="D220" s="54">
        <v>-2.3199999999999998</v>
      </c>
      <c r="E220" s="54">
        <v>3.43</v>
      </c>
      <c r="F220" s="54">
        <v>0.48</v>
      </c>
      <c r="G220" s="51">
        <v>0.12912735849056589</v>
      </c>
      <c r="H220" s="51">
        <f t="shared" si="3"/>
        <v>0.12432735849056589</v>
      </c>
      <c r="L220" s="46">
        <v>159</v>
      </c>
      <c r="M220" s="46">
        <v>-6.1700494850780115E-2</v>
      </c>
      <c r="N220" s="46">
        <v>-0.12217630655519529</v>
      </c>
    </row>
    <row r="221" spans="1:14" x14ac:dyDescent="0.2">
      <c r="A221" s="49">
        <v>35762</v>
      </c>
      <c r="B221" s="53">
        <v>16.96</v>
      </c>
      <c r="C221" s="54">
        <v>2.57</v>
      </c>
      <c r="D221" s="54">
        <v>-6.26</v>
      </c>
      <c r="E221" s="54">
        <v>0.84</v>
      </c>
      <c r="F221" s="54">
        <v>0.39</v>
      </c>
      <c r="G221" s="51">
        <v>-1.5670342426001183E-2</v>
      </c>
      <c r="H221" s="51">
        <f t="shared" si="3"/>
        <v>-1.9570342426001183E-2</v>
      </c>
      <c r="L221" s="46">
        <v>160</v>
      </c>
      <c r="M221" s="46">
        <v>8.8363164873768663E-2</v>
      </c>
      <c r="N221" s="46">
        <v>0.25559049942883189</v>
      </c>
    </row>
    <row r="222" spans="1:14" x14ac:dyDescent="0.2">
      <c r="A222" s="49">
        <v>35734</v>
      </c>
      <c r="B222" s="53">
        <v>17.23</v>
      </c>
      <c r="C222" s="54">
        <v>-3.75</v>
      </c>
      <c r="D222" s="54">
        <v>-1.1299999999999999</v>
      </c>
      <c r="E222" s="54">
        <v>2.37</v>
      </c>
      <c r="F222" s="54">
        <v>0.42</v>
      </c>
      <c r="G222" s="51">
        <v>-3.1478358628442837E-2</v>
      </c>
      <c r="H222" s="51">
        <f t="shared" si="3"/>
        <v>-3.567835862844284E-2</v>
      </c>
      <c r="L222" s="46">
        <v>161</v>
      </c>
      <c r="M222" s="46">
        <v>6.5045200942740702E-2</v>
      </c>
      <c r="N222" s="46">
        <v>-0.2031798948202917</v>
      </c>
    </row>
    <row r="223" spans="1:14" x14ac:dyDescent="0.2">
      <c r="A223" s="49">
        <v>35703</v>
      </c>
      <c r="B223" s="53">
        <v>17.79</v>
      </c>
      <c r="C223" s="54">
        <v>5.42</v>
      </c>
      <c r="D223" s="54">
        <v>2.69</v>
      </c>
      <c r="E223" s="54">
        <v>0.03</v>
      </c>
      <c r="F223" s="54">
        <v>0.44</v>
      </c>
      <c r="G223" s="51">
        <v>4.8938679245282835E-2</v>
      </c>
      <c r="H223" s="51">
        <f t="shared" si="3"/>
        <v>4.4538679245282833E-2</v>
      </c>
      <c r="L223" s="46">
        <v>162</v>
      </c>
      <c r="M223" s="46">
        <v>-0.17297736924645746</v>
      </c>
      <c r="N223" s="46">
        <v>4.2026878530845857E-3</v>
      </c>
    </row>
    <row r="224" spans="1:14" x14ac:dyDescent="0.2">
      <c r="A224" s="49">
        <v>35671</v>
      </c>
      <c r="B224" s="53">
        <v>16.96</v>
      </c>
      <c r="C224" s="54">
        <v>-4.12</v>
      </c>
      <c r="D224" s="54">
        <v>7.7</v>
      </c>
      <c r="E224" s="54">
        <v>0.27</v>
      </c>
      <c r="F224" s="54">
        <v>0.41</v>
      </c>
      <c r="G224" s="51">
        <v>5.2109181141439143E-2</v>
      </c>
      <c r="H224" s="51">
        <f t="shared" si="3"/>
        <v>4.8009181141439143E-2</v>
      </c>
      <c r="L224" s="46">
        <v>163</v>
      </c>
      <c r="M224" s="46">
        <v>1.3655271599073201E-2</v>
      </c>
      <c r="N224" s="46">
        <v>-0.14126165615735092</v>
      </c>
    </row>
    <row r="225" spans="1:14" x14ac:dyDescent="0.2">
      <c r="A225" s="49">
        <v>35642</v>
      </c>
      <c r="B225" s="53">
        <v>16.12</v>
      </c>
      <c r="C225" s="54">
        <v>7.3</v>
      </c>
      <c r="D225" s="54">
        <v>-2.5299999999999998</v>
      </c>
      <c r="E225" s="54">
        <v>-0.09</v>
      </c>
      <c r="F225" s="54">
        <v>0.43</v>
      </c>
      <c r="G225" s="51">
        <v>7.6101468624833135E-2</v>
      </c>
      <c r="H225" s="51">
        <f t="shared" si="3"/>
        <v>7.1801468624833137E-2</v>
      </c>
      <c r="L225" s="46">
        <v>164</v>
      </c>
      <c r="M225" s="46">
        <v>-0.18723979548880543</v>
      </c>
      <c r="N225" s="46">
        <v>2.7614795488805466E-2</v>
      </c>
    </row>
    <row r="226" spans="1:14" x14ac:dyDescent="0.2">
      <c r="A226" s="49">
        <v>35611</v>
      </c>
      <c r="B226" s="53">
        <v>14.98</v>
      </c>
      <c r="C226" s="54">
        <v>3.9</v>
      </c>
      <c r="D226" s="54">
        <v>0.63</v>
      </c>
      <c r="E226" s="54">
        <v>1.1299999999999999</v>
      </c>
      <c r="F226" s="54">
        <v>0.37</v>
      </c>
      <c r="G226" s="51">
        <v>1.2846517917511902E-2</v>
      </c>
      <c r="H226" s="51">
        <f t="shared" si="3"/>
        <v>9.1465179175119014E-3</v>
      </c>
      <c r="L226" s="46">
        <v>165</v>
      </c>
      <c r="M226" s="46">
        <v>-0.10723364420811285</v>
      </c>
      <c r="N226" s="46">
        <v>1.2449224944656889E-2</v>
      </c>
    </row>
    <row r="227" spans="1:14" x14ac:dyDescent="0.2">
      <c r="A227" s="49">
        <v>35580</v>
      </c>
      <c r="B227" s="53">
        <v>14.79</v>
      </c>
      <c r="C227" s="54">
        <v>6.59</v>
      </c>
      <c r="D227" s="54">
        <v>5.34</v>
      </c>
      <c r="E227" s="54">
        <v>-3.68</v>
      </c>
      <c r="F227" s="54">
        <v>0.49</v>
      </c>
      <c r="G227" s="51">
        <v>7.9562043795620374E-2</v>
      </c>
      <c r="H227" s="51">
        <f t="shared" si="3"/>
        <v>7.4662043795620373E-2</v>
      </c>
      <c r="L227" s="46">
        <v>166</v>
      </c>
      <c r="M227" s="46">
        <v>8.1534911092380827E-4</v>
      </c>
      <c r="N227" s="46">
        <v>0.10090965088907611</v>
      </c>
    </row>
    <row r="228" spans="1:14" x14ac:dyDescent="0.2">
      <c r="A228" s="49">
        <v>35550</v>
      </c>
      <c r="B228" s="53">
        <v>13.7</v>
      </c>
      <c r="C228" s="54">
        <v>4</v>
      </c>
      <c r="D228" s="54">
        <v>-6.34</v>
      </c>
      <c r="E228" s="54">
        <v>-0.34</v>
      </c>
      <c r="F228" s="54">
        <v>0.43</v>
      </c>
      <c r="G228" s="51">
        <v>0.10751818916734046</v>
      </c>
      <c r="H228" s="51">
        <f t="shared" si="3"/>
        <v>0.10321818916734046</v>
      </c>
      <c r="L228" s="46">
        <v>167</v>
      </c>
      <c r="M228" s="46">
        <v>-2.5367755752455604E-2</v>
      </c>
      <c r="N228" s="46">
        <v>-5.8472230225594529E-3</v>
      </c>
    </row>
    <row r="229" spans="1:14" x14ac:dyDescent="0.2">
      <c r="A229" s="49">
        <v>35520</v>
      </c>
      <c r="B229" s="53">
        <v>12.37</v>
      </c>
      <c r="C229" s="54">
        <v>-4.91</v>
      </c>
      <c r="D229" s="54">
        <v>-1.05</v>
      </c>
      <c r="E229" s="54">
        <v>3.44</v>
      </c>
      <c r="F229" s="54">
        <v>0.43</v>
      </c>
      <c r="G229" s="51">
        <v>-4.5524691358024838E-2</v>
      </c>
      <c r="H229" s="51">
        <f t="shared" si="3"/>
        <v>-4.9824691358024836E-2</v>
      </c>
      <c r="L229" s="46">
        <v>168</v>
      </c>
      <c r="M229" s="46">
        <v>8.3312684773410306E-2</v>
      </c>
      <c r="N229" s="46">
        <v>2.3586239957772231E-2</v>
      </c>
    </row>
    <row r="230" spans="1:14" x14ac:dyDescent="0.2">
      <c r="A230" s="49">
        <v>35489</v>
      </c>
      <c r="B230" s="53">
        <v>12.96</v>
      </c>
      <c r="C230" s="54">
        <v>-0.37</v>
      </c>
      <c r="D230" s="54">
        <v>-3.38</v>
      </c>
      <c r="E230" s="54">
        <v>5.1100000000000003</v>
      </c>
      <c r="F230" s="54">
        <v>0.39</v>
      </c>
      <c r="G230" s="51">
        <v>2.2888713496448387E-2</v>
      </c>
      <c r="H230" s="51">
        <f t="shared" si="3"/>
        <v>1.8988713496448387E-2</v>
      </c>
      <c r="L230" s="46">
        <v>169</v>
      </c>
      <c r="M230" s="46">
        <v>9.6445654769031913E-4</v>
      </c>
      <c r="N230" s="46">
        <v>-2.9715436939847194E-2</v>
      </c>
    </row>
    <row r="231" spans="1:14" x14ac:dyDescent="0.2">
      <c r="A231" s="49">
        <v>35461</v>
      </c>
      <c r="B231" s="53">
        <v>12.67</v>
      </c>
      <c r="C231" s="54">
        <v>5.05</v>
      </c>
      <c r="D231" s="54">
        <v>-1.6</v>
      </c>
      <c r="E231" s="54">
        <v>-1.32</v>
      </c>
      <c r="F231" s="54">
        <v>0.45</v>
      </c>
      <c r="G231" s="51">
        <v>-3.9308176100629755E-3</v>
      </c>
      <c r="H231" s="51">
        <f t="shared" si="3"/>
        <v>-8.430817610062976E-3</v>
      </c>
      <c r="L231" s="46">
        <v>170</v>
      </c>
      <c r="M231" s="46">
        <v>-8.2717978949985276E-3</v>
      </c>
      <c r="N231" s="46">
        <v>-1.9845759356909857E-2</v>
      </c>
    </row>
    <row r="232" spans="1:14" x14ac:dyDescent="0.2">
      <c r="A232" s="49">
        <v>35430</v>
      </c>
      <c r="B232" s="53">
        <v>12.72</v>
      </c>
      <c r="C232" s="54">
        <v>-1.65</v>
      </c>
      <c r="D232" s="54">
        <v>3.05</v>
      </c>
      <c r="E232" s="54">
        <v>0.68</v>
      </c>
      <c r="F232" s="54">
        <v>0.46</v>
      </c>
      <c r="G232" s="51">
        <v>-1.4717273431448463E-2</v>
      </c>
      <c r="H232" s="51">
        <f t="shared" si="3"/>
        <v>-1.9317273431448463E-2</v>
      </c>
      <c r="L232" s="46">
        <v>171</v>
      </c>
      <c r="M232" s="46">
        <v>4.2066489800317297E-2</v>
      </c>
      <c r="N232" s="46">
        <v>-0.21357704946240819</v>
      </c>
    </row>
    <row r="233" spans="1:14" x14ac:dyDescent="0.2">
      <c r="A233" s="49">
        <v>35398</v>
      </c>
      <c r="B233" s="53">
        <v>12.91</v>
      </c>
      <c r="C233" s="54">
        <v>6.34</v>
      </c>
      <c r="D233" s="54">
        <v>-4.21</v>
      </c>
      <c r="E233" s="54">
        <v>2.1800000000000002</v>
      </c>
      <c r="F233" s="54">
        <v>0.41</v>
      </c>
      <c r="G233" s="51">
        <v>4.7889610389610482E-2</v>
      </c>
      <c r="H233" s="51">
        <f t="shared" si="3"/>
        <v>4.3789610389610482E-2</v>
      </c>
      <c r="L233" s="46">
        <v>172</v>
      </c>
      <c r="M233" s="46">
        <v>0.12421455708613424</v>
      </c>
      <c r="N233" s="46">
        <v>5.4147748209815993E-2</v>
      </c>
    </row>
    <row r="234" spans="1:14" x14ac:dyDescent="0.2">
      <c r="A234" s="49">
        <v>35369</v>
      </c>
      <c r="B234" s="53">
        <v>12.32</v>
      </c>
      <c r="C234" s="54">
        <v>1.39</v>
      </c>
      <c r="D234" s="54">
        <v>-3.84</v>
      </c>
      <c r="E234" s="54">
        <v>5.56</v>
      </c>
      <c r="F234" s="54">
        <v>0.42</v>
      </c>
      <c r="G234" s="51">
        <v>0</v>
      </c>
      <c r="H234" s="51">
        <f t="shared" si="3"/>
        <v>-4.1999999999999997E-3</v>
      </c>
      <c r="L234" s="46">
        <v>173</v>
      </c>
      <c r="M234" s="46">
        <v>-3.0434787434738486E-2</v>
      </c>
      <c r="N234" s="46">
        <v>-4.6693166455751403E-2</v>
      </c>
    </row>
    <row r="235" spans="1:14" x14ac:dyDescent="0.2">
      <c r="A235" s="49">
        <v>35338</v>
      </c>
      <c r="B235" s="53">
        <v>12.32</v>
      </c>
      <c r="C235" s="54">
        <v>4.88</v>
      </c>
      <c r="D235" s="54">
        <v>-1.37</v>
      </c>
      <c r="E235" s="54">
        <v>-2.8</v>
      </c>
      <c r="F235" s="54">
        <v>0.44</v>
      </c>
      <c r="G235" s="51">
        <v>-6.7373202119606401E-2</v>
      </c>
      <c r="H235" s="51">
        <f t="shared" si="3"/>
        <v>-7.1773202119606402E-2</v>
      </c>
      <c r="L235" s="46">
        <v>174</v>
      </c>
      <c r="M235" s="46">
        <v>-0.15537831723447565</v>
      </c>
      <c r="N235" s="46">
        <v>2.5753958905336244E-2</v>
      </c>
    </row>
    <row r="236" spans="1:14" x14ac:dyDescent="0.2">
      <c r="A236" s="49">
        <v>35307</v>
      </c>
      <c r="B236" s="53">
        <v>13.21</v>
      </c>
      <c r="C236" s="54">
        <v>2.86</v>
      </c>
      <c r="D236" s="54">
        <v>2.58</v>
      </c>
      <c r="E236" s="54">
        <v>-0.38</v>
      </c>
      <c r="F236" s="54">
        <v>0.41</v>
      </c>
      <c r="G236" s="51">
        <v>3.4455755677369027E-2</v>
      </c>
      <c r="H236" s="51">
        <f t="shared" si="3"/>
        <v>3.0355755677369027E-2</v>
      </c>
      <c r="L236" s="46">
        <v>175</v>
      </c>
      <c r="M236" s="46">
        <v>-7.6912953909018325E-2</v>
      </c>
      <c r="N236" s="46">
        <v>-0.14605355571014145</v>
      </c>
    </row>
    <row r="237" spans="1:14" x14ac:dyDescent="0.2">
      <c r="A237" s="49">
        <v>35277</v>
      </c>
      <c r="B237" s="53">
        <v>12.77</v>
      </c>
      <c r="C237" s="54">
        <v>-5.7</v>
      </c>
      <c r="D237" s="54">
        <v>-4.3</v>
      </c>
      <c r="E237" s="54">
        <v>5.08</v>
      </c>
      <c r="F237" s="54">
        <v>0.45</v>
      </c>
      <c r="G237" s="51">
        <v>0</v>
      </c>
      <c r="H237" s="51">
        <f t="shared" si="3"/>
        <v>-4.5000000000000005E-3</v>
      </c>
      <c r="L237" s="46">
        <v>176</v>
      </c>
      <c r="M237" s="46">
        <v>-1.5072487195417251E-2</v>
      </c>
      <c r="N237" s="46">
        <v>4.9547028946944668E-2</v>
      </c>
    </row>
    <row r="238" spans="1:14" x14ac:dyDescent="0.2">
      <c r="A238" s="49">
        <v>35244</v>
      </c>
      <c r="B238" s="53">
        <v>12.77</v>
      </c>
      <c r="C238" s="54">
        <v>-0.99</v>
      </c>
      <c r="D238" s="54">
        <v>-4.13</v>
      </c>
      <c r="E238" s="54">
        <v>1.69</v>
      </c>
      <c r="F238" s="54">
        <v>0.4</v>
      </c>
      <c r="G238" s="51">
        <v>-0.11257817929117453</v>
      </c>
      <c r="H238" s="51">
        <f t="shared" si="3"/>
        <v>-0.11657817929117453</v>
      </c>
      <c r="L238" s="46">
        <v>177</v>
      </c>
      <c r="M238" s="46">
        <v>-3.7356944603378399E-2</v>
      </c>
      <c r="N238" s="46">
        <v>4.2770496964774599E-2</v>
      </c>
    </row>
    <row r="239" spans="1:14" x14ac:dyDescent="0.2">
      <c r="A239" s="49">
        <v>35216</v>
      </c>
      <c r="B239" s="53">
        <v>14.39</v>
      </c>
      <c r="C239" s="54">
        <v>2.15</v>
      </c>
      <c r="D239" s="54">
        <v>3.23</v>
      </c>
      <c r="E239" s="54">
        <v>-1.74</v>
      </c>
      <c r="F239" s="54">
        <v>0.42</v>
      </c>
      <c r="G239" s="51">
        <v>1.6961130742049413E-2</v>
      </c>
      <c r="H239" s="51">
        <f t="shared" si="3"/>
        <v>1.2761130742049414E-2</v>
      </c>
      <c r="L239" s="46">
        <v>178</v>
      </c>
      <c r="M239" s="46">
        <v>2.795592132424779E-2</v>
      </c>
      <c r="N239" s="46">
        <v>-0.20517220354948526</v>
      </c>
    </row>
    <row r="240" spans="1:14" x14ac:dyDescent="0.2">
      <c r="G240" s="51"/>
      <c r="H240" s="51"/>
      <c r="L240" s="46">
        <v>179</v>
      </c>
      <c r="M240" s="46">
        <v>5.1341672507404956E-2</v>
      </c>
      <c r="N240" s="46">
        <v>-6.8775188800935666E-3</v>
      </c>
    </row>
    <row r="241" spans="3:14" x14ac:dyDescent="0.2">
      <c r="C241" s="13">
        <f>_xlfn.STDEV.P(C2:C239)</f>
        <v>4.5751376954369558</v>
      </c>
      <c r="D241" s="13">
        <f>_xlfn.STDEV.P(D2:D239)</f>
        <v>3.2478403043467772</v>
      </c>
      <c r="E241" s="13">
        <f>_xlfn.STDEV.P(E2:E239)</f>
        <v>3.4713913175472464</v>
      </c>
      <c r="F241" s="13">
        <f>_xlfn.STDEV.P(F2:F239)</f>
        <v>0.18160532956855346</v>
      </c>
      <c r="G241" s="51"/>
      <c r="H241" s="51"/>
      <c r="L241" s="46">
        <v>180</v>
      </c>
      <c r="M241" s="46">
        <v>-3.5204414206509049E-2</v>
      </c>
      <c r="N241" s="46">
        <v>4.2151483606005659E-2</v>
      </c>
    </row>
    <row r="242" spans="3:14" x14ac:dyDescent="0.2">
      <c r="G242" s="51"/>
      <c r="H242" s="51"/>
      <c r="L242" s="46">
        <v>181</v>
      </c>
      <c r="M242" s="46">
        <v>-1.8897992176104356E-2</v>
      </c>
      <c r="N242" s="46">
        <v>1.6180347443908692E-3</v>
      </c>
    </row>
    <row r="243" spans="3:14" x14ac:dyDescent="0.2">
      <c r="G243" s="51"/>
      <c r="H243" s="51"/>
      <c r="L243" s="46">
        <v>182</v>
      </c>
      <c r="M243" s="46">
        <v>-2.3796295380703686E-2</v>
      </c>
      <c r="N243" s="46">
        <v>0.22104134657524294</v>
      </c>
    </row>
    <row r="244" spans="3:14" x14ac:dyDescent="0.2">
      <c r="G244" s="51"/>
      <c r="H244" s="51"/>
      <c r="L244" s="46">
        <v>183</v>
      </c>
      <c r="M244" s="46">
        <v>0.12324710855470733</v>
      </c>
      <c r="N244" s="46">
        <v>-9.7917438225036846E-2</v>
      </c>
    </row>
    <row r="245" spans="3:14" x14ac:dyDescent="0.2">
      <c r="G245" s="51"/>
      <c r="H245" s="51"/>
      <c r="L245" s="46">
        <v>184</v>
      </c>
      <c r="M245" s="46">
        <v>-4.2501272448745353E-2</v>
      </c>
      <c r="N245" s="46">
        <v>-9.1951961382100378E-2</v>
      </c>
    </row>
    <row r="246" spans="3:14" x14ac:dyDescent="0.2">
      <c r="G246" s="51"/>
      <c r="H246" s="51"/>
      <c r="L246" s="46">
        <v>185</v>
      </c>
      <c r="M246" s="46">
        <v>5.1799418410346035E-3</v>
      </c>
      <c r="N246" s="46">
        <v>1.3925940511906529E-2</v>
      </c>
    </row>
    <row r="247" spans="3:14" x14ac:dyDescent="0.2">
      <c r="G247" s="51"/>
      <c r="H247" s="51"/>
      <c r="L247" s="46">
        <v>186</v>
      </c>
      <c r="M247" s="46">
        <v>-1.5306472659947418E-2</v>
      </c>
      <c r="N247" s="46">
        <v>6.4361082002650866E-2</v>
      </c>
    </row>
    <row r="248" spans="3:14" x14ac:dyDescent="0.2">
      <c r="G248" s="51"/>
      <c r="H248" s="51"/>
      <c r="L248" s="46">
        <v>187</v>
      </c>
      <c r="M248" s="46">
        <v>9.5457384361190001E-2</v>
      </c>
      <c r="N248" s="46">
        <v>-0.18968931207203332</v>
      </c>
    </row>
    <row r="249" spans="3:14" x14ac:dyDescent="0.2">
      <c r="G249" s="51"/>
      <c r="H249" s="51"/>
      <c r="L249" s="46">
        <v>188</v>
      </c>
      <c r="M249" s="46">
        <v>3.7320723369847722E-2</v>
      </c>
      <c r="N249" s="46">
        <v>4.0635085843360411E-2</v>
      </c>
    </row>
    <row r="250" spans="3:14" x14ac:dyDescent="0.2">
      <c r="G250" s="51"/>
      <c r="H250" s="51"/>
      <c r="L250" s="46">
        <v>189</v>
      </c>
      <c r="M250" s="46">
        <v>-3.1502913255623863E-2</v>
      </c>
      <c r="N250" s="46">
        <v>-0.12164727751787592</v>
      </c>
    </row>
    <row r="251" spans="3:14" x14ac:dyDescent="0.2">
      <c r="G251" s="51"/>
      <c r="H251" s="51"/>
      <c r="L251" s="46">
        <v>190</v>
      </c>
      <c r="M251" s="46">
        <v>-2.4166258894228111E-2</v>
      </c>
      <c r="N251" s="46">
        <v>-9.4029680816630073E-2</v>
      </c>
    </row>
    <row r="252" spans="3:14" x14ac:dyDescent="0.2">
      <c r="G252" s="51"/>
      <c r="H252" s="51"/>
      <c r="L252" s="46">
        <v>191</v>
      </c>
      <c r="M252" s="46">
        <v>-2.8929552599968961E-2</v>
      </c>
      <c r="N252" s="46">
        <v>0.21604509512196304</v>
      </c>
    </row>
    <row r="253" spans="3:14" x14ac:dyDescent="0.2">
      <c r="G253" s="51"/>
      <c r="H253" s="51"/>
      <c r="L253" s="46">
        <v>192</v>
      </c>
      <c r="M253" s="46">
        <v>0.18598093815247768</v>
      </c>
      <c r="N253" s="46">
        <v>-8.6674463041186658E-2</v>
      </c>
    </row>
    <row r="254" spans="3:14" x14ac:dyDescent="0.2">
      <c r="G254" s="51"/>
      <c r="H254" s="51"/>
      <c r="L254" s="46">
        <v>193</v>
      </c>
      <c r="M254" s="46">
        <v>-8.3860445763645888E-2</v>
      </c>
      <c r="N254" s="46">
        <v>-8.3946663241093414E-2</v>
      </c>
    </row>
    <row r="255" spans="3:14" x14ac:dyDescent="0.2">
      <c r="G255" s="51"/>
      <c r="H255" s="51"/>
      <c r="L255" s="46">
        <v>194</v>
      </c>
      <c r="M255" s="46">
        <v>-8.2279097569735754E-2</v>
      </c>
      <c r="N255" s="46">
        <v>1.151243090306911E-2</v>
      </c>
    </row>
    <row r="256" spans="3:14" x14ac:dyDescent="0.2">
      <c r="G256" s="51"/>
      <c r="H256" s="51"/>
      <c r="L256" s="46">
        <v>195</v>
      </c>
      <c r="M256" s="46">
        <v>4.2557345940975752E-2</v>
      </c>
      <c r="N256" s="46">
        <v>8.7464565940476302E-3</v>
      </c>
    </row>
    <row r="257" spans="7:14" x14ac:dyDescent="0.2">
      <c r="G257" s="51"/>
      <c r="H257" s="51"/>
      <c r="L257" s="46">
        <v>196</v>
      </c>
      <c r="M257" s="46">
        <v>-2.7197574522065095E-2</v>
      </c>
      <c r="N257" s="46">
        <v>-5.620598594447871E-2</v>
      </c>
    </row>
    <row r="258" spans="7:14" x14ac:dyDescent="0.2">
      <c r="G258" s="51"/>
      <c r="H258" s="51"/>
      <c r="L258" s="46">
        <v>197</v>
      </c>
      <c r="M258" s="46">
        <v>5.2886997772628723E-2</v>
      </c>
      <c r="N258" s="46">
        <v>3.5036058527639267E-2</v>
      </c>
    </row>
    <row r="259" spans="7:14" x14ac:dyDescent="0.2">
      <c r="G259" s="51"/>
      <c r="H259" s="51"/>
      <c r="L259" s="46">
        <v>198</v>
      </c>
      <c r="M259" s="46">
        <v>-8.6660752424962531E-2</v>
      </c>
      <c r="N259" s="46">
        <v>4.6896455171327706E-2</v>
      </c>
    </row>
    <row r="260" spans="7:14" x14ac:dyDescent="0.2">
      <c r="G260" s="51"/>
      <c r="H260" s="51"/>
      <c r="L260" s="46">
        <v>199</v>
      </c>
      <c r="M260" s="46">
        <v>-5.0509659643330942E-2</v>
      </c>
      <c r="N260" s="46">
        <v>0.12126243742110862</v>
      </c>
    </row>
    <row r="261" spans="7:14" x14ac:dyDescent="0.2">
      <c r="G261" s="51"/>
      <c r="H261" s="51"/>
      <c r="L261" s="46">
        <v>200</v>
      </c>
      <c r="M261" s="46">
        <v>-5.2841013708507037E-2</v>
      </c>
      <c r="N261" s="46">
        <v>-9.1514044483077497E-2</v>
      </c>
    </row>
    <row r="262" spans="7:14" x14ac:dyDescent="0.2">
      <c r="G262" s="51"/>
      <c r="H262" s="51"/>
      <c r="L262" s="46">
        <v>201</v>
      </c>
      <c r="M262" s="46">
        <v>4.729859739226721E-2</v>
      </c>
      <c r="N262" s="46">
        <v>-6.3385861543210728E-2</v>
      </c>
    </row>
    <row r="263" spans="7:14" x14ac:dyDescent="0.2">
      <c r="G263" s="51"/>
      <c r="H263" s="51"/>
      <c r="L263" s="46">
        <v>202</v>
      </c>
      <c r="M263" s="46">
        <v>-2.991123885192648E-2</v>
      </c>
      <c r="N263" s="46">
        <v>-7.9916579904659321E-2</v>
      </c>
    </row>
    <row r="264" spans="7:14" x14ac:dyDescent="0.2">
      <c r="G264" s="51"/>
      <c r="H264" s="51"/>
      <c r="L264" s="46">
        <v>203</v>
      </c>
      <c r="M264" s="46">
        <v>0.10677086035433969</v>
      </c>
      <c r="N264" s="46">
        <v>1.7277208570199917E-2</v>
      </c>
    </row>
    <row r="265" spans="7:14" x14ac:dyDescent="0.2">
      <c r="G265" s="51"/>
      <c r="H265" s="51"/>
      <c r="L265" s="46">
        <v>204</v>
      </c>
      <c r="M265" s="46">
        <v>3.1568803663592833E-2</v>
      </c>
      <c r="N265" s="46">
        <v>-8.0161818995790474E-2</v>
      </c>
    </row>
    <row r="266" spans="7:14" x14ac:dyDescent="0.2">
      <c r="G266" s="51"/>
      <c r="H266" s="51"/>
      <c r="L266" s="46">
        <v>205</v>
      </c>
      <c r="M266" s="46">
        <v>-6.6339075172957923E-2</v>
      </c>
      <c r="N266" s="46">
        <v>2.8299601488747411E-2</v>
      </c>
    </row>
    <row r="267" spans="7:14" x14ac:dyDescent="0.2">
      <c r="G267" s="51"/>
      <c r="H267" s="51"/>
      <c r="L267" s="46">
        <v>206</v>
      </c>
      <c r="M267" s="46">
        <v>1.2113637805431954E-2</v>
      </c>
      <c r="N267" s="46">
        <v>3.1158241678068632E-2</v>
      </c>
    </row>
    <row r="268" spans="7:14" x14ac:dyDescent="0.2">
      <c r="G268" s="51"/>
      <c r="H268" s="51"/>
      <c r="L268" s="46">
        <v>207</v>
      </c>
      <c r="M268" s="46">
        <v>5.1769372368792574E-2</v>
      </c>
      <c r="N268" s="46">
        <v>1.0505880001963161E-2</v>
      </c>
    </row>
    <row r="269" spans="7:14" x14ac:dyDescent="0.2">
      <c r="G269" s="51"/>
      <c r="H269" s="51"/>
      <c r="L269" s="46">
        <v>208</v>
      </c>
      <c r="M269" s="46">
        <v>5.5872193841642374E-2</v>
      </c>
      <c r="N269" s="46">
        <v>-4.4069989557258771E-2</v>
      </c>
    </row>
    <row r="270" spans="7:14" x14ac:dyDescent="0.2">
      <c r="G270" s="51"/>
      <c r="H270" s="51"/>
      <c r="L270" s="46">
        <v>209</v>
      </c>
      <c r="M270" s="46">
        <v>0.10577241820301203</v>
      </c>
      <c r="N270" s="46">
        <v>4.5094224577353376E-2</v>
      </c>
    </row>
    <row r="271" spans="7:14" x14ac:dyDescent="0.2">
      <c r="G271" s="51"/>
      <c r="H271" s="51"/>
      <c r="L271" s="46">
        <v>210</v>
      </c>
      <c r="M271" s="46">
        <v>6.7936592710981916E-2</v>
      </c>
      <c r="N271" s="46">
        <v>-1.9329045541170674E-2</v>
      </c>
    </row>
    <row r="272" spans="7:14" x14ac:dyDescent="0.2">
      <c r="G272" s="51"/>
      <c r="H272" s="51"/>
      <c r="L272" s="46">
        <v>211</v>
      </c>
      <c r="M272" s="46">
        <v>-0.28001570263339642</v>
      </c>
      <c r="N272" s="46">
        <v>5.8812629347344353E-2</v>
      </c>
    </row>
    <row r="273" spans="7:14" x14ac:dyDescent="0.2">
      <c r="G273" s="51"/>
      <c r="H273" s="51"/>
      <c r="L273" s="46">
        <v>212</v>
      </c>
      <c r="M273" s="46">
        <v>-7.0087003511237728E-2</v>
      </c>
      <c r="N273" s="46">
        <v>3.2116121410181581E-2</v>
      </c>
    </row>
    <row r="274" spans="7:14" x14ac:dyDescent="0.2">
      <c r="G274" s="51"/>
      <c r="H274" s="51"/>
      <c r="L274" s="46">
        <v>213</v>
      </c>
      <c r="M274" s="46">
        <v>1.5944106962928164E-2</v>
      </c>
      <c r="N274" s="46">
        <v>0.11729355537473415</v>
      </c>
    </row>
    <row r="275" spans="7:14" x14ac:dyDescent="0.2">
      <c r="G275" s="51"/>
      <c r="H275" s="51"/>
      <c r="L275" s="46">
        <v>214</v>
      </c>
      <c r="M275" s="46">
        <v>-3.0116627372609412E-2</v>
      </c>
      <c r="N275" s="46">
        <v>0.15846956854907998</v>
      </c>
    </row>
    <row r="276" spans="7:14" x14ac:dyDescent="0.2">
      <c r="G276" s="51"/>
      <c r="H276" s="51"/>
      <c r="L276" s="46">
        <v>215</v>
      </c>
      <c r="M276" s="46">
        <v>1.4418688691072004E-2</v>
      </c>
      <c r="N276" s="46">
        <v>4.544406561252741E-2</v>
      </c>
    </row>
    <row r="277" spans="7:14" x14ac:dyDescent="0.2">
      <c r="G277" s="51"/>
      <c r="H277" s="51"/>
      <c r="L277" s="46">
        <v>216</v>
      </c>
      <c r="M277" s="46">
        <v>8.8391793317872697E-2</v>
      </c>
      <c r="N277" s="46">
        <v>5.3896547489302005E-2</v>
      </c>
    </row>
    <row r="278" spans="7:14" x14ac:dyDescent="0.2">
      <c r="G278" s="51"/>
      <c r="H278" s="51"/>
      <c r="L278" s="46">
        <v>217</v>
      </c>
      <c r="M278" s="46">
        <v>0.11113652345478016</v>
      </c>
      <c r="N278" s="46">
        <v>-6.135479198191407E-3</v>
      </c>
    </row>
    <row r="279" spans="7:14" x14ac:dyDescent="0.2">
      <c r="G279" s="51"/>
      <c r="H279" s="51"/>
      <c r="L279" s="46">
        <v>218</v>
      </c>
      <c r="M279" s="46">
        <v>-2.6091220929100989E-2</v>
      </c>
      <c r="N279" s="46">
        <v>7.1921769231972993E-2</v>
      </c>
    </row>
    <row r="280" spans="7:14" x14ac:dyDescent="0.2">
      <c r="G280" s="51"/>
      <c r="H280" s="51"/>
      <c r="L280" s="46">
        <v>219</v>
      </c>
      <c r="M280" s="46">
        <v>4.8166114707733118E-2</v>
      </c>
      <c r="N280" s="46">
        <v>7.6161243782832774E-2</v>
      </c>
    </row>
    <row r="281" spans="7:14" x14ac:dyDescent="0.2">
      <c r="G281" s="51"/>
      <c r="H281" s="51"/>
      <c r="L281" s="46">
        <v>220</v>
      </c>
      <c r="M281" s="46">
        <v>4.1558708503405567E-2</v>
      </c>
      <c r="N281" s="46">
        <v>-6.112905092940675E-2</v>
      </c>
    </row>
    <row r="282" spans="7:14" x14ac:dyDescent="0.2">
      <c r="G282" s="51"/>
      <c r="H282" s="51"/>
      <c r="L282" s="46">
        <v>221</v>
      </c>
      <c r="M282" s="46">
        <v>-4.9368534747230075E-2</v>
      </c>
      <c r="N282" s="46">
        <v>1.3690176118787235E-2</v>
      </c>
    </row>
    <row r="283" spans="7:14" x14ac:dyDescent="0.2">
      <c r="G283" s="51"/>
      <c r="H283" s="51"/>
      <c r="L283" s="46">
        <v>222</v>
      </c>
      <c r="M283" s="46">
        <v>9.0999521863721497E-2</v>
      </c>
      <c r="N283" s="46">
        <v>-4.6460842618438664E-2</v>
      </c>
    </row>
    <row r="284" spans="7:14" x14ac:dyDescent="0.2">
      <c r="G284" s="51"/>
      <c r="H284" s="51"/>
      <c r="L284" s="46">
        <v>223</v>
      </c>
      <c r="M284" s="46">
        <v>-6.7949971129288786E-2</v>
      </c>
      <c r="N284" s="46">
        <v>0.11595915227072792</v>
      </c>
    </row>
    <row r="285" spans="7:14" x14ac:dyDescent="0.2">
      <c r="G285" s="51"/>
      <c r="H285" s="51"/>
      <c r="L285" s="46">
        <v>224</v>
      </c>
      <c r="M285" s="46">
        <v>0.11804923897939237</v>
      </c>
      <c r="N285" s="46">
        <v>-4.6247770354559237E-2</v>
      </c>
    </row>
    <row r="286" spans="7:14" x14ac:dyDescent="0.2">
      <c r="G286" s="51"/>
      <c r="H286" s="51"/>
      <c r="L286" s="46">
        <v>225</v>
      </c>
      <c r="M286" s="46">
        <v>7.3188148101259412E-2</v>
      </c>
      <c r="N286" s="46">
        <v>-6.4041630183747505E-2</v>
      </c>
    </row>
    <row r="287" spans="7:14" x14ac:dyDescent="0.2">
      <c r="G287" s="51"/>
      <c r="H287" s="51"/>
      <c r="L287" s="46">
        <v>226</v>
      </c>
      <c r="M287" s="46">
        <v>7.8807035657211325E-2</v>
      </c>
      <c r="N287" s="46">
        <v>-4.144991861590952E-3</v>
      </c>
    </row>
    <row r="288" spans="7:14" x14ac:dyDescent="0.2">
      <c r="G288" s="51"/>
      <c r="H288" s="51"/>
      <c r="L288" s="46">
        <v>227</v>
      </c>
      <c r="M288" s="46">
        <v>5.5243705858180225E-2</v>
      </c>
      <c r="N288" s="46">
        <v>4.7974483309160237E-2</v>
      </c>
    </row>
    <row r="289" spans="7:14" x14ac:dyDescent="0.2">
      <c r="G289" s="51"/>
      <c r="H289" s="51"/>
      <c r="L289" s="46">
        <v>228</v>
      </c>
      <c r="M289" s="46">
        <v>-5.9400824909095991E-2</v>
      </c>
      <c r="N289" s="46">
        <v>9.5761335510711545E-3</v>
      </c>
    </row>
    <row r="290" spans="7:14" x14ac:dyDescent="0.2">
      <c r="G290" s="51"/>
      <c r="H290" s="51"/>
      <c r="L290" s="46">
        <v>229</v>
      </c>
      <c r="M290" s="46">
        <v>3.2991590409558666E-2</v>
      </c>
      <c r="N290" s="46">
        <v>-1.4002876913110279E-2</v>
      </c>
    </row>
    <row r="291" spans="7:14" x14ac:dyDescent="0.2">
      <c r="G291" s="51"/>
      <c r="H291" s="51"/>
      <c r="L291" s="46">
        <v>230</v>
      </c>
      <c r="M291" s="46">
        <v>6.8302421200172908E-2</v>
      </c>
      <c r="N291" s="46">
        <v>-7.6733238810235888E-2</v>
      </c>
    </row>
    <row r="292" spans="7:14" x14ac:dyDescent="0.2">
      <c r="G292" s="51"/>
      <c r="H292" s="51"/>
      <c r="L292" s="46">
        <v>231</v>
      </c>
      <c r="M292" s="46">
        <v>-2.5222370128721763E-2</v>
      </c>
      <c r="N292" s="46">
        <v>5.9050966972733002E-3</v>
      </c>
    </row>
    <row r="293" spans="7:14" x14ac:dyDescent="0.2">
      <c r="G293" s="51"/>
      <c r="H293" s="51"/>
      <c r="L293" s="46">
        <v>232</v>
      </c>
      <c r="M293" s="46">
        <v>0.12122584730149931</v>
      </c>
      <c r="N293" s="46">
        <v>-7.7436236911888834E-2</v>
      </c>
    </row>
    <row r="294" spans="7:14" x14ac:dyDescent="0.2">
      <c r="G294" s="51"/>
      <c r="H294" s="51"/>
      <c r="L294" s="46">
        <v>233</v>
      </c>
      <c r="M294" s="46">
        <v>6.7337121480852996E-2</v>
      </c>
      <c r="N294" s="46">
        <v>-7.1537121480852991E-2</v>
      </c>
    </row>
    <row r="295" spans="7:14" x14ac:dyDescent="0.2">
      <c r="G295" s="51"/>
      <c r="H295" s="51"/>
      <c r="L295" s="46">
        <v>234</v>
      </c>
      <c r="M295" s="46">
        <v>5.1693682720958631E-2</v>
      </c>
      <c r="N295" s="46">
        <v>-0.12346688484056503</v>
      </c>
    </row>
    <row r="296" spans="7:14" x14ac:dyDescent="0.2">
      <c r="G296" s="51"/>
      <c r="H296" s="51"/>
      <c r="L296" s="46">
        <v>235</v>
      </c>
      <c r="M296" s="46">
        <v>4.2670468868404025E-2</v>
      </c>
      <c r="N296" s="46">
        <v>-1.2314713191034998E-2</v>
      </c>
    </row>
    <row r="297" spans="7:14" x14ac:dyDescent="0.2">
      <c r="G297" s="51"/>
      <c r="H297" s="51"/>
      <c r="L297" s="46">
        <v>236</v>
      </c>
      <c r="M297" s="46">
        <v>-6.0506726703878917E-2</v>
      </c>
      <c r="N297" s="46">
        <v>5.600672670387892E-2</v>
      </c>
    </row>
    <row r="298" spans="7:14" x14ac:dyDescent="0.2">
      <c r="L298" s="46">
        <v>237</v>
      </c>
      <c r="M298" s="46">
        <v>-1.0415475917720057E-2</v>
      </c>
      <c r="N298" s="46">
        <v>-0.10616270337345447</v>
      </c>
    </row>
    <row r="299" spans="7:14" ht="16" thickBot="1" x14ac:dyDescent="0.25">
      <c r="L299" s="47">
        <v>238</v>
      </c>
      <c r="M299" s="47">
        <v>1.8176643031546254E-2</v>
      </c>
      <c r="N299" s="47">
        <v>-5.4155122894968405E-3</v>
      </c>
    </row>
  </sheetData>
  <sortState ref="A3:H240">
    <sortCondition descending="1" ref="A1"/>
  </sortState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le5" enableFormatConditionsCalculation="0"/>
  <dimension ref="A1:T256"/>
  <sheetViews>
    <sheetView showGridLines="0" topLeftCell="E55" workbookViewId="0">
      <selection activeCell="Z52" sqref="Z52"/>
    </sheetView>
  </sheetViews>
  <sheetFormatPr baseColWidth="10" defaultColWidth="8.83203125" defaultRowHeight="15" x14ac:dyDescent="0.2"/>
  <cols>
    <col min="1" max="3" width="21.1640625" style="13" customWidth="1"/>
    <col min="4" max="7" width="8.83203125" style="13"/>
    <col min="8" max="8" width="13" style="13" customWidth="1"/>
    <col min="9" max="9" width="8.83203125" style="13"/>
  </cols>
  <sheetData>
    <row r="1" spans="1:15" x14ac:dyDescent="0.2">
      <c r="A1" s="50" t="s">
        <v>0</v>
      </c>
      <c r="B1" s="50" t="s">
        <v>11</v>
      </c>
      <c r="C1" s="50" t="s">
        <v>12</v>
      </c>
      <c r="D1" s="50" t="s">
        <v>3</v>
      </c>
      <c r="E1" s="50" t="s">
        <v>14</v>
      </c>
      <c r="F1" s="50" t="s">
        <v>4</v>
      </c>
      <c r="G1" s="50" t="s">
        <v>17</v>
      </c>
      <c r="H1" s="50" t="s">
        <v>19</v>
      </c>
    </row>
    <row r="2" spans="1:15" x14ac:dyDescent="0.2">
      <c r="A2" s="49">
        <v>42429</v>
      </c>
      <c r="B2" s="52">
        <v>147500</v>
      </c>
      <c r="C2" s="51">
        <v>0.10902255639097747</v>
      </c>
      <c r="D2" s="13">
        <v>0.65</v>
      </c>
      <c r="E2" s="13">
        <v>-0.9</v>
      </c>
      <c r="F2" s="13">
        <v>3.79</v>
      </c>
      <c r="G2" s="13">
        <v>0.02</v>
      </c>
      <c r="H2" s="42">
        <f t="shared" ref="H2:H33" si="0">C2-G2/100</f>
        <v>0.10882255639097746</v>
      </c>
    </row>
    <row r="3" spans="1:15" x14ac:dyDescent="0.2">
      <c r="A3" s="49">
        <v>42398</v>
      </c>
      <c r="B3" s="52">
        <v>133000</v>
      </c>
      <c r="C3" s="51">
        <v>-0.10738255033557043</v>
      </c>
      <c r="D3" s="13">
        <v>-8.9600000000000009</v>
      </c>
      <c r="E3" s="13">
        <v>-0.83</v>
      </c>
      <c r="F3" s="13">
        <v>7.0000000000000007E-2</v>
      </c>
      <c r="G3" s="13">
        <v>0.01</v>
      </c>
      <c r="H3" s="42">
        <f t="shared" si="0"/>
        <v>-0.10748255033557043</v>
      </c>
    </row>
    <row r="4" spans="1:15" ht="16" thickBot="1" x14ac:dyDescent="0.25">
      <c r="A4" s="49">
        <v>42369</v>
      </c>
      <c r="B4" s="52">
        <v>149000</v>
      </c>
      <c r="C4" s="51">
        <v>1.0169491525423791E-2</v>
      </c>
      <c r="D4" s="13">
        <v>2.02</v>
      </c>
      <c r="E4" s="13">
        <v>-0.53</v>
      </c>
      <c r="F4" s="13">
        <v>-2.41</v>
      </c>
      <c r="G4" s="13">
        <v>0.01</v>
      </c>
      <c r="H4" s="42">
        <f t="shared" si="0"/>
        <v>1.0069491525423791E-2</v>
      </c>
    </row>
    <row r="5" spans="1:15" x14ac:dyDescent="0.2">
      <c r="A5" s="49">
        <v>42338</v>
      </c>
      <c r="B5" s="52">
        <v>147500</v>
      </c>
      <c r="C5" s="51">
        <v>-5.4487179487179516E-2</v>
      </c>
      <c r="D5" s="13">
        <v>-1.85</v>
      </c>
      <c r="E5" s="13">
        <v>2.4700000000000002</v>
      </c>
      <c r="F5" s="13">
        <v>-4.58</v>
      </c>
      <c r="G5" s="13">
        <v>0</v>
      </c>
      <c r="H5" s="42">
        <f t="shared" si="0"/>
        <v>-5.4487179487179516E-2</v>
      </c>
      <c r="L5" s="48"/>
      <c r="M5" s="48" t="s">
        <v>3</v>
      </c>
      <c r="N5" s="48" t="s">
        <v>14</v>
      </c>
      <c r="O5" s="48" t="s">
        <v>4</v>
      </c>
    </row>
    <row r="6" spans="1:15" x14ac:dyDescent="0.2">
      <c r="A6" s="49">
        <v>42307</v>
      </c>
      <c r="B6" s="52">
        <v>156000</v>
      </c>
      <c r="C6" s="51">
        <v>-4.8780487804878092E-2</v>
      </c>
      <c r="D6" s="13">
        <v>7.17</v>
      </c>
      <c r="E6" s="13">
        <v>-1.07</v>
      </c>
      <c r="F6" s="13">
        <v>0.7</v>
      </c>
      <c r="G6" s="13">
        <v>0</v>
      </c>
      <c r="H6" s="42">
        <f t="shared" si="0"/>
        <v>-4.8780487804878092E-2</v>
      </c>
      <c r="L6" s="46" t="s">
        <v>3</v>
      </c>
      <c r="M6" s="46">
        <f>VARP(Hyundai!$D$2:$D$239)</f>
        <v>35.208829379731668</v>
      </c>
      <c r="N6" s="46"/>
      <c r="O6" s="46"/>
    </row>
    <row r="7" spans="1:15" x14ac:dyDescent="0.2">
      <c r="A7" s="49">
        <v>42277</v>
      </c>
      <c r="B7" s="52">
        <v>164000</v>
      </c>
      <c r="C7" s="51">
        <v>0.10067114093959728</v>
      </c>
      <c r="D7" s="13">
        <v>-2.82</v>
      </c>
      <c r="E7" s="13">
        <v>2.89</v>
      </c>
      <c r="F7" s="13">
        <v>-0.51</v>
      </c>
      <c r="G7" s="13">
        <v>0</v>
      </c>
      <c r="H7" s="42">
        <f t="shared" si="0"/>
        <v>0.10067114093959728</v>
      </c>
      <c r="L7" s="46" t="s">
        <v>14</v>
      </c>
      <c r="M7" s="46">
        <v>3.7656011834319543</v>
      </c>
      <c r="N7" s="46">
        <f>VARP(Hyundai!$E$2:$E$239)</f>
        <v>8.9588456769537679</v>
      </c>
      <c r="O7" s="46"/>
    </row>
    <row r="8" spans="1:15" ht="16" thickBot="1" x14ac:dyDescent="0.25">
      <c r="A8" s="49">
        <v>42247</v>
      </c>
      <c r="B8" s="52">
        <v>149000</v>
      </c>
      <c r="C8" s="51">
        <v>0</v>
      </c>
      <c r="D8" s="13">
        <v>-10.49</v>
      </c>
      <c r="E8" s="13">
        <v>-1.29</v>
      </c>
      <c r="F8" s="13">
        <v>0.11</v>
      </c>
      <c r="G8" s="13">
        <v>0</v>
      </c>
      <c r="H8" s="42">
        <f t="shared" si="0"/>
        <v>0</v>
      </c>
      <c r="L8" s="47" t="s">
        <v>4</v>
      </c>
      <c r="M8" s="47">
        <v>-2.5960629270216966</v>
      </c>
      <c r="N8" s="47">
        <v>-0.95071393819855321</v>
      </c>
      <c r="O8" s="47">
        <f>VARP(Hyundai!$F$2:$F$239)</f>
        <v>7.2232461808656288</v>
      </c>
    </row>
    <row r="9" spans="1:15" x14ac:dyDescent="0.2">
      <c r="A9" s="49">
        <v>42216</v>
      </c>
      <c r="B9" s="52">
        <v>149000</v>
      </c>
      <c r="C9" s="51">
        <v>9.5588235294117752E-2</v>
      </c>
      <c r="D9" s="13">
        <v>-3.47</v>
      </c>
      <c r="E9" s="13">
        <v>-5.39</v>
      </c>
      <c r="F9" s="13">
        <v>-3.52</v>
      </c>
      <c r="G9" s="13">
        <v>0</v>
      </c>
      <c r="H9" s="42">
        <f t="shared" si="0"/>
        <v>9.5588235294117752E-2</v>
      </c>
    </row>
    <row r="10" spans="1:15" x14ac:dyDescent="0.2">
      <c r="A10" s="49">
        <v>42185</v>
      </c>
      <c r="B10" s="52">
        <v>136000</v>
      </c>
      <c r="C10" s="51">
        <v>-0.13924050632911389</v>
      </c>
      <c r="D10" s="13">
        <v>-4.66</v>
      </c>
      <c r="E10" s="13">
        <v>3.12</v>
      </c>
      <c r="F10" s="13">
        <v>-2.73</v>
      </c>
      <c r="G10" s="13">
        <v>0</v>
      </c>
      <c r="H10" s="42">
        <f t="shared" si="0"/>
        <v>-0.13924050632911389</v>
      </c>
    </row>
    <row r="11" spans="1:15" x14ac:dyDescent="0.2">
      <c r="A11" s="49">
        <v>42153</v>
      </c>
      <c r="B11" s="52">
        <v>158000</v>
      </c>
      <c r="C11" s="51">
        <v>-6.5088757396449703E-2</v>
      </c>
      <c r="D11" s="13">
        <v>-1.71</v>
      </c>
      <c r="E11" s="13">
        <v>9.1</v>
      </c>
      <c r="F11" s="13">
        <v>0.99</v>
      </c>
      <c r="G11" s="13">
        <v>0</v>
      </c>
      <c r="H11" s="42">
        <f t="shared" si="0"/>
        <v>-6.5088757396449703E-2</v>
      </c>
    </row>
    <row r="12" spans="1:15" x14ac:dyDescent="0.2">
      <c r="A12" s="49">
        <v>42124</v>
      </c>
      <c r="B12" s="52">
        <v>169000</v>
      </c>
      <c r="C12" s="51">
        <v>2.9673590504450953E-3</v>
      </c>
      <c r="D12" s="13">
        <v>6.24</v>
      </c>
      <c r="E12" s="13">
        <v>9.91</v>
      </c>
      <c r="F12" s="13">
        <v>0.94</v>
      </c>
      <c r="G12" s="13">
        <v>0</v>
      </c>
      <c r="H12" s="42">
        <f t="shared" si="0"/>
        <v>2.9673590504450953E-3</v>
      </c>
    </row>
    <row r="13" spans="1:15" x14ac:dyDescent="0.2">
      <c r="A13" s="49">
        <v>42094</v>
      </c>
      <c r="B13" s="52">
        <v>168500</v>
      </c>
      <c r="C13" s="51">
        <v>4.9844236760124616E-2</v>
      </c>
      <c r="D13" s="13">
        <v>-0.81</v>
      </c>
      <c r="E13" s="13">
        <v>0.15</v>
      </c>
      <c r="F13" s="13">
        <v>1.32</v>
      </c>
      <c r="G13" s="13">
        <v>0</v>
      </c>
      <c r="H13" s="42">
        <f t="shared" si="0"/>
        <v>4.9844236760124616E-2</v>
      </c>
    </row>
    <row r="14" spans="1:15" x14ac:dyDescent="0.2">
      <c r="A14" s="49">
        <v>42062</v>
      </c>
      <c r="B14" s="52">
        <v>160500</v>
      </c>
      <c r="C14" s="51">
        <v>-5.3097345132743334E-2</v>
      </c>
      <c r="D14" s="13">
        <v>3.41</v>
      </c>
      <c r="E14" s="13">
        <v>0.36</v>
      </c>
      <c r="F14" s="13">
        <v>-3.64</v>
      </c>
      <c r="G14" s="13">
        <v>0</v>
      </c>
      <c r="H14" s="42">
        <f t="shared" si="0"/>
        <v>-5.3097345132743334E-2</v>
      </c>
    </row>
    <row r="15" spans="1:15" ht="16" thickBot="1" x14ac:dyDescent="0.25">
      <c r="A15" s="49">
        <v>42034</v>
      </c>
      <c r="B15" s="52">
        <v>169500</v>
      </c>
      <c r="C15" s="51">
        <v>2.9585798816567088E-3</v>
      </c>
      <c r="D15" s="13">
        <v>0.31</v>
      </c>
      <c r="E15" s="13">
        <v>-3.5</v>
      </c>
      <c r="F15" s="13">
        <v>5.29</v>
      </c>
      <c r="G15" s="13">
        <v>0</v>
      </c>
      <c r="H15" s="42">
        <f t="shared" si="0"/>
        <v>2.9585798816567088E-3</v>
      </c>
    </row>
    <row r="16" spans="1:15" x14ac:dyDescent="0.2">
      <c r="A16" s="49">
        <v>42004</v>
      </c>
      <c r="B16" s="52">
        <v>169000</v>
      </c>
      <c r="C16" s="51">
        <v>-5.5865921787709549E-2</v>
      </c>
      <c r="D16" s="13">
        <v>-2.76</v>
      </c>
      <c r="E16" s="13">
        <v>-2.1</v>
      </c>
      <c r="F16" s="13">
        <v>0.44</v>
      </c>
      <c r="G16" s="13">
        <v>0</v>
      </c>
      <c r="H16" s="42">
        <f t="shared" si="0"/>
        <v>-5.5865921787709549E-2</v>
      </c>
      <c r="L16" s="58" t="s">
        <v>19</v>
      </c>
      <c r="M16" s="58"/>
    </row>
    <row r="17" spans="1:13" x14ac:dyDescent="0.2">
      <c r="A17" s="49">
        <v>41971</v>
      </c>
      <c r="B17" s="52">
        <v>179000</v>
      </c>
      <c r="C17" s="51">
        <v>5.2941176470588269E-2</v>
      </c>
      <c r="D17" s="13">
        <v>-3.08</v>
      </c>
      <c r="E17" s="13">
        <v>0.24</v>
      </c>
      <c r="F17" s="13">
        <v>2.81</v>
      </c>
      <c r="G17" s="13">
        <v>0</v>
      </c>
      <c r="H17" s="42">
        <f t="shared" si="0"/>
        <v>5.2941176470588269E-2</v>
      </c>
      <c r="L17" s="46"/>
      <c r="M17" s="46"/>
    </row>
    <row r="18" spans="1:13" x14ac:dyDescent="0.2">
      <c r="A18" s="49">
        <v>41943</v>
      </c>
      <c r="B18" s="52">
        <v>170000</v>
      </c>
      <c r="C18" s="51">
        <v>-0.1076115485564304</v>
      </c>
      <c r="D18" s="13">
        <v>3.57</v>
      </c>
      <c r="E18" s="13">
        <v>-4.88</v>
      </c>
      <c r="F18" s="13">
        <v>-2.0299999999999998</v>
      </c>
      <c r="G18" s="13">
        <v>0</v>
      </c>
      <c r="H18" s="42">
        <f t="shared" si="0"/>
        <v>-0.1076115485564304</v>
      </c>
      <c r="L18" s="46" t="s">
        <v>43</v>
      </c>
      <c r="M18" s="46">
        <v>1.4427304721329344E-2</v>
      </c>
    </row>
    <row r="19" spans="1:13" x14ac:dyDescent="0.2">
      <c r="A19" s="49">
        <v>41912</v>
      </c>
      <c r="B19" s="52">
        <v>190500</v>
      </c>
      <c r="C19" s="51">
        <v>-0.18240343347639487</v>
      </c>
      <c r="D19" s="13">
        <v>-8.1300000000000008</v>
      </c>
      <c r="E19" s="13">
        <v>1.4</v>
      </c>
      <c r="F19" s="13">
        <v>3.58</v>
      </c>
      <c r="G19" s="13">
        <v>0</v>
      </c>
      <c r="H19" s="42">
        <f t="shared" si="0"/>
        <v>-0.18240343347639487</v>
      </c>
      <c r="L19" s="46" t="s">
        <v>44</v>
      </c>
      <c r="M19" s="46">
        <v>7.7483860886009811E-3</v>
      </c>
    </row>
    <row r="20" spans="1:13" x14ac:dyDescent="0.2">
      <c r="A20" s="49">
        <v>41880</v>
      </c>
      <c r="B20" s="52">
        <v>233000</v>
      </c>
      <c r="C20" s="51">
        <v>-5.0916496945010215E-2</v>
      </c>
      <c r="D20" s="13">
        <v>-0.27</v>
      </c>
      <c r="E20" s="13">
        <v>2.2599999999999998</v>
      </c>
      <c r="F20" s="13">
        <v>-0.14000000000000001</v>
      </c>
      <c r="G20" s="13">
        <v>0</v>
      </c>
      <c r="H20" s="42">
        <f t="shared" si="0"/>
        <v>-5.0916496945010215E-2</v>
      </c>
      <c r="L20" s="46" t="s">
        <v>45</v>
      </c>
      <c r="M20" s="46">
        <v>1.1744089779734497E-2</v>
      </c>
    </row>
    <row r="21" spans="1:13" x14ac:dyDescent="0.2">
      <c r="A21" s="49">
        <v>41851</v>
      </c>
      <c r="B21" s="52">
        <v>245500</v>
      </c>
      <c r="C21" s="51">
        <v>6.9716775599128589E-2</v>
      </c>
      <c r="D21" s="13">
        <v>3.33</v>
      </c>
      <c r="E21" s="13">
        <v>0.39</v>
      </c>
      <c r="F21" s="13">
        <v>2.16</v>
      </c>
      <c r="G21" s="13">
        <v>0</v>
      </c>
      <c r="H21" s="42">
        <f t="shared" si="0"/>
        <v>6.9716775599128589E-2</v>
      </c>
      <c r="L21" s="46" t="s">
        <v>46</v>
      </c>
      <c r="M21" s="46">
        <v>0</v>
      </c>
    </row>
    <row r="22" spans="1:13" x14ac:dyDescent="0.2">
      <c r="A22" s="49">
        <v>41820</v>
      </c>
      <c r="B22" s="52">
        <v>229500</v>
      </c>
      <c r="C22" s="51">
        <v>2.2271714922049046E-2</v>
      </c>
      <c r="D22" s="13">
        <v>0.13</v>
      </c>
      <c r="E22" s="13">
        <v>1.24</v>
      </c>
      <c r="F22" s="13">
        <v>0.82</v>
      </c>
      <c r="G22" s="13">
        <v>0</v>
      </c>
      <c r="H22" s="42">
        <f t="shared" si="0"/>
        <v>2.2271714922049046E-2</v>
      </c>
      <c r="L22" s="46" t="s">
        <v>47</v>
      </c>
      <c r="M22" s="46">
        <v>0.10847740524041373</v>
      </c>
    </row>
    <row r="23" spans="1:13" x14ac:dyDescent="0.2">
      <c r="A23" s="49">
        <v>41789</v>
      </c>
      <c r="B23" s="52">
        <v>224500</v>
      </c>
      <c r="C23" s="51">
        <v>-2.3913043478260843E-2</v>
      </c>
      <c r="D23" s="13">
        <v>1.71</v>
      </c>
      <c r="E23" s="13">
        <v>-0.75</v>
      </c>
      <c r="F23" s="13">
        <v>1.79</v>
      </c>
      <c r="G23" s="13">
        <v>0</v>
      </c>
      <c r="H23" s="42">
        <f t="shared" si="0"/>
        <v>-2.3913043478260843E-2</v>
      </c>
      <c r="L23" s="46" t="s">
        <v>48</v>
      </c>
      <c r="M23" s="46">
        <v>1.1767347447692939E-2</v>
      </c>
    </row>
    <row r="24" spans="1:13" x14ac:dyDescent="0.2">
      <c r="A24" s="49">
        <v>41759</v>
      </c>
      <c r="B24" s="52">
        <v>230000</v>
      </c>
      <c r="C24" s="51">
        <v>-8.3665338645418363E-2</v>
      </c>
      <c r="D24" s="13">
        <v>1.38</v>
      </c>
      <c r="E24" s="13">
        <v>-4.24</v>
      </c>
      <c r="F24" s="13">
        <v>2.62</v>
      </c>
      <c r="G24" s="13">
        <v>0</v>
      </c>
      <c r="H24" s="42">
        <f t="shared" si="0"/>
        <v>-8.3665338645418363E-2</v>
      </c>
      <c r="L24" s="46" t="s">
        <v>49</v>
      </c>
      <c r="M24" s="46">
        <v>9.8958927377012174E-2</v>
      </c>
    </row>
    <row r="25" spans="1:13" x14ac:dyDescent="0.2">
      <c r="A25" s="49">
        <v>41729</v>
      </c>
      <c r="B25" s="52">
        <v>251000</v>
      </c>
      <c r="C25" s="51">
        <v>2.4489795918367419E-2</v>
      </c>
      <c r="D25" s="13">
        <v>1.88</v>
      </c>
      <c r="E25" s="13">
        <v>-0.22</v>
      </c>
      <c r="F25" s="13">
        <v>-0.36</v>
      </c>
      <c r="G25" s="13">
        <v>0</v>
      </c>
      <c r="H25" s="42">
        <f t="shared" si="0"/>
        <v>2.4489795918367419E-2</v>
      </c>
      <c r="L25" s="46" t="s">
        <v>50</v>
      </c>
      <c r="M25" s="46">
        <v>-0.16060166172649065</v>
      </c>
    </row>
    <row r="26" spans="1:13" x14ac:dyDescent="0.2">
      <c r="A26" s="49">
        <v>41698</v>
      </c>
      <c r="B26" s="52">
        <v>245000</v>
      </c>
      <c r="C26" s="51">
        <v>4.4776119402984982E-2</v>
      </c>
      <c r="D26" s="13">
        <v>5.67</v>
      </c>
      <c r="E26" s="13">
        <v>-0.73</v>
      </c>
      <c r="F26" s="13">
        <v>-1.44</v>
      </c>
      <c r="G26" s="13">
        <v>0</v>
      </c>
      <c r="H26" s="42">
        <f t="shared" si="0"/>
        <v>4.4776119402984982E-2</v>
      </c>
      <c r="L26" s="46" t="s">
        <v>51</v>
      </c>
      <c r="M26" s="46">
        <v>0.5628166787492147</v>
      </c>
    </row>
    <row r="27" spans="1:13" x14ac:dyDescent="0.2">
      <c r="A27" s="49">
        <v>41670</v>
      </c>
      <c r="B27" s="52">
        <v>234500</v>
      </c>
      <c r="C27" s="51">
        <v>-8.4566596194503019E-3</v>
      </c>
      <c r="D27" s="13">
        <v>-4.2300000000000004</v>
      </c>
      <c r="E27" s="13">
        <v>3.52</v>
      </c>
      <c r="F27" s="13">
        <v>-1.19</v>
      </c>
      <c r="G27" s="13">
        <v>0</v>
      </c>
      <c r="H27" s="42">
        <f t="shared" si="0"/>
        <v>-8.4566596194503019E-3</v>
      </c>
      <c r="L27" s="46" t="s">
        <v>52</v>
      </c>
      <c r="M27" s="46">
        <v>-0.29962163742690057</v>
      </c>
    </row>
    <row r="28" spans="1:13" x14ac:dyDescent="0.2">
      <c r="A28" s="49">
        <v>41639</v>
      </c>
      <c r="B28" s="52">
        <v>236500</v>
      </c>
      <c r="C28" s="51">
        <v>-6.1507936507936511E-2</v>
      </c>
      <c r="D28" s="13">
        <v>-0.53</v>
      </c>
      <c r="E28" s="13">
        <v>1.32</v>
      </c>
      <c r="F28" s="13">
        <v>-0.83</v>
      </c>
      <c r="G28" s="13">
        <v>0</v>
      </c>
      <c r="H28" s="42">
        <f t="shared" si="0"/>
        <v>-6.1507936507936511E-2</v>
      </c>
      <c r="L28" s="46" t="s">
        <v>53</v>
      </c>
      <c r="M28" s="46">
        <v>0.26319504132231414</v>
      </c>
    </row>
    <row r="29" spans="1:13" x14ac:dyDescent="0.2">
      <c r="A29" s="49">
        <v>41607</v>
      </c>
      <c r="B29" s="52">
        <v>252000</v>
      </c>
      <c r="C29" s="51">
        <v>-3.9525691699604515E-3</v>
      </c>
      <c r="D29" s="13">
        <v>-2.34</v>
      </c>
      <c r="E29" s="13">
        <v>-0.32</v>
      </c>
      <c r="F29" s="13">
        <v>1.9</v>
      </c>
      <c r="G29" s="13">
        <v>0</v>
      </c>
      <c r="H29" s="42">
        <f t="shared" si="0"/>
        <v>-3.9525691699604515E-3</v>
      </c>
      <c r="L29" s="46" t="s">
        <v>54</v>
      </c>
      <c r="M29" s="46">
        <v>2.8277517253805513</v>
      </c>
    </row>
    <row r="30" spans="1:13" ht="16" thickBot="1" x14ac:dyDescent="0.25">
      <c r="A30" s="49">
        <v>41578</v>
      </c>
      <c r="B30" s="52">
        <v>253000</v>
      </c>
      <c r="C30" s="51">
        <v>7.9681274900398336E-3</v>
      </c>
      <c r="D30" s="13">
        <v>3.48</v>
      </c>
      <c r="E30" s="13">
        <v>-1.97</v>
      </c>
      <c r="F30" s="13">
        <v>-0.3</v>
      </c>
      <c r="G30" s="13">
        <v>0</v>
      </c>
      <c r="H30" s="42">
        <f t="shared" si="0"/>
        <v>7.9681274900398336E-3</v>
      </c>
      <c r="L30" s="47" t="s">
        <v>55</v>
      </c>
      <c r="M30" s="47">
        <v>196</v>
      </c>
    </row>
    <row r="31" spans="1:13" x14ac:dyDescent="0.2">
      <c r="A31" s="49">
        <v>41547</v>
      </c>
      <c r="B31" s="52">
        <v>251000</v>
      </c>
      <c r="C31" s="51">
        <v>8.0321285140563248E-3</v>
      </c>
      <c r="D31" s="13">
        <v>6.72</v>
      </c>
      <c r="E31" s="13">
        <v>0.48</v>
      </c>
      <c r="F31" s="13">
        <v>-1.72</v>
      </c>
      <c r="G31" s="13">
        <v>0</v>
      </c>
      <c r="H31" s="42">
        <f t="shared" si="0"/>
        <v>8.0321285140563248E-3</v>
      </c>
    </row>
    <row r="32" spans="1:13" x14ac:dyDescent="0.2">
      <c r="A32" s="49">
        <v>41516</v>
      </c>
      <c r="B32" s="52">
        <v>249000</v>
      </c>
      <c r="C32" s="51">
        <v>7.0967741935483941E-2</v>
      </c>
      <c r="D32" s="13">
        <v>-0.25</v>
      </c>
      <c r="E32" s="13">
        <v>1.44</v>
      </c>
      <c r="F32" s="13">
        <v>-0.89</v>
      </c>
      <c r="G32" s="13">
        <v>0</v>
      </c>
      <c r="H32" s="42">
        <f t="shared" si="0"/>
        <v>7.0967741935483941E-2</v>
      </c>
    </row>
    <row r="33" spans="1:17" x14ac:dyDescent="0.2">
      <c r="A33" s="49">
        <v>41486</v>
      </c>
      <c r="B33" s="52">
        <v>232500</v>
      </c>
      <c r="C33" s="51">
        <v>3.104212860310418E-2</v>
      </c>
      <c r="D33" s="13">
        <v>3.74</v>
      </c>
      <c r="E33" s="13">
        <v>2.4900000000000002</v>
      </c>
      <c r="F33" s="13">
        <v>-3.24</v>
      </c>
      <c r="G33" s="13">
        <v>0</v>
      </c>
      <c r="H33" s="42">
        <f t="shared" si="0"/>
        <v>3.104212860310418E-2</v>
      </c>
    </row>
    <row r="34" spans="1:17" x14ac:dyDescent="0.2">
      <c r="A34" s="49">
        <v>41453</v>
      </c>
      <c r="B34" s="52">
        <v>225500</v>
      </c>
      <c r="C34" s="51">
        <v>6.1176470588235388E-2</v>
      </c>
      <c r="D34" s="13">
        <v>-6.18</v>
      </c>
      <c r="E34" s="13">
        <v>-0.57999999999999996</v>
      </c>
      <c r="F34" s="13">
        <v>1.79</v>
      </c>
      <c r="G34" s="13">
        <v>0</v>
      </c>
      <c r="H34" s="42">
        <f t="shared" ref="H34:H65" si="1">C34-G34/100</f>
        <v>6.1176470588235388E-2</v>
      </c>
    </row>
    <row r="35" spans="1:17" x14ac:dyDescent="0.2">
      <c r="A35" s="49">
        <v>41425</v>
      </c>
      <c r="B35" s="52">
        <v>212500</v>
      </c>
      <c r="C35" s="51">
        <v>6.5162907268170533E-2</v>
      </c>
      <c r="D35" s="13">
        <v>-6.28</v>
      </c>
      <c r="E35" s="13">
        <v>2.35</v>
      </c>
      <c r="F35" s="13">
        <v>2.5299999999999998</v>
      </c>
      <c r="G35" s="13">
        <v>0</v>
      </c>
      <c r="H35" s="42">
        <f t="shared" si="1"/>
        <v>6.5162907268170533E-2</v>
      </c>
    </row>
    <row r="36" spans="1:17" x14ac:dyDescent="0.2">
      <c r="A36" s="49">
        <v>41394</v>
      </c>
      <c r="B36" s="52">
        <v>199500</v>
      </c>
      <c r="C36" s="51">
        <v>-0.109375</v>
      </c>
      <c r="D36" s="13">
        <v>2.4300000000000002</v>
      </c>
      <c r="E36" s="13">
        <v>-5.4</v>
      </c>
      <c r="F36" s="13">
        <v>2</v>
      </c>
      <c r="G36" s="13">
        <v>0</v>
      </c>
      <c r="H36" s="42">
        <f t="shared" si="1"/>
        <v>-0.109375</v>
      </c>
      <c r="L36" t="s">
        <v>56</v>
      </c>
    </row>
    <row r="37" spans="1:17" x14ac:dyDescent="0.2">
      <c r="A37" s="49">
        <v>41362</v>
      </c>
      <c r="B37" s="52">
        <v>224000</v>
      </c>
      <c r="C37" s="51">
        <v>2.7522935779816571E-2</v>
      </c>
      <c r="D37" s="13">
        <v>-0.46</v>
      </c>
      <c r="E37" s="13">
        <v>-0.11</v>
      </c>
      <c r="F37" s="13">
        <v>-0.56999999999999995</v>
      </c>
      <c r="G37" s="13">
        <v>0</v>
      </c>
      <c r="H37" s="42">
        <f t="shared" si="1"/>
        <v>2.7522935779816571E-2</v>
      </c>
    </row>
    <row r="38" spans="1:17" x14ac:dyDescent="0.2">
      <c r="A38" s="49">
        <v>41333</v>
      </c>
      <c r="B38" s="52">
        <v>218000</v>
      </c>
      <c r="C38" s="51">
        <v>6.341463414634152E-2</v>
      </c>
      <c r="D38" s="13">
        <v>1.31</v>
      </c>
      <c r="E38" s="13">
        <v>-1.24</v>
      </c>
      <c r="F38" s="13">
        <v>1.27</v>
      </c>
      <c r="G38" s="13">
        <v>0</v>
      </c>
      <c r="H38" s="42">
        <f t="shared" si="1"/>
        <v>6.341463414634152E-2</v>
      </c>
    </row>
    <row r="39" spans="1:17" ht="16" thickBot="1" x14ac:dyDescent="0.25">
      <c r="A39" s="49">
        <v>41305</v>
      </c>
      <c r="B39" s="52">
        <v>205000</v>
      </c>
      <c r="C39" s="51">
        <v>-6.1784897025171648E-2</v>
      </c>
      <c r="D39" s="13">
        <v>5.36</v>
      </c>
      <c r="E39" s="13">
        <v>0.78</v>
      </c>
      <c r="F39" s="13">
        <v>3.14</v>
      </c>
      <c r="G39" s="13">
        <v>0</v>
      </c>
      <c r="H39" s="42">
        <f t="shared" si="1"/>
        <v>-6.1784897025171648E-2</v>
      </c>
    </row>
    <row r="40" spans="1:17" x14ac:dyDescent="0.2">
      <c r="A40" s="49">
        <v>41274</v>
      </c>
      <c r="B40" s="52">
        <v>218500</v>
      </c>
      <c r="C40" s="51">
        <v>-3.104212860310418E-2</v>
      </c>
      <c r="D40" s="13">
        <v>2.85</v>
      </c>
      <c r="E40" s="13">
        <v>1.19</v>
      </c>
      <c r="F40" s="13">
        <v>0.89</v>
      </c>
      <c r="G40" s="13">
        <v>0.01</v>
      </c>
      <c r="H40" s="42">
        <f t="shared" si="1"/>
        <v>-3.1142128603104179E-2</v>
      </c>
      <c r="L40" s="58" t="s">
        <v>86</v>
      </c>
      <c r="M40" s="58"/>
    </row>
    <row r="41" spans="1:17" x14ac:dyDescent="0.2">
      <c r="A41" s="49">
        <v>41243</v>
      </c>
      <c r="B41" s="52">
        <v>225500</v>
      </c>
      <c r="C41" s="51">
        <v>4.4543429844097204E-3</v>
      </c>
      <c r="D41" s="13">
        <v>1.51</v>
      </c>
      <c r="E41" s="13">
        <v>-3.01</v>
      </c>
      <c r="F41" s="13">
        <v>3.13</v>
      </c>
      <c r="G41" s="13">
        <v>0.01</v>
      </c>
      <c r="H41" s="42">
        <f t="shared" si="1"/>
        <v>4.3543429844097202E-3</v>
      </c>
      <c r="L41" s="46" t="s">
        <v>59</v>
      </c>
      <c r="M41" s="46">
        <v>0.11440529205583792</v>
      </c>
    </row>
    <row r="42" spans="1:17" x14ac:dyDescent="0.2">
      <c r="A42" s="49">
        <v>41213</v>
      </c>
      <c r="B42" s="52">
        <v>224500</v>
      </c>
      <c r="C42" s="51">
        <v>-0.10912698412698407</v>
      </c>
      <c r="D42" s="13">
        <v>1.88</v>
      </c>
      <c r="E42" s="13">
        <v>-0.52</v>
      </c>
      <c r="F42" s="13">
        <v>-0.6</v>
      </c>
      <c r="G42" s="13">
        <v>0.01</v>
      </c>
      <c r="H42" s="42">
        <f t="shared" si="1"/>
        <v>-0.10922698412698408</v>
      </c>
      <c r="L42" s="46" t="s">
        <v>85</v>
      </c>
      <c r="M42" s="46">
        <v>0.10294806339106401</v>
      </c>
    </row>
    <row r="43" spans="1:17" ht="16" thickBot="1" x14ac:dyDescent="0.25">
      <c r="A43" s="49">
        <v>41180</v>
      </c>
      <c r="B43" s="52">
        <v>252000</v>
      </c>
      <c r="C43" s="51">
        <v>4.7817047817047875E-2</v>
      </c>
      <c r="D43" s="13">
        <v>4.2300000000000004</v>
      </c>
      <c r="E43" s="13">
        <v>0.98</v>
      </c>
      <c r="F43" s="13">
        <v>1.91</v>
      </c>
      <c r="G43" s="13">
        <v>0.01</v>
      </c>
      <c r="H43" s="42">
        <f t="shared" si="1"/>
        <v>4.7717047817047872E-2</v>
      </c>
      <c r="L43" s="47" t="s">
        <v>60</v>
      </c>
      <c r="M43" s="47">
        <v>195</v>
      </c>
    </row>
    <row r="44" spans="1:17" x14ac:dyDescent="0.2">
      <c r="A44" s="49">
        <v>41152</v>
      </c>
      <c r="B44" s="52">
        <v>240500</v>
      </c>
      <c r="C44" s="51">
        <v>1.4767932489451407E-2</v>
      </c>
      <c r="D44" s="13">
        <v>1.01</v>
      </c>
      <c r="E44" s="13">
        <v>1.2</v>
      </c>
      <c r="F44" s="13">
        <v>0.2</v>
      </c>
      <c r="G44" s="13">
        <v>0.01</v>
      </c>
      <c r="H44" s="42">
        <f t="shared" si="1"/>
        <v>1.4667932489451408E-2</v>
      </c>
    </row>
    <row r="45" spans="1:17" ht="16" thickBot="1" x14ac:dyDescent="0.25">
      <c r="A45" s="49">
        <v>41121</v>
      </c>
      <c r="B45" s="52">
        <v>237000</v>
      </c>
      <c r="C45" s="51">
        <v>1.9354838709677358E-2</v>
      </c>
      <c r="D45" s="13">
        <v>5.03</v>
      </c>
      <c r="E45" s="13">
        <v>-4.12</v>
      </c>
      <c r="F45" s="13">
        <v>0.91</v>
      </c>
      <c r="G45" s="13">
        <v>0</v>
      </c>
      <c r="H45" s="42">
        <f t="shared" si="1"/>
        <v>1.9354838709677358E-2</v>
      </c>
      <c r="L45" t="s">
        <v>61</v>
      </c>
    </row>
    <row r="46" spans="1:17" x14ac:dyDescent="0.2">
      <c r="A46" s="49">
        <v>41089</v>
      </c>
      <c r="B46" s="52">
        <v>232500</v>
      </c>
      <c r="C46" s="51">
        <v>-4.7131147540983576E-2</v>
      </c>
      <c r="D46" s="13">
        <v>4.74</v>
      </c>
      <c r="E46" s="13">
        <v>-3.92</v>
      </c>
      <c r="F46" s="13">
        <v>0.82</v>
      </c>
      <c r="G46" s="13">
        <v>0</v>
      </c>
      <c r="H46" s="42">
        <f t="shared" si="1"/>
        <v>-4.7131147540983576E-2</v>
      </c>
      <c r="L46" s="48"/>
      <c r="M46" s="48" t="s">
        <v>82</v>
      </c>
      <c r="N46" s="48" t="s">
        <v>93</v>
      </c>
      <c r="O46" s="48" t="s">
        <v>96</v>
      </c>
      <c r="P46" s="48" t="s">
        <v>69</v>
      </c>
      <c r="Q46" s="48" t="s">
        <v>81</v>
      </c>
    </row>
    <row r="47" spans="1:17" x14ac:dyDescent="0.2">
      <c r="A47" s="49">
        <v>41060</v>
      </c>
      <c r="B47" s="52">
        <v>244000</v>
      </c>
      <c r="C47" s="51">
        <v>-9.1247672253258805E-2</v>
      </c>
      <c r="D47" s="13">
        <v>-11.23</v>
      </c>
      <c r="E47" s="13">
        <v>-0.32</v>
      </c>
      <c r="F47" s="13">
        <v>3.33</v>
      </c>
      <c r="G47" s="13">
        <v>0.01</v>
      </c>
      <c r="H47" s="42">
        <f t="shared" si="1"/>
        <v>-9.1347672253258808E-2</v>
      </c>
      <c r="L47" s="46" t="s">
        <v>62</v>
      </c>
      <c r="M47" s="46">
        <v>3</v>
      </c>
      <c r="N47" s="46">
        <v>0.2615055023406665</v>
      </c>
      <c r="O47" s="46">
        <v>8.7168500780222161E-2</v>
      </c>
      <c r="P47" s="46">
        <v>8.224759620719114</v>
      </c>
      <c r="Q47" s="46">
        <v>3.554695435609971E-5</v>
      </c>
    </row>
    <row r="48" spans="1:17" x14ac:dyDescent="0.2">
      <c r="A48" s="49">
        <v>41029</v>
      </c>
      <c r="B48" s="52">
        <v>268500</v>
      </c>
      <c r="C48" s="51">
        <v>0.15236051502145931</v>
      </c>
      <c r="D48" s="13">
        <v>0.95</v>
      </c>
      <c r="E48" s="13">
        <v>-1.98</v>
      </c>
      <c r="F48" s="13">
        <v>1.32</v>
      </c>
      <c r="G48" s="13">
        <v>0</v>
      </c>
      <c r="H48" s="42">
        <f t="shared" si="1"/>
        <v>0.15236051502145931</v>
      </c>
      <c r="L48" s="46" t="s">
        <v>63</v>
      </c>
      <c r="M48" s="46">
        <v>191</v>
      </c>
      <c r="N48" s="46">
        <v>2.0242760173903718</v>
      </c>
      <c r="O48" s="46">
        <v>1.0598303755970533E-2</v>
      </c>
      <c r="P48" s="46"/>
      <c r="Q48" s="46"/>
    </row>
    <row r="49" spans="1:20" ht="16" thickBot="1" x14ac:dyDescent="0.25">
      <c r="A49" s="49">
        <v>40998</v>
      </c>
      <c r="B49" s="52">
        <v>233000</v>
      </c>
      <c r="C49" s="51">
        <v>7.870370370370372E-2</v>
      </c>
      <c r="D49" s="13">
        <v>-2.27</v>
      </c>
      <c r="E49" s="13">
        <v>0.56999999999999995</v>
      </c>
      <c r="F49" s="13">
        <v>0.04</v>
      </c>
      <c r="G49" s="13">
        <v>0</v>
      </c>
      <c r="H49" s="42">
        <f t="shared" si="1"/>
        <v>7.870370370370372E-2</v>
      </c>
      <c r="L49" s="47" t="s">
        <v>64</v>
      </c>
      <c r="M49" s="47">
        <v>194</v>
      </c>
      <c r="N49" s="47">
        <v>2.2857815197310383</v>
      </c>
      <c r="O49" s="47"/>
      <c r="P49" s="47"/>
      <c r="Q49" s="47"/>
    </row>
    <row r="50" spans="1:20" ht="16" thickBot="1" x14ac:dyDescent="0.25">
      <c r="A50" s="49">
        <v>40968</v>
      </c>
      <c r="B50" s="52">
        <v>216000</v>
      </c>
      <c r="C50" s="51">
        <v>-2.2624434389140302E-2</v>
      </c>
      <c r="D50" s="13">
        <v>5.13</v>
      </c>
      <c r="E50" s="13">
        <v>3.35</v>
      </c>
      <c r="F50" s="13">
        <v>1.19</v>
      </c>
      <c r="G50" s="13">
        <v>0</v>
      </c>
      <c r="H50" s="42">
        <f t="shared" si="1"/>
        <v>-2.2624434389140302E-2</v>
      </c>
    </row>
    <row r="51" spans="1:20" x14ac:dyDescent="0.2">
      <c r="A51" s="49">
        <v>40939</v>
      </c>
      <c r="B51" s="52">
        <v>221000</v>
      </c>
      <c r="C51" s="51">
        <v>3.7558685446009488E-2</v>
      </c>
      <c r="D51" s="13">
        <v>9.82</v>
      </c>
      <c r="E51" s="13">
        <v>-2.63</v>
      </c>
      <c r="F51" s="13">
        <v>0.86</v>
      </c>
      <c r="G51" s="13">
        <v>0</v>
      </c>
      <c r="H51" s="42">
        <f t="shared" si="1"/>
        <v>3.7558685446009488E-2</v>
      </c>
      <c r="L51" s="48"/>
      <c r="M51" s="48" t="s">
        <v>88</v>
      </c>
      <c r="N51" s="48" t="s">
        <v>85</v>
      </c>
      <c r="O51" s="48" t="s">
        <v>89</v>
      </c>
      <c r="P51" s="48" t="s">
        <v>90</v>
      </c>
      <c r="Q51" s="48"/>
      <c r="R51" s="48"/>
      <c r="S51" s="48"/>
      <c r="T51" s="48"/>
    </row>
    <row r="52" spans="1:20" x14ac:dyDescent="0.2">
      <c r="A52" s="49">
        <v>40907</v>
      </c>
      <c r="B52" s="52">
        <v>213000</v>
      </c>
      <c r="C52" s="51">
        <v>0</v>
      </c>
      <c r="D52" s="13">
        <v>-1.18</v>
      </c>
      <c r="E52" s="13">
        <v>-1.95</v>
      </c>
      <c r="F52" s="13">
        <v>0.99</v>
      </c>
      <c r="G52" s="13">
        <v>0</v>
      </c>
      <c r="H52" s="42">
        <f t="shared" si="1"/>
        <v>0</v>
      </c>
      <c r="L52" s="46" t="s">
        <v>2</v>
      </c>
      <c r="M52" s="46">
        <v>8.3155947867633844E-3</v>
      </c>
      <c r="N52" s="46">
        <v>7.6338280114978084E-3</v>
      </c>
      <c r="O52" s="46">
        <v>1.0893086370610816</v>
      </c>
      <c r="P52" s="46">
        <v>0.27739027416268552</v>
      </c>
      <c r="Q52" s="46"/>
      <c r="R52" s="46"/>
      <c r="S52" s="46"/>
      <c r="T52" s="46"/>
    </row>
    <row r="53" spans="1:20" x14ac:dyDescent="0.2">
      <c r="A53" s="49">
        <v>40877</v>
      </c>
      <c r="B53" s="52">
        <v>213000</v>
      </c>
      <c r="C53" s="51">
        <v>-6.1674008810572722E-2</v>
      </c>
      <c r="D53" s="13">
        <v>-6.52</v>
      </c>
      <c r="E53" s="13">
        <v>0.96</v>
      </c>
      <c r="F53" s="13">
        <v>-0.85</v>
      </c>
      <c r="G53" s="13">
        <v>0</v>
      </c>
      <c r="H53" s="42">
        <f t="shared" si="1"/>
        <v>-6.1674008810572722E-2</v>
      </c>
      <c r="L53" s="46" t="s">
        <v>3</v>
      </c>
      <c r="M53" s="46">
        <v>6.2944613104979081E-3</v>
      </c>
      <c r="N53" s="46">
        <v>1.2836171478327833E-3</v>
      </c>
      <c r="O53" s="46">
        <v>4.9036905755935623</v>
      </c>
      <c r="P53" s="46">
        <v>2.0052205918835411E-6</v>
      </c>
      <c r="Q53" s="46"/>
      <c r="R53" s="46"/>
      <c r="S53" s="46"/>
      <c r="T53" s="46"/>
    </row>
    <row r="54" spans="1:20" x14ac:dyDescent="0.2">
      <c r="A54" s="49">
        <v>40847</v>
      </c>
      <c r="B54" s="52">
        <v>227000</v>
      </c>
      <c r="C54" s="51">
        <v>7.5829383886255819E-2</v>
      </c>
      <c r="D54" s="13">
        <v>13.74</v>
      </c>
      <c r="E54" s="13">
        <v>-2.56</v>
      </c>
      <c r="F54" s="13">
        <v>-0.48</v>
      </c>
      <c r="G54" s="13">
        <v>0</v>
      </c>
      <c r="H54" s="42">
        <f t="shared" si="1"/>
        <v>7.5829383886255819E-2</v>
      </c>
      <c r="L54" s="46" t="s">
        <v>14</v>
      </c>
      <c r="M54" s="46">
        <v>-5.3763473225345475E-4</v>
      </c>
      <c r="N54" s="46">
        <v>2.5303670851537946E-3</v>
      </c>
      <c r="O54" s="46">
        <v>-0.21247301840427535</v>
      </c>
      <c r="P54" s="46">
        <v>0.83196460893750623</v>
      </c>
      <c r="Q54" s="46"/>
      <c r="R54" s="46"/>
      <c r="S54" s="46"/>
      <c r="T54" s="46"/>
    </row>
    <row r="55" spans="1:20" ht="16" thickBot="1" x14ac:dyDescent="0.25">
      <c r="A55" s="49">
        <v>40816</v>
      </c>
      <c r="B55" s="52">
        <v>211000</v>
      </c>
      <c r="C55" s="51">
        <v>3.9408866995073843E-2</v>
      </c>
      <c r="D55" s="13">
        <v>-15.47</v>
      </c>
      <c r="E55" s="13">
        <v>-0.77</v>
      </c>
      <c r="F55" s="13">
        <v>1.74</v>
      </c>
      <c r="G55" s="13">
        <v>0</v>
      </c>
      <c r="H55" s="42">
        <f t="shared" si="1"/>
        <v>3.9408866995073843E-2</v>
      </c>
      <c r="L55" s="47" t="s">
        <v>4</v>
      </c>
      <c r="M55" s="47">
        <v>2.7310583318721359E-3</v>
      </c>
      <c r="N55" s="47">
        <v>2.7876951391522251E-3</v>
      </c>
      <c r="O55" s="47">
        <v>0.97968328513235015</v>
      </c>
      <c r="P55" s="47">
        <v>0.32848174590896029</v>
      </c>
      <c r="Q55" s="47"/>
      <c r="R55" s="47"/>
      <c r="S55" s="47"/>
      <c r="T55" s="47"/>
    </row>
    <row r="56" spans="1:20" x14ac:dyDescent="0.2">
      <c r="A56" s="49">
        <v>40786</v>
      </c>
      <c r="B56" s="52">
        <v>203000</v>
      </c>
      <c r="C56" s="51">
        <v>-0.13617021276595742</v>
      </c>
      <c r="D56" s="13">
        <v>-6.86</v>
      </c>
      <c r="E56" s="13">
        <v>-2.19</v>
      </c>
      <c r="F56" s="13">
        <v>-1.01</v>
      </c>
      <c r="G56" s="13">
        <v>0.01</v>
      </c>
      <c r="H56" s="42">
        <f t="shared" si="1"/>
        <v>-0.13627021276595741</v>
      </c>
    </row>
    <row r="57" spans="1:20" x14ac:dyDescent="0.2">
      <c r="A57" s="49">
        <v>40753</v>
      </c>
      <c r="B57" s="52">
        <v>235000</v>
      </c>
      <c r="C57" s="51">
        <v>-8.4388185654008518E-3</v>
      </c>
      <c r="D57" s="13">
        <v>1.28</v>
      </c>
      <c r="E57" s="13">
        <v>1.62</v>
      </c>
      <c r="F57" s="13">
        <v>-0.9</v>
      </c>
      <c r="G57" s="13">
        <v>0</v>
      </c>
      <c r="H57" s="42">
        <f t="shared" si="1"/>
        <v>-8.4388185654008518E-3</v>
      </c>
    </row>
    <row r="58" spans="1:20" x14ac:dyDescent="0.2">
      <c r="A58" s="49">
        <v>40724</v>
      </c>
      <c r="B58" s="52">
        <v>237000</v>
      </c>
      <c r="C58" s="51">
        <v>-6.1386138613861441E-2</v>
      </c>
      <c r="D58" s="13">
        <v>-2.33</v>
      </c>
      <c r="E58" s="13">
        <v>-2.2000000000000002</v>
      </c>
      <c r="F58" s="13">
        <v>0.19</v>
      </c>
      <c r="G58" s="13">
        <v>0</v>
      </c>
      <c r="H58" s="42">
        <f t="shared" si="1"/>
        <v>-6.1386138613861441E-2</v>
      </c>
    </row>
    <row r="59" spans="1:20" x14ac:dyDescent="0.2">
      <c r="A59" s="49">
        <v>40694</v>
      </c>
      <c r="B59" s="52">
        <v>252500</v>
      </c>
      <c r="C59" s="51">
        <v>2.4340770791074995E-2</v>
      </c>
      <c r="D59" s="13">
        <v>-2.54</v>
      </c>
      <c r="E59" s="13">
        <v>-2.27</v>
      </c>
      <c r="F59" s="13">
        <v>1.68</v>
      </c>
      <c r="G59" s="13">
        <v>0</v>
      </c>
      <c r="H59" s="42">
        <f t="shared" si="1"/>
        <v>2.4340770791074995E-2</v>
      </c>
      <c r="L59" t="s">
        <v>77</v>
      </c>
    </row>
    <row r="60" spans="1:20" ht="16" thickBot="1" x14ac:dyDescent="0.25">
      <c r="A60" s="49">
        <v>40662</v>
      </c>
      <c r="B60" s="52">
        <v>246500</v>
      </c>
      <c r="C60" s="51">
        <v>0.21428571428571419</v>
      </c>
      <c r="D60" s="13">
        <v>4.68</v>
      </c>
      <c r="E60" s="13">
        <v>-0.54</v>
      </c>
      <c r="F60" s="13">
        <v>-0.28999999999999998</v>
      </c>
      <c r="G60" s="13">
        <v>0</v>
      </c>
      <c r="H60" s="42">
        <f t="shared" si="1"/>
        <v>0.21428571428571419</v>
      </c>
    </row>
    <row r="61" spans="1:20" x14ac:dyDescent="0.2">
      <c r="A61" s="49">
        <v>40633</v>
      </c>
      <c r="B61" s="52">
        <v>203000</v>
      </c>
      <c r="C61" s="51">
        <v>0.1404494382022472</v>
      </c>
      <c r="D61" s="13">
        <v>2.31</v>
      </c>
      <c r="E61" s="13">
        <v>-0.98</v>
      </c>
      <c r="F61" s="13">
        <v>-1.47</v>
      </c>
      <c r="G61" s="13">
        <v>0.01</v>
      </c>
      <c r="H61" s="42">
        <f t="shared" si="1"/>
        <v>0.14034943820224721</v>
      </c>
      <c r="L61" s="48" t="s">
        <v>78</v>
      </c>
      <c r="M61" s="48" t="s">
        <v>80</v>
      </c>
      <c r="N61" s="48" t="s">
        <v>63</v>
      </c>
    </row>
    <row r="62" spans="1:20" x14ac:dyDescent="0.2">
      <c r="A62" s="49">
        <v>40602</v>
      </c>
      <c r="B62" s="52">
        <v>178000</v>
      </c>
      <c r="C62" s="51">
        <v>-5.5865921787709993E-3</v>
      </c>
      <c r="D62" s="13">
        <v>0.11</v>
      </c>
      <c r="E62" s="13">
        <v>0.83</v>
      </c>
      <c r="F62" s="13">
        <v>-4.58</v>
      </c>
      <c r="G62" s="13">
        <v>0.01</v>
      </c>
      <c r="H62" s="42">
        <f t="shared" si="1"/>
        <v>-5.6865921787709996E-3</v>
      </c>
      <c r="L62" s="46">
        <v>1</v>
      </c>
      <c r="M62" s="46">
        <v>2.324157697541053E-2</v>
      </c>
      <c r="N62" s="46">
        <v>8.558097941556693E-2</v>
      </c>
    </row>
    <row r="63" spans="1:20" x14ac:dyDescent="0.2">
      <c r="A63" s="49">
        <v>40574</v>
      </c>
      <c r="B63" s="52">
        <v>179000</v>
      </c>
      <c r="C63" s="51">
        <v>3.170028818443793E-2</v>
      </c>
      <c r="D63" s="13">
        <v>-0.92</v>
      </c>
      <c r="E63" s="13">
        <v>-1.04</v>
      </c>
      <c r="F63" s="13">
        <v>3.27</v>
      </c>
      <c r="G63" s="13">
        <v>0.01</v>
      </c>
      <c r="H63" s="42">
        <f t="shared" si="1"/>
        <v>3.1600288184437927E-2</v>
      </c>
      <c r="L63" s="46">
        <v>2</v>
      </c>
      <c r="M63" s="46">
        <v>-4.7445367644296459E-2</v>
      </c>
      <c r="N63" s="46">
        <v>-6.003718269127397E-2</v>
      </c>
    </row>
    <row r="64" spans="1:20" x14ac:dyDescent="0.2">
      <c r="A64" s="49">
        <v>40543</v>
      </c>
      <c r="B64" s="52">
        <v>173500</v>
      </c>
      <c r="C64" s="51">
        <v>5.7971014492752548E-3</v>
      </c>
      <c r="D64" s="13">
        <v>6.95</v>
      </c>
      <c r="E64" s="13">
        <v>3.02</v>
      </c>
      <c r="F64" s="13">
        <v>-2.73</v>
      </c>
      <c r="G64" s="13">
        <v>0.01</v>
      </c>
      <c r="H64" s="42">
        <f t="shared" si="1"/>
        <v>5.6971014492752546E-3</v>
      </c>
      <c r="L64" s="46">
        <v>3</v>
      </c>
      <c r="M64" s="46">
        <v>1.4733502462251639E-2</v>
      </c>
      <c r="N64" s="46">
        <v>-4.6640109368278476E-3</v>
      </c>
    </row>
    <row r="65" spans="1:14" x14ac:dyDescent="0.2">
      <c r="A65" s="49">
        <v>40512</v>
      </c>
      <c r="B65" s="52">
        <v>172500</v>
      </c>
      <c r="C65" s="51">
        <v>1.4705882352941124E-2</v>
      </c>
      <c r="D65" s="13">
        <v>-1.38</v>
      </c>
      <c r="E65" s="13">
        <v>0.94</v>
      </c>
      <c r="F65" s="13">
        <v>1</v>
      </c>
      <c r="G65" s="13">
        <v>0.01</v>
      </c>
      <c r="H65" s="42">
        <f t="shared" si="1"/>
        <v>1.4605882352941125E-2</v>
      </c>
      <c r="L65" s="46">
        <v>4</v>
      </c>
      <c r="M65" s="46">
        <v>-1.7165363586298162E-2</v>
      </c>
      <c r="N65" s="46">
        <v>-3.732181590088135E-2</v>
      </c>
    </row>
    <row r="66" spans="1:14" x14ac:dyDescent="0.2">
      <c r="A66" s="49">
        <v>40480</v>
      </c>
      <c r="B66" s="52">
        <v>170000</v>
      </c>
      <c r="C66" s="51">
        <v>0.11111111111111116</v>
      </c>
      <c r="D66" s="13">
        <v>3.73</v>
      </c>
      <c r="E66" s="13">
        <v>2.2799999999999998</v>
      </c>
      <c r="F66" s="13">
        <v>-2.94</v>
      </c>
      <c r="G66" s="13">
        <v>0.01</v>
      </c>
      <c r="H66" s="42">
        <f t="shared" ref="H66:H97" si="2">C66-G66/100</f>
        <v>0.11101111111111116</v>
      </c>
      <c r="L66" s="46">
        <v>5</v>
      </c>
      <c r="M66" s="46">
        <v>5.5933892378855071E-2</v>
      </c>
      <c r="N66" s="46">
        <v>-0.10471438018373316</v>
      </c>
    </row>
    <row r="67" spans="1:14" x14ac:dyDescent="0.2">
      <c r="A67" s="49">
        <v>40451</v>
      </c>
      <c r="B67" s="52">
        <v>153000</v>
      </c>
      <c r="C67" s="51">
        <v>8.1272084805653622E-2</v>
      </c>
      <c r="D67" s="13">
        <v>12.72</v>
      </c>
      <c r="E67" s="13">
        <v>2.06</v>
      </c>
      <c r="F67" s="13">
        <v>-0.92</v>
      </c>
      <c r="G67" s="13">
        <v>0.01</v>
      </c>
      <c r="H67" s="42">
        <f t="shared" si="2"/>
        <v>8.1172084805653619E-2</v>
      </c>
      <c r="L67" s="46">
        <v>6</v>
      </c>
      <c r="M67" s="46">
        <v>-1.238139023430799E-2</v>
      </c>
      <c r="N67" s="46">
        <v>0.11305253117390528</v>
      </c>
    </row>
    <row r="68" spans="1:14" x14ac:dyDescent="0.2">
      <c r="A68" s="49">
        <v>40421</v>
      </c>
      <c r="B68" s="52">
        <v>141500</v>
      </c>
      <c r="C68" s="51">
        <v>-5.0335570469798641E-2</v>
      </c>
      <c r="D68" s="13">
        <v>-0.93</v>
      </c>
      <c r="E68" s="13">
        <v>0.04</v>
      </c>
      <c r="F68" s="13">
        <v>0.86</v>
      </c>
      <c r="G68" s="13">
        <v>0.01</v>
      </c>
      <c r="H68" s="42">
        <f t="shared" si="2"/>
        <v>-5.0435570469798643E-2</v>
      </c>
      <c r="L68" s="46">
        <v>7</v>
      </c>
      <c r="M68" s="46">
        <v>-5.6719339139246774E-2</v>
      </c>
      <c r="N68" s="46">
        <v>5.6719339139246774E-2</v>
      </c>
    </row>
    <row r="69" spans="1:14" x14ac:dyDescent="0.2">
      <c r="A69" s="49">
        <v>40389</v>
      </c>
      <c r="B69" s="52">
        <v>149000</v>
      </c>
      <c r="C69" s="51">
        <v>3.114186851211076E-2</v>
      </c>
      <c r="D69" s="13">
        <v>9.57</v>
      </c>
      <c r="E69" s="13">
        <v>-0.73</v>
      </c>
      <c r="F69" s="13">
        <v>-0.9</v>
      </c>
      <c r="G69" s="13">
        <v>0.01</v>
      </c>
      <c r="H69" s="42">
        <f t="shared" si="2"/>
        <v>3.104186851211076E-2</v>
      </c>
      <c r="L69" s="46">
        <v>8</v>
      </c>
      <c r="M69" s="46">
        <v>-2.0241660082008155E-2</v>
      </c>
      <c r="N69" s="46">
        <v>0.11582989537612591</v>
      </c>
    </row>
    <row r="70" spans="1:14" x14ac:dyDescent="0.2">
      <c r="A70" s="49">
        <v>40359</v>
      </c>
      <c r="B70" s="52">
        <v>144500</v>
      </c>
      <c r="C70" s="51">
        <v>3.2142857142857251E-2</v>
      </c>
      <c r="D70" s="13">
        <v>-0.26</v>
      </c>
      <c r="E70" s="13">
        <v>-1.5</v>
      </c>
      <c r="F70" s="13">
        <v>1.39</v>
      </c>
      <c r="G70" s="13">
        <v>0.01</v>
      </c>
      <c r="H70" s="42">
        <f t="shared" si="2"/>
        <v>3.2042857142857248E-2</v>
      </c>
      <c r="L70" s="46">
        <v>9</v>
      </c>
      <c r="M70" s="46">
        <v>-3.0149804530798578E-2</v>
      </c>
      <c r="N70" s="46">
        <v>-0.10909070179831531</v>
      </c>
    </row>
    <row r="71" spans="1:14" x14ac:dyDescent="0.2">
      <c r="A71" s="49">
        <v>40329</v>
      </c>
      <c r="B71" s="52">
        <v>140000</v>
      </c>
      <c r="C71" s="51">
        <v>2.1897810218978186E-2</v>
      </c>
      <c r="D71" s="13">
        <v>-12.32</v>
      </c>
      <c r="E71" s="13">
        <v>-2.96</v>
      </c>
      <c r="F71" s="13">
        <v>1.85</v>
      </c>
      <c r="G71" s="13">
        <v>0.01</v>
      </c>
      <c r="H71" s="42">
        <f t="shared" si="2"/>
        <v>2.1797810218978187E-2</v>
      </c>
      <c r="L71" s="46">
        <v>10</v>
      </c>
      <c r="M71" s="46">
        <v>-4.6366623691410612E-3</v>
      </c>
      <c r="N71" s="46">
        <v>-6.0452095027308639E-2</v>
      </c>
    </row>
    <row r="72" spans="1:14" x14ac:dyDescent="0.2">
      <c r="A72" s="49">
        <v>40298</v>
      </c>
      <c r="B72" s="52">
        <v>137000</v>
      </c>
      <c r="C72" s="51">
        <v>0.18614718614718617</v>
      </c>
      <c r="D72" s="13">
        <v>0.83</v>
      </c>
      <c r="E72" s="13">
        <v>4.5199999999999996</v>
      </c>
      <c r="F72" s="13">
        <v>-0.83</v>
      </c>
      <c r="G72" s="13">
        <v>0.01</v>
      </c>
      <c r="H72" s="42">
        <f t="shared" si="2"/>
        <v>0.18604718614718618</v>
      </c>
      <c r="L72" s="46">
        <v>11</v>
      </c>
      <c r="M72" s="46">
        <v>4.4832267999598406E-2</v>
      </c>
      <c r="N72" s="46">
        <v>-4.1864908949153311E-2</v>
      </c>
    </row>
    <row r="73" spans="1:14" x14ac:dyDescent="0.2">
      <c r="A73" s="49">
        <v>40268</v>
      </c>
      <c r="B73" s="52">
        <v>115500</v>
      </c>
      <c r="C73" s="51">
        <v>4.3478260869564966E-3</v>
      </c>
      <c r="D73" s="13">
        <v>7.64</v>
      </c>
      <c r="E73" s="13">
        <v>-0.41</v>
      </c>
      <c r="F73" s="13">
        <v>0.76</v>
      </c>
      <c r="G73" s="13">
        <v>0.01</v>
      </c>
      <c r="H73" s="42">
        <f t="shared" si="2"/>
        <v>4.2478260869564964E-3</v>
      </c>
      <c r="L73" s="46">
        <v>12</v>
      </c>
      <c r="M73" s="46">
        <v>6.7414329134932796E-3</v>
      </c>
      <c r="N73" s="46">
        <v>4.3102803846631337E-2</v>
      </c>
    </row>
    <row r="74" spans="1:14" x14ac:dyDescent="0.2">
      <c r="A74" s="49">
        <v>40235</v>
      </c>
      <c r="B74" s="52">
        <v>115000</v>
      </c>
      <c r="C74" s="51">
        <v>1.7699115044247815E-2</v>
      </c>
      <c r="D74" s="13">
        <v>2.91</v>
      </c>
      <c r="E74" s="13">
        <v>-2.2599999999999998</v>
      </c>
      <c r="F74" s="13">
        <v>0.97</v>
      </c>
      <c r="G74" s="13">
        <v>0</v>
      </c>
      <c r="H74" s="42">
        <f t="shared" si="2"/>
        <v>1.7699115044247815E-2</v>
      </c>
      <c r="L74" s="46">
        <v>13</v>
      </c>
      <c r="M74" s="46">
        <v>1.9645107023935432E-2</v>
      </c>
      <c r="N74" s="46">
        <v>-7.2742452156678766E-2</v>
      </c>
    </row>
    <row r="75" spans="1:14" x14ac:dyDescent="0.2">
      <c r="A75" s="49">
        <v>40207</v>
      </c>
      <c r="B75" s="52">
        <v>113000</v>
      </c>
      <c r="C75" s="51">
        <v>-6.6115702479338845E-2</v>
      </c>
      <c r="D75" s="13">
        <v>-6.5</v>
      </c>
      <c r="E75" s="13">
        <v>4.37</v>
      </c>
      <c r="F75" s="13">
        <v>0.48</v>
      </c>
      <c r="G75" s="13">
        <v>0</v>
      </c>
      <c r="H75" s="42">
        <f t="shared" si="2"/>
        <v>-6.6115702479338845E-2</v>
      </c>
      <c r="L75" s="46">
        <v>14</v>
      </c>
      <c r="M75" s="46">
        <v>2.6595897931508426E-2</v>
      </c>
      <c r="N75" s="46">
        <v>-2.3637318049851717E-2</v>
      </c>
    </row>
    <row r="76" spans="1:14" x14ac:dyDescent="0.2">
      <c r="A76" s="49">
        <v>40178</v>
      </c>
      <c r="B76" s="52">
        <v>121000</v>
      </c>
      <c r="C76" s="51">
        <v>0.22222222222222232</v>
      </c>
      <c r="D76" s="13">
        <v>2.42</v>
      </c>
      <c r="E76" s="13">
        <v>-0.88</v>
      </c>
      <c r="F76" s="13">
        <v>1.91</v>
      </c>
      <c r="G76" s="13">
        <v>0.01</v>
      </c>
      <c r="H76" s="42">
        <f t="shared" si="2"/>
        <v>0.22212222222222233</v>
      </c>
      <c r="L76" s="46">
        <v>15</v>
      </c>
      <c r="M76" s="46">
        <v>-6.7264198264548455E-3</v>
      </c>
      <c r="N76" s="46">
        <v>-4.9139501961254703E-2</v>
      </c>
    </row>
    <row r="77" spans="1:14" x14ac:dyDescent="0.2">
      <c r="A77" s="49">
        <v>40147</v>
      </c>
      <c r="B77" s="52">
        <v>99000</v>
      </c>
      <c r="C77" s="51">
        <v>-9.589041095890416E-2</v>
      </c>
      <c r="D77" s="13">
        <v>2.68</v>
      </c>
      <c r="E77" s="13">
        <v>2.57</v>
      </c>
      <c r="F77" s="13">
        <v>-3.38</v>
      </c>
      <c r="G77" s="13">
        <v>0</v>
      </c>
      <c r="H77" s="42">
        <f t="shared" si="2"/>
        <v>-9.589041095890416E-2</v>
      </c>
      <c r="L77" s="46">
        <v>16</v>
      </c>
      <c r="M77" s="46">
        <v>-3.5261044727502985E-3</v>
      </c>
      <c r="N77" s="46">
        <v>5.6467280943338569E-2</v>
      </c>
    </row>
    <row r="78" spans="1:14" x14ac:dyDescent="0.2">
      <c r="A78" s="49">
        <v>40116</v>
      </c>
      <c r="B78" s="52">
        <v>109500</v>
      </c>
      <c r="C78" s="51">
        <v>-1.7937219730941756E-2</v>
      </c>
      <c r="D78" s="13">
        <v>0.95</v>
      </c>
      <c r="E78" s="13">
        <v>1.93</v>
      </c>
      <c r="F78" s="13">
        <v>1.45</v>
      </c>
      <c r="G78" s="13">
        <v>0</v>
      </c>
      <c r="H78" s="42">
        <f t="shared" si="2"/>
        <v>-1.7937219730941756E-2</v>
      </c>
      <c r="L78" s="46">
        <v>17</v>
      </c>
      <c r="M78" s="46">
        <v>2.7866430744937342E-2</v>
      </c>
      <c r="N78" s="46">
        <v>-0.13547797930136773</v>
      </c>
    </row>
    <row r="79" spans="1:14" x14ac:dyDescent="0.2">
      <c r="A79" s="49">
        <v>40086</v>
      </c>
      <c r="B79" s="52">
        <v>111500</v>
      </c>
      <c r="C79" s="51">
        <v>5.1886792452830122E-2</v>
      </c>
      <c r="D79" s="13">
        <v>8.7899999999999991</v>
      </c>
      <c r="E79" s="13">
        <v>-0.05</v>
      </c>
      <c r="F79" s="13">
        <v>0.98</v>
      </c>
      <c r="G79" s="13">
        <v>0.01</v>
      </c>
      <c r="H79" s="42">
        <f t="shared" si="2"/>
        <v>5.1786792452830119E-2</v>
      </c>
      <c r="L79" s="46">
        <v>18</v>
      </c>
      <c r="M79" s="46">
        <v>-3.3833875464637203E-2</v>
      </c>
      <c r="N79" s="46">
        <v>-0.14856955801175767</v>
      </c>
    </row>
    <row r="80" spans="1:14" x14ac:dyDescent="0.2">
      <c r="A80" s="49">
        <v>40056</v>
      </c>
      <c r="B80" s="52">
        <v>106000</v>
      </c>
      <c r="C80" s="51">
        <v>0.203178206583428</v>
      </c>
      <c r="D80" s="13">
        <v>1.87</v>
      </c>
      <c r="E80" s="13">
        <v>4.21</v>
      </c>
      <c r="F80" s="13">
        <v>-4.3099999999999996</v>
      </c>
      <c r="G80" s="13">
        <v>0.01</v>
      </c>
      <c r="H80" s="42">
        <f t="shared" si="2"/>
        <v>0.20307820658342801</v>
      </c>
      <c r="L80" s="46">
        <v>19</v>
      </c>
      <c r="M80" s="46">
        <v>5.0186875715740433E-3</v>
      </c>
      <c r="N80" s="46">
        <v>-5.593518451658426E-2</v>
      </c>
    </row>
    <row r="81" spans="1:14" x14ac:dyDescent="0.2">
      <c r="A81" s="49">
        <v>40025</v>
      </c>
      <c r="B81" s="52">
        <v>88100</v>
      </c>
      <c r="C81" s="51">
        <v>0.18893387314439947</v>
      </c>
      <c r="D81" s="13">
        <v>12.73</v>
      </c>
      <c r="E81" s="13">
        <v>-1.17</v>
      </c>
      <c r="F81" s="13">
        <v>6.43</v>
      </c>
      <c r="G81" s="13">
        <v>0.01</v>
      </c>
      <c r="H81" s="42">
        <f t="shared" si="2"/>
        <v>0.18883387314439948</v>
      </c>
      <c r="L81" s="46">
        <v>20</v>
      </c>
      <c r="M81" s="46">
        <v>3.4965559401986382E-2</v>
      </c>
      <c r="N81" s="46">
        <v>3.4751216197142207E-2</v>
      </c>
    </row>
    <row r="82" spans="1:14" x14ac:dyDescent="0.2">
      <c r="A82" s="49">
        <v>39994</v>
      </c>
      <c r="B82" s="52">
        <v>74100</v>
      </c>
      <c r="C82" s="51">
        <v>6.9264069264069361E-2</v>
      </c>
      <c r="D82" s="13">
        <v>1.57</v>
      </c>
      <c r="E82" s="13">
        <v>-0.22</v>
      </c>
      <c r="F82" s="13">
        <v>-2.42</v>
      </c>
      <c r="G82" s="13">
        <v>0.01</v>
      </c>
      <c r="H82" s="42">
        <f t="shared" si="2"/>
        <v>6.9164069264069358E-2</v>
      </c>
      <c r="L82" s="46">
        <v>21</v>
      </c>
      <c r="M82" s="46">
        <v>1.0706675521268978E-2</v>
      </c>
      <c r="N82" s="46">
        <v>1.1565039400780068E-2</v>
      </c>
    </row>
    <row r="83" spans="1:14" x14ac:dyDescent="0.2">
      <c r="A83" s="49">
        <v>39962</v>
      </c>
      <c r="B83" s="52">
        <v>69300</v>
      </c>
      <c r="C83" s="51">
        <v>1.1678832116788218E-2</v>
      </c>
      <c r="D83" s="13">
        <v>18.579999999999998</v>
      </c>
      <c r="E83" s="13">
        <v>10.42</v>
      </c>
      <c r="F83" s="13">
        <v>3.69</v>
      </c>
      <c r="G83" s="13">
        <v>0</v>
      </c>
      <c r="H83" s="42">
        <f t="shared" si="2"/>
        <v>1.1678832116788218E-2</v>
      </c>
      <c r="L83" s="46">
        <v>22</v>
      </c>
      <c r="M83" s="46">
        <v>2.4370944090956023E-2</v>
      </c>
      <c r="N83" s="46">
        <v>-4.8283987569216869E-2</v>
      </c>
    </row>
    <row r="84" spans="1:14" x14ac:dyDescent="0.2">
      <c r="A84" s="49">
        <v>39933</v>
      </c>
      <c r="B84" s="52">
        <v>68500</v>
      </c>
      <c r="C84" s="51">
        <v>0.23423423423423428</v>
      </c>
      <c r="D84" s="13">
        <v>13.77</v>
      </c>
      <c r="E84" s="13">
        <v>1.47</v>
      </c>
      <c r="F84" s="13">
        <v>-1.04</v>
      </c>
      <c r="G84" s="13">
        <v>0.01</v>
      </c>
      <c r="H84" s="42">
        <f t="shared" si="2"/>
        <v>0.2341342342342343</v>
      </c>
      <c r="L84" s="46">
        <v>23</v>
      </c>
      <c r="M84" s="46">
        <v>2.6436895489510139E-2</v>
      </c>
      <c r="N84" s="46">
        <v>-0.11010223413492851</v>
      </c>
    </row>
    <row r="85" spans="1:14" x14ac:dyDescent="0.2">
      <c r="A85" s="49">
        <v>39903</v>
      </c>
      <c r="B85" s="52">
        <v>55500</v>
      </c>
      <c r="C85" s="51">
        <v>0.13963039014373724</v>
      </c>
      <c r="D85" s="13">
        <v>11.02</v>
      </c>
      <c r="E85" s="13">
        <v>-1.5</v>
      </c>
      <c r="F85" s="13">
        <v>-6.51</v>
      </c>
      <c r="G85" s="13">
        <v>0.02</v>
      </c>
      <c r="H85" s="42">
        <f t="shared" si="2"/>
        <v>0.13943039014373723</v>
      </c>
      <c r="L85" s="46">
        <v>24</v>
      </c>
      <c r="M85" s="46">
        <v>1.9284280692121243E-2</v>
      </c>
      <c r="N85" s="46">
        <v>5.2055152262461754E-3</v>
      </c>
    </row>
    <row r="86" spans="1:14" x14ac:dyDescent="0.2">
      <c r="A86" s="49">
        <v>39871</v>
      </c>
      <c r="B86" s="52">
        <v>48700</v>
      </c>
      <c r="C86" s="51">
        <v>2.5263157894736876E-2</v>
      </c>
      <c r="D86" s="13">
        <v>-4.91</v>
      </c>
      <c r="E86" s="13">
        <v>3.52</v>
      </c>
      <c r="F86" s="13">
        <v>-4.6399999999999997</v>
      </c>
      <c r="G86" s="13">
        <v>0.01</v>
      </c>
      <c r="H86" s="42">
        <f t="shared" si="2"/>
        <v>2.5163157894736877E-2</v>
      </c>
      <c r="L86" s="46">
        <v>25</v>
      </c>
      <c r="M86" s="46">
        <v>4.0464939773935671E-2</v>
      </c>
      <c r="N86" s="46">
        <v>4.311179629049311E-3</v>
      </c>
    </row>
    <row r="87" spans="1:14" x14ac:dyDescent="0.2">
      <c r="A87" s="49">
        <v>39843</v>
      </c>
      <c r="B87" s="52">
        <v>47500</v>
      </c>
      <c r="C87" s="51">
        <v>0.20253164556962022</v>
      </c>
      <c r="D87" s="13">
        <v>-7.64</v>
      </c>
      <c r="E87" s="13">
        <v>-0.98</v>
      </c>
      <c r="F87" s="13">
        <v>3.48</v>
      </c>
      <c r="G87" s="13">
        <v>0</v>
      </c>
      <c r="H87" s="42">
        <f t="shared" si="2"/>
        <v>0.20253164556962022</v>
      </c>
      <c r="L87" s="46">
        <v>26</v>
      </c>
      <c r="M87" s="46">
        <v>-2.3452410229102775E-2</v>
      </c>
      <c r="N87" s="46">
        <v>1.4995750609652473E-2</v>
      </c>
    </row>
    <row r="88" spans="1:14" x14ac:dyDescent="0.2">
      <c r="A88" s="49">
        <v>39813</v>
      </c>
      <c r="B88" s="52">
        <v>39500</v>
      </c>
      <c r="C88" s="51">
        <v>-4.8192771084337394E-2</v>
      </c>
      <c r="D88" s="13">
        <v>7.67</v>
      </c>
      <c r="E88" s="13">
        <v>2.21</v>
      </c>
      <c r="F88" s="13">
        <v>0.87</v>
      </c>
      <c r="G88" s="13">
        <v>0</v>
      </c>
      <c r="H88" s="42">
        <f t="shared" si="2"/>
        <v>-4.8192771084337394E-2</v>
      </c>
      <c r="L88" s="46">
        <v>27</v>
      </c>
      <c r="M88" s="46">
        <v>2.0030740301710602E-3</v>
      </c>
      <c r="N88" s="46">
        <v>-6.3511010538107565E-2</v>
      </c>
    </row>
    <row r="89" spans="1:14" x14ac:dyDescent="0.2">
      <c r="A89" s="49">
        <v>39780</v>
      </c>
      <c r="B89" s="52">
        <v>41500</v>
      </c>
      <c r="C89" s="51">
        <v>-0.29421768707482998</v>
      </c>
      <c r="D89" s="13">
        <v>-6.65</v>
      </c>
      <c r="E89" s="13">
        <v>-1.83</v>
      </c>
      <c r="F89" s="13">
        <v>3.21</v>
      </c>
      <c r="G89" s="13">
        <v>0.03</v>
      </c>
      <c r="H89" s="42">
        <f t="shared" si="2"/>
        <v>-0.29451768707483</v>
      </c>
      <c r="L89" s="46">
        <v>28</v>
      </c>
      <c r="M89" s="46">
        <v>-1.0523907349235554E-3</v>
      </c>
      <c r="N89" s="46">
        <v>-2.900178435036896E-3</v>
      </c>
    </row>
    <row r="90" spans="1:14" x14ac:dyDescent="0.2">
      <c r="A90" s="49">
        <v>39752</v>
      </c>
      <c r="B90" s="52">
        <v>58800</v>
      </c>
      <c r="C90" s="51">
        <v>-0.19999999999999996</v>
      </c>
      <c r="D90" s="13">
        <v>-26.06</v>
      </c>
      <c r="E90" s="13">
        <v>-7.52</v>
      </c>
      <c r="F90" s="13">
        <v>4.04</v>
      </c>
      <c r="G90" s="13">
        <v>0.08</v>
      </c>
      <c r="H90" s="42">
        <f t="shared" si="2"/>
        <v>-0.20079999999999995</v>
      </c>
      <c r="L90" s="46">
        <v>29</v>
      </c>
      <c r="M90" s="46">
        <v>3.0460143070273775E-2</v>
      </c>
      <c r="N90" s="46">
        <v>-2.2492015580233941E-2</v>
      </c>
    </row>
    <row r="91" spans="1:14" x14ac:dyDescent="0.2">
      <c r="A91" s="49">
        <v>39721</v>
      </c>
      <c r="B91" s="52">
        <v>73500</v>
      </c>
      <c r="C91" s="51">
        <v>2.5104602510460206E-2</v>
      </c>
      <c r="D91" s="13">
        <v>-17.5</v>
      </c>
      <c r="E91" s="13">
        <v>-1.81</v>
      </c>
      <c r="F91" s="13">
        <v>3.08</v>
      </c>
      <c r="G91" s="13">
        <v>0.15</v>
      </c>
      <c r="H91" s="42">
        <f t="shared" si="2"/>
        <v>2.3604602510460204E-2</v>
      </c>
      <c r="L91" s="46">
        <v>30</v>
      </c>
      <c r="M91" s="46">
        <v>4.5658889791007594E-2</v>
      </c>
      <c r="N91" s="46">
        <v>-3.7626761276951269E-2</v>
      </c>
    </row>
    <row r="92" spans="1:14" x14ac:dyDescent="0.2">
      <c r="A92" s="49">
        <v>39689</v>
      </c>
      <c r="B92" s="52">
        <v>71700</v>
      </c>
      <c r="C92" s="51">
        <v>2.7972027972027469E-3</v>
      </c>
      <c r="D92" s="13">
        <v>-6.56</v>
      </c>
      <c r="E92" s="13">
        <v>-4.16</v>
      </c>
      <c r="F92" s="13">
        <v>-1.95</v>
      </c>
      <c r="G92" s="13">
        <v>0.13</v>
      </c>
      <c r="H92" s="42">
        <f t="shared" si="2"/>
        <v>1.497202797202747E-3</v>
      </c>
      <c r="L92" s="46">
        <v>31</v>
      </c>
      <c r="M92" s="46">
        <v>3.5371435293277322E-3</v>
      </c>
      <c r="N92" s="46">
        <v>6.7430598406156214E-2</v>
      </c>
    </row>
    <row r="93" spans="1:14" x14ac:dyDescent="0.2">
      <c r="A93" s="49">
        <v>39660</v>
      </c>
      <c r="B93" s="52">
        <v>71500</v>
      </c>
      <c r="C93" s="51">
        <v>7.0422535211267512E-3</v>
      </c>
      <c r="D93" s="13">
        <v>-5.31</v>
      </c>
      <c r="E93" s="13">
        <v>-3.76</v>
      </c>
      <c r="F93" s="13">
        <v>6.92</v>
      </c>
      <c r="G93" s="13">
        <v>0.15</v>
      </c>
      <c r="H93" s="42">
        <f t="shared" si="2"/>
        <v>5.5422535211267516E-3</v>
      </c>
      <c r="L93" s="46">
        <v>32</v>
      </c>
      <c r="M93" s="46">
        <v>2.1669540609448739E-2</v>
      </c>
      <c r="N93" s="46">
        <v>9.3725879936554408E-3</v>
      </c>
    </row>
    <row r="94" spans="1:14" x14ac:dyDescent="0.2">
      <c r="A94" s="49">
        <v>39629</v>
      </c>
      <c r="B94" s="52">
        <v>71000</v>
      </c>
      <c r="C94" s="51">
        <v>-0.15476190476190477</v>
      </c>
      <c r="D94" s="13">
        <v>-8.11</v>
      </c>
      <c r="E94" s="13">
        <v>-0.16</v>
      </c>
      <c r="F94" s="13">
        <v>-1.92</v>
      </c>
      <c r="G94" s="13">
        <v>0.17</v>
      </c>
      <c r="H94" s="42">
        <f t="shared" si="2"/>
        <v>-0.15646190476190477</v>
      </c>
      <c r="L94" s="46">
        <v>33</v>
      </c>
      <c r="M94" s="46">
        <v>-2.5383753553355558E-2</v>
      </c>
      <c r="N94" s="46">
        <v>8.6560224141590952E-2</v>
      </c>
    </row>
    <row r="95" spans="1:14" x14ac:dyDescent="0.2">
      <c r="A95" s="49">
        <v>39598</v>
      </c>
      <c r="B95" s="52">
        <v>84000</v>
      </c>
      <c r="C95" s="51">
        <v>-7.0921985815602939E-3</v>
      </c>
      <c r="D95" s="13">
        <v>3.21</v>
      </c>
      <c r="E95" s="13">
        <v>3.3</v>
      </c>
      <c r="F95" s="13">
        <v>-4.2300000000000004</v>
      </c>
      <c r="G95" s="13">
        <v>0.18</v>
      </c>
      <c r="H95" s="42">
        <f t="shared" si="2"/>
        <v>-8.8921985815602934E-3</v>
      </c>
      <c r="L95" s="46">
        <v>34</v>
      </c>
      <c r="M95" s="46">
        <v>-2.5567486284322597E-2</v>
      </c>
      <c r="N95" s="46">
        <v>9.0730393552493127E-2</v>
      </c>
    </row>
    <row r="96" spans="1:14" x14ac:dyDescent="0.2">
      <c r="A96" s="49">
        <v>39568</v>
      </c>
      <c r="B96" s="52">
        <v>84600</v>
      </c>
      <c r="C96" s="51">
        <v>7.2243346007604625E-2</v>
      </c>
      <c r="D96" s="13">
        <v>7.05</v>
      </c>
      <c r="E96" s="13">
        <v>-3.01</v>
      </c>
      <c r="F96" s="13">
        <v>-0.75</v>
      </c>
      <c r="G96" s="13">
        <v>0.18</v>
      </c>
      <c r="H96" s="42">
        <f t="shared" si="2"/>
        <v>7.0443346007604629E-2</v>
      </c>
      <c r="L96" s="46">
        <v>35</v>
      </c>
      <c r="M96" s="46">
        <v>3.1976479989186228E-2</v>
      </c>
      <c r="N96" s="46">
        <v>-0.14135147998918624</v>
      </c>
    </row>
    <row r="97" spans="1:14" x14ac:dyDescent="0.2">
      <c r="A97" s="49">
        <v>39538</v>
      </c>
      <c r="B97" s="52">
        <v>78900</v>
      </c>
      <c r="C97" s="51">
        <v>0.18113772455089827</v>
      </c>
      <c r="D97" s="13">
        <v>-5.33</v>
      </c>
      <c r="E97" s="13">
        <v>-4.68</v>
      </c>
      <c r="F97" s="13">
        <v>2.2799999999999998</v>
      </c>
      <c r="G97" s="13">
        <v>0.17</v>
      </c>
      <c r="H97" s="42">
        <f t="shared" si="2"/>
        <v>0.17943772455089826</v>
      </c>
      <c r="L97" s="46">
        <v>36</v>
      </c>
      <c r="M97" s="46">
        <v>3.9225791553151096E-3</v>
      </c>
      <c r="N97" s="46">
        <v>2.360035662450146E-2</v>
      </c>
    </row>
    <row r="98" spans="1:14" x14ac:dyDescent="0.2">
      <c r="A98" s="49">
        <v>39507</v>
      </c>
      <c r="B98" s="52">
        <v>66800</v>
      </c>
      <c r="C98" s="51">
        <v>-8.9918256130790186E-2</v>
      </c>
      <c r="D98" s="13">
        <v>2.79</v>
      </c>
      <c r="E98" s="13">
        <v>2.1</v>
      </c>
      <c r="F98" s="13">
        <v>-3.71</v>
      </c>
      <c r="G98" s="13">
        <v>0.13</v>
      </c>
      <c r="H98" s="42">
        <f t="shared" ref="H98:H129" si="3">C98-G98/100</f>
        <v>-9.1218256130790182E-2</v>
      </c>
      <c r="L98" s="46">
        <v>37</v>
      </c>
      <c r="M98" s="46">
        <v>2.0696450252987539E-2</v>
      </c>
      <c r="N98" s="46">
        <v>4.2718183893353981E-2</v>
      </c>
    </row>
    <row r="99" spans="1:14" x14ac:dyDescent="0.2">
      <c r="A99" s="49">
        <v>39478</v>
      </c>
      <c r="B99" s="52">
        <v>73400</v>
      </c>
      <c r="C99" s="51">
        <v>2.5139664804469275E-2</v>
      </c>
      <c r="D99" s="13">
        <v>-10.37</v>
      </c>
      <c r="E99" s="13">
        <v>-5.19</v>
      </c>
      <c r="F99" s="13">
        <v>1.47</v>
      </c>
      <c r="G99" s="13">
        <v>0.21</v>
      </c>
      <c r="H99" s="42">
        <f t="shared" si="3"/>
        <v>2.3039664804469274E-2</v>
      </c>
      <c r="L99" s="46">
        <v>38</v>
      </c>
      <c r="M99" s="46">
        <v>5.0210075481952984E-2</v>
      </c>
      <c r="N99" s="46">
        <v>-0.11199497250712463</v>
      </c>
    </row>
    <row r="100" spans="1:14" x14ac:dyDescent="0.2">
      <c r="A100" s="49">
        <v>39447</v>
      </c>
      <c r="B100" s="52">
        <v>71600</v>
      </c>
      <c r="C100" s="51">
        <v>3.3189033189033212E-2</v>
      </c>
      <c r="D100" s="13">
        <v>-1.44</v>
      </c>
      <c r="E100" s="13">
        <v>0.25</v>
      </c>
      <c r="F100" s="13">
        <v>0.78</v>
      </c>
      <c r="G100" s="13">
        <v>0.27</v>
      </c>
      <c r="H100" s="42">
        <f t="shared" si="3"/>
        <v>3.0489033189033211E-2</v>
      </c>
      <c r="L100" s="46">
        <v>39</v>
      </c>
      <c r="M100" s="46">
        <v>2.8045666105667014E-2</v>
      </c>
      <c r="N100" s="46">
        <v>-5.9187794708771196E-2</v>
      </c>
    </row>
    <row r="101" spans="1:14" x14ac:dyDescent="0.2">
      <c r="A101" s="49">
        <v>39416</v>
      </c>
      <c r="B101" s="52">
        <v>69300</v>
      </c>
      <c r="C101" s="51">
        <v>-2.3943661971830954E-2</v>
      </c>
      <c r="D101" s="13">
        <v>-6.41</v>
      </c>
      <c r="E101" s="13">
        <v>-3.18</v>
      </c>
      <c r="F101" s="13">
        <v>2.4300000000000002</v>
      </c>
      <c r="G101" s="13">
        <v>0.34</v>
      </c>
      <c r="H101" s="42">
        <f t="shared" si="3"/>
        <v>-2.7343661971830954E-2</v>
      </c>
      <c r="L101" s="46">
        <v>40</v>
      </c>
      <c r="M101" s="46">
        <v>2.7986724488457911E-2</v>
      </c>
      <c r="N101" s="46">
        <v>-2.363238150404819E-2</v>
      </c>
    </row>
    <row r="102" spans="1:14" x14ac:dyDescent="0.2">
      <c r="A102" s="49">
        <v>39386</v>
      </c>
      <c r="B102" s="52">
        <v>71000</v>
      </c>
      <c r="C102" s="51">
        <v>-3.9242219215155583E-2</v>
      </c>
      <c r="D102" s="13">
        <v>8.17</v>
      </c>
      <c r="E102" s="13">
        <v>-2.5499999999999998</v>
      </c>
      <c r="F102" s="13">
        <v>-0.48</v>
      </c>
      <c r="G102" s="13">
        <v>0.32</v>
      </c>
      <c r="H102" s="42">
        <f t="shared" si="3"/>
        <v>-4.2442219215155584E-2</v>
      </c>
      <c r="L102" s="46">
        <v>41</v>
      </c>
      <c r="M102" s="46">
        <v>1.879011711214797E-2</v>
      </c>
      <c r="N102" s="46">
        <v>-0.12801710123913204</v>
      </c>
    </row>
    <row r="103" spans="1:14" x14ac:dyDescent="0.2">
      <c r="A103" s="49">
        <v>39353</v>
      </c>
      <c r="B103" s="52">
        <v>73900</v>
      </c>
      <c r="C103" s="51">
        <v>6.178160919540221E-2</v>
      </c>
      <c r="D103" s="13">
        <v>13.01</v>
      </c>
      <c r="E103" s="13">
        <v>-4.07</v>
      </c>
      <c r="F103" s="13">
        <v>-5.38</v>
      </c>
      <c r="G103" s="13">
        <v>0.32</v>
      </c>
      <c r="H103" s="42">
        <f t="shared" si="3"/>
        <v>5.8581609195402208E-2</v>
      </c>
      <c r="L103" s="46">
        <v>42</v>
      </c>
      <c r="M103" s="46">
        <v>3.9630605506436926E-2</v>
      </c>
      <c r="N103" s="46">
        <v>8.0864423106109459E-3</v>
      </c>
    </row>
    <row r="104" spans="1:14" x14ac:dyDescent="0.2">
      <c r="A104" s="49">
        <v>39325</v>
      </c>
      <c r="B104" s="52">
        <v>69600</v>
      </c>
      <c r="C104" s="51">
        <v>-0.1428571428571429</v>
      </c>
      <c r="D104" s="13">
        <v>-4.1900000000000004</v>
      </c>
      <c r="E104" s="13">
        <v>-10.91</v>
      </c>
      <c r="F104" s="13">
        <v>-1.08</v>
      </c>
      <c r="G104" s="13">
        <v>0.42</v>
      </c>
      <c r="H104" s="42">
        <f t="shared" si="3"/>
        <v>-0.14705714285714291</v>
      </c>
      <c r="L104" s="46">
        <v>43</v>
      </c>
      <c r="M104" s="46">
        <v>1.4574050698036554E-2</v>
      </c>
      <c r="N104" s="46">
        <v>9.388179141485431E-5</v>
      </c>
    </row>
    <row r="105" spans="1:14" x14ac:dyDescent="0.2">
      <c r="A105" s="49">
        <v>39294</v>
      </c>
      <c r="B105" s="52">
        <v>81200</v>
      </c>
      <c r="C105" s="51">
        <v>0.11232876712328776</v>
      </c>
      <c r="D105" s="13">
        <v>1.1200000000000001</v>
      </c>
      <c r="E105" s="13">
        <v>3.06</v>
      </c>
      <c r="F105" s="13">
        <v>3.61</v>
      </c>
      <c r="G105" s="13">
        <v>0.4</v>
      </c>
      <c r="H105" s="42">
        <f t="shared" si="3"/>
        <v>0.10832876712328776</v>
      </c>
      <c r="L105" s="46">
        <v>44</v>
      </c>
      <c r="M105" s="46">
        <v>4.467705335745574E-2</v>
      </c>
      <c r="N105" s="46">
        <v>-2.5322214647778382E-2</v>
      </c>
    </row>
    <row r="106" spans="1:14" x14ac:dyDescent="0.2">
      <c r="A106" s="49">
        <v>39262</v>
      </c>
      <c r="B106" s="52">
        <v>73000</v>
      </c>
      <c r="C106" s="51">
        <v>0.11111111111111116</v>
      </c>
      <c r="D106" s="13">
        <v>2.4700000000000002</v>
      </c>
      <c r="E106" s="13">
        <v>3.41</v>
      </c>
      <c r="F106" s="13">
        <v>0.16</v>
      </c>
      <c r="G106" s="13">
        <v>0.4</v>
      </c>
      <c r="H106" s="42">
        <f t="shared" si="3"/>
        <v>0.10711111111111116</v>
      </c>
      <c r="L106" s="46">
        <v>45</v>
      </c>
      <c r="M106" s="46">
        <v>4.2498337381092169E-2</v>
      </c>
      <c r="N106" s="46">
        <v>-8.9629484922075744E-2</v>
      </c>
    </row>
    <row r="107" spans="1:14" x14ac:dyDescent="0.2">
      <c r="A107" s="49">
        <v>39233</v>
      </c>
      <c r="B107" s="52">
        <v>65700</v>
      </c>
      <c r="C107" s="51">
        <v>0.10792580101180449</v>
      </c>
      <c r="D107" s="13">
        <v>3.17</v>
      </c>
      <c r="E107" s="13">
        <v>4.45</v>
      </c>
      <c r="F107" s="13">
        <v>4.1100000000000003</v>
      </c>
      <c r="G107" s="13">
        <v>0.41</v>
      </c>
      <c r="H107" s="42">
        <f t="shared" si="3"/>
        <v>0.1038258010118045</v>
      </c>
      <c r="L107" s="46">
        <v>46</v>
      </c>
      <c r="M107" s="46">
        <v>-5.310473837067281E-2</v>
      </c>
      <c r="N107" s="46">
        <v>-3.8242933882585997E-2</v>
      </c>
    </row>
    <row r="108" spans="1:14" x14ac:dyDescent="0.2">
      <c r="A108" s="49">
        <v>39202</v>
      </c>
      <c r="B108" s="52">
        <v>59300</v>
      </c>
      <c r="C108" s="51">
        <v>-0.10287443267776097</v>
      </c>
      <c r="D108" s="13">
        <v>4.7300000000000004</v>
      </c>
      <c r="E108" s="13">
        <v>4.34</v>
      </c>
      <c r="F108" s="13">
        <v>-0.39</v>
      </c>
      <c r="G108" s="13">
        <v>0.44</v>
      </c>
      <c r="H108" s="42">
        <f t="shared" si="3"/>
        <v>-0.10727443267776098</v>
      </c>
      <c r="L108" s="46">
        <v>47</v>
      </c>
      <c r="M108" s="46">
        <v>1.8964846799669456E-2</v>
      </c>
      <c r="N108" s="46">
        <v>0.13339566822178986</v>
      </c>
    </row>
    <row r="109" spans="1:14" x14ac:dyDescent="0.2">
      <c r="A109" s="49">
        <v>39171</v>
      </c>
      <c r="B109" s="52">
        <v>66100</v>
      </c>
      <c r="C109" s="51">
        <v>-4.202898550724643E-2</v>
      </c>
      <c r="D109" s="13">
        <v>4.67</v>
      </c>
      <c r="E109" s="13">
        <v>1.41</v>
      </c>
      <c r="F109" s="13">
        <v>-1.89</v>
      </c>
      <c r="G109" s="13">
        <v>0.43</v>
      </c>
      <c r="H109" s="42">
        <f t="shared" si="3"/>
        <v>-4.6328985507246428E-2</v>
      </c>
      <c r="L109" s="46">
        <v>48</v>
      </c>
      <c r="M109" s="46">
        <v>-6.1700418521764512E-3</v>
      </c>
      <c r="N109" s="46">
        <v>8.4873745555880176E-2</v>
      </c>
    </row>
    <row r="110" spans="1:14" x14ac:dyDescent="0.2">
      <c r="A110" s="49">
        <v>39141</v>
      </c>
      <c r="B110" s="52">
        <v>69000</v>
      </c>
      <c r="C110" s="51">
        <v>2.8315946348733245E-2</v>
      </c>
      <c r="D110" s="13">
        <v>1.1599999999999999</v>
      </c>
      <c r="E110" s="13">
        <v>1.4</v>
      </c>
      <c r="F110" s="13">
        <v>-0.17</v>
      </c>
      <c r="G110" s="13">
        <v>0.38</v>
      </c>
      <c r="H110" s="42">
        <f t="shared" si="3"/>
        <v>2.4515946348733244E-2</v>
      </c>
      <c r="L110" s="46">
        <v>49</v>
      </c>
      <c r="M110" s="46">
        <v>4.205506437149642E-2</v>
      </c>
      <c r="N110" s="46">
        <v>-6.4679498760636722E-2</v>
      </c>
    </row>
    <row r="111" spans="1:14" x14ac:dyDescent="0.2">
      <c r="A111" s="49">
        <v>39113</v>
      </c>
      <c r="B111" s="52">
        <v>67100</v>
      </c>
      <c r="C111" s="51">
        <v>-4.4510385756676429E-3</v>
      </c>
      <c r="D111" s="13">
        <v>1.92</v>
      </c>
      <c r="E111" s="13">
        <v>3.27</v>
      </c>
      <c r="F111" s="13">
        <v>3.07</v>
      </c>
      <c r="G111" s="13">
        <v>0.44</v>
      </c>
      <c r="H111" s="42">
        <f t="shared" si="3"/>
        <v>-8.8510385756676441E-3</v>
      </c>
      <c r="L111" s="46">
        <v>50</v>
      </c>
      <c r="M111" s="46">
        <v>7.3889894367089468E-2</v>
      </c>
      <c r="N111" s="46">
        <v>-3.633120892107998E-2</v>
      </c>
    </row>
    <row r="112" spans="1:14" x14ac:dyDescent="0.2">
      <c r="A112" s="49">
        <v>39080</v>
      </c>
      <c r="B112" s="52">
        <v>67400</v>
      </c>
      <c r="C112" s="51">
        <v>-4.2613636363636354E-2</v>
      </c>
      <c r="D112" s="13">
        <v>3.79</v>
      </c>
      <c r="E112" s="13">
        <v>-1.27</v>
      </c>
      <c r="F112" s="13">
        <v>0.06</v>
      </c>
      <c r="G112" s="13">
        <v>0.4</v>
      </c>
      <c r="H112" s="42">
        <f t="shared" si="3"/>
        <v>-4.6613636363636357E-2</v>
      </c>
      <c r="L112" s="46">
        <v>51</v>
      </c>
      <c r="M112" s="46">
        <v>4.6402659168235036E-3</v>
      </c>
      <c r="N112" s="46">
        <v>-4.6402659168235036E-3</v>
      </c>
    </row>
    <row r="113" spans="1:14" x14ac:dyDescent="0.2">
      <c r="A113" s="49">
        <v>39051</v>
      </c>
      <c r="B113" s="52">
        <v>70400</v>
      </c>
      <c r="C113" s="51">
        <v>-8.0939947780678811E-2</v>
      </c>
      <c r="D113" s="13">
        <v>4.58</v>
      </c>
      <c r="E113" s="13">
        <v>1.18</v>
      </c>
      <c r="F113" s="13">
        <v>1.28</v>
      </c>
      <c r="G113" s="13">
        <v>0.42</v>
      </c>
      <c r="H113" s="42">
        <f t="shared" si="3"/>
        <v>-8.5139947780678807E-2</v>
      </c>
      <c r="L113" s="46">
        <v>52</v>
      </c>
      <c r="M113" s="46">
        <v>-3.5561821882737599E-2</v>
      </c>
      <c r="N113" s="46">
        <v>-2.6112186927835124E-2</v>
      </c>
    </row>
    <row r="114" spans="1:14" x14ac:dyDescent="0.2">
      <c r="A114" s="49">
        <v>39021</v>
      </c>
      <c r="B114" s="52">
        <v>76600</v>
      </c>
      <c r="C114" s="51">
        <v>-5.4320987654321029E-2</v>
      </c>
      <c r="D114" s="13">
        <v>6.08</v>
      </c>
      <c r="E114" s="13">
        <v>2.41</v>
      </c>
      <c r="F114" s="13">
        <v>-5.0999999999999996</v>
      </c>
      <c r="G114" s="13">
        <v>0.41</v>
      </c>
      <c r="H114" s="42">
        <f t="shared" si="3"/>
        <v>-5.8420987654321029E-2</v>
      </c>
      <c r="L114" s="46">
        <v>53</v>
      </c>
      <c r="M114" s="46">
        <v>9.486693010827485E-2</v>
      </c>
      <c r="N114" s="46">
        <v>-1.9037546222019031E-2</v>
      </c>
    </row>
    <row r="115" spans="1:14" x14ac:dyDescent="0.2">
      <c r="A115" s="49">
        <v>38989</v>
      </c>
      <c r="B115" s="52">
        <v>81000</v>
      </c>
      <c r="C115" s="51">
        <v>0</v>
      </c>
      <c r="D115" s="13">
        <v>-0.38</v>
      </c>
      <c r="E115" s="13">
        <v>0.09</v>
      </c>
      <c r="F115" s="13">
        <v>2.98</v>
      </c>
      <c r="G115" s="13">
        <v>0.41</v>
      </c>
      <c r="H115" s="42">
        <f t="shared" si="3"/>
        <v>-4.0999999999999995E-3</v>
      </c>
      <c r="L115" s="46">
        <v>54</v>
      </c>
      <c r="M115" s="46">
        <v>-8.389370144534658E-2</v>
      </c>
      <c r="N115" s="46">
        <v>0.12330256844042042</v>
      </c>
    </row>
    <row r="116" spans="1:14" x14ac:dyDescent="0.2">
      <c r="A116" s="49">
        <v>38960</v>
      </c>
      <c r="B116" s="52">
        <v>81000</v>
      </c>
      <c r="C116" s="51">
        <v>0.10807113543091651</v>
      </c>
      <c r="D116" s="13">
        <v>2.31</v>
      </c>
      <c r="E116" s="13">
        <v>-0.51</v>
      </c>
      <c r="F116" s="13">
        <v>0.21</v>
      </c>
      <c r="G116" s="13">
        <v>0.42</v>
      </c>
      <c r="H116" s="42">
        <f t="shared" si="3"/>
        <v>0.10387113543091651</v>
      </c>
      <c r="L116" s="46">
        <v>55</v>
      </c>
      <c r="M116" s="46">
        <v>-3.6445358654808052E-2</v>
      </c>
      <c r="N116" s="46">
        <v>-9.9824854111149358E-2</v>
      </c>
    </row>
    <row r="117" spans="1:14" x14ac:dyDescent="0.2">
      <c r="A117" s="49">
        <v>38929</v>
      </c>
      <c r="B117" s="52">
        <v>73100</v>
      </c>
      <c r="C117" s="51">
        <v>-9.3052109181141485E-2</v>
      </c>
      <c r="D117" s="13">
        <v>1</v>
      </c>
      <c r="E117" s="13">
        <v>1.65</v>
      </c>
      <c r="F117" s="13">
        <v>0.09</v>
      </c>
      <c r="G117" s="13">
        <v>0.4</v>
      </c>
      <c r="H117" s="42">
        <f t="shared" si="3"/>
        <v>-9.7052109181141488E-2</v>
      </c>
      <c r="L117" s="46">
        <v>56</v>
      </c>
      <c r="M117" s="46">
        <v>1.3043584499265187E-2</v>
      </c>
      <c r="N117" s="46">
        <v>-2.148240306466604E-2</v>
      </c>
    </row>
    <row r="118" spans="1:14" x14ac:dyDescent="0.2">
      <c r="A118" s="49">
        <v>38898</v>
      </c>
      <c r="B118" s="52">
        <v>80600</v>
      </c>
      <c r="C118" s="51">
        <v>9.6598639455782287E-2</v>
      </c>
      <c r="D118" s="13">
        <v>-0.2</v>
      </c>
      <c r="E118" s="13">
        <v>-2.5099999999999998</v>
      </c>
      <c r="F118" s="13">
        <v>0.96</v>
      </c>
      <c r="G118" s="13">
        <v>0.4</v>
      </c>
      <c r="H118" s="42">
        <f t="shared" si="3"/>
        <v>9.2598639455782283E-2</v>
      </c>
      <c r="L118" s="46">
        <v>57</v>
      </c>
      <c r="M118" s="46">
        <v>-4.6488025726834359E-3</v>
      </c>
      <c r="N118" s="46">
        <v>-5.6737336041178005E-2</v>
      </c>
    </row>
    <row r="119" spans="1:14" x14ac:dyDescent="0.2">
      <c r="A119" s="49">
        <v>38868</v>
      </c>
      <c r="B119" s="52">
        <v>73500</v>
      </c>
      <c r="C119" s="51">
        <v>-0.11338962605548852</v>
      </c>
      <c r="D119" s="13">
        <v>-5.99</v>
      </c>
      <c r="E119" s="13">
        <v>0.1</v>
      </c>
      <c r="F119" s="13">
        <v>-0.39</v>
      </c>
      <c r="G119" s="13">
        <v>0.43</v>
      </c>
      <c r="H119" s="42">
        <f t="shared" si="3"/>
        <v>-0.11768962605548852</v>
      </c>
      <c r="L119" s="46">
        <v>58</v>
      </c>
      <c r="M119" s="46">
        <v>-1.8637281021407735E-3</v>
      </c>
      <c r="N119" s="46">
        <v>2.6204498893215768E-2</v>
      </c>
    </row>
    <row r="120" spans="1:14" x14ac:dyDescent="0.2">
      <c r="A120" s="49">
        <v>38835</v>
      </c>
      <c r="B120" s="52">
        <v>82900</v>
      </c>
      <c r="C120" s="51">
        <v>1.4687882496940086E-2</v>
      </c>
      <c r="D120" s="13">
        <v>6.48</v>
      </c>
      <c r="E120" s="13">
        <v>-0.66</v>
      </c>
      <c r="F120" s="13">
        <v>-1.83</v>
      </c>
      <c r="G120" s="13">
        <v>0.36</v>
      </c>
      <c r="H120" s="42">
        <f t="shared" si="3"/>
        <v>1.1087882496940087E-2</v>
      </c>
      <c r="L120" s="46">
        <v>59</v>
      </c>
      <c r="M120" s="46">
        <v>3.7271989559067534E-2</v>
      </c>
      <c r="N120" s="46">
        <v>0.17701372472664667</v>
      </c>
    </row>
    <row r="121" spans="1:14" x14ac:dyDescent="0.2">
      <c r="A121" s="49">
        <v>38807</v>
      </c>
      <c r="B121" s="52">
        <v>81700</v>
      </c>
      <c r="C121" s="51">
        <v>-1.6847172081829176E-2</v>
      </c>
      <c r="D121" s="13">
        <v>1.94</v>
      </c>
      <c r="E121" s="13">
        <v>3.04</v>
      </c>
      <c r="F121" s="13">
        <v>1.36</v>
      </c>
      <c r="G121" s="13">
        <v>0.37</v>
      </c>
      <c r="H121" s="42">
        <f t="shared" si="3"/>
        <v>-2.0547172081829178E-2</v>
      </c>
      <c r="L121" s="46">
        <v>60</v>
      </c>
      <c r="M121" s="46">
        <v>1.9368026703769897E-2</v>
      </c>
      <c r="N121" s="46">
        <v>0.12098141149847731</v>
      </c>
    </row>
    <row r="122" spans="1:14" x14ac:dyDescent="0.2">
      <c r="A122" s="49">
        <v>38776</v>
      </c>
      <c r="B122" s="52">
        <v>83100</v>
      </c>
      <c r="C122" s="51">
        <v>-4.7018348623853234E-2</v>
      </c>
      <c r="D122" s="13">
        <v>-0.28000000000000003</v>
      </c>
      <c r="E122" s="13">
        <v>2.77</v>
      </c>
      <c r="F122" s="13">
        <v>2.96</v>
      </c>
      <c r="G122" s="13">
        <v>0.34</v>
      </c>
      <c r="H122" s="42">
        <f t="shared" si="3"/>
        <v>-5.0418348623853235E-2</v>
      </c>
      <c r="L122" s="46">
        <v>61</v>
      </c>
      <c r="M122" s="46">
        <v>-3.9464984568265953E-3</v>
      </c>
      <c r="N122" s="46">
        <v>-1.7400937219444043E-3</v>
      </c>
    </row>
    <row r="123" spans="1:14" x14ac:dyDescent="0.2">
      <c r="A123" s="49">
        <v>38748</v>
      </c>
      <c r="B123" s="52">
        <v>87200</v>
      </c>
      <c r="C123" s="51">
        <v>-0.10380267214799588</v>
      </c>
      <c r="D123" s="13">
        <v>6.15</v>
      </c>
      <c r="E123" s="13">
        <v>0.78</v>
      </c>
      <c r="F123" s="13">
        <v>-0.23</v>
      </c>
      <c r="G123" s="13">
        <v>0.35</v>
      </c>
      <c r="H123" s="42">
        <f t="shared" si="3"/>
        <v>-0.10730267214799588</v>
      </c>
      <c r="L123" s="46">
        <v>62</v>
      </c>
      <c r="M123" s="46">
        <v>1.2014391247870786E-2</v>
      </c>
      <c r="N123" s="46">
        <v>1.9585896936567142E-2</v>
      </c>
    </row>
    <row r="124" spans="1:14" x14ac:dyDescent="0.2">
      <c r="A124" s="49">
        <v>38716</v>
      </c>
      <c r="B124" s="52">
        <v>97300</v>
      </c>
      <c r="C124" s="51">
        <v>0.13668224299065423</v>
      </c>
      <c r="D124" s="13">
        <v>1.82</v>
      </c>
      <c r="E124" s="13">
        <v>-0.75</v>
      </c>
      <c r="F124" s="13">
        <v>-0.28999999999999998</v>
      </c>
      <c r="G124" s="13">
        <v>0.32</v>
      </c>
      <c r="H124" s="42">
        <f t="shared" si="3"/>
        <v>0.13348224299065423</v>
      </c>
      <c r="L124" s="46">
        <v>63</v>
      </c>
      <c r="M124" s="46">
        <v>4.2982654757307483E-2</v>
      </c>
      <c r="N124" s="46">
        <v>-3.7285553308032231E-2</v>
      </c>
    </row>
    <row r="125" spans="1:14" x14ac:dyDescent="0.2">
      <c r="A125" s="49">
        <v>38686</v>
      </c>
      <c r="B125" s="52">
        <v>85600</v>
      </c>
      <c r="C125" s="51">
        <v>0.11749347258485643</v>
      </c>
      <c r="D125" s="13">
        <v>3.01</v>
      </c>
      <c r="E125" s="13">
        <v>-1.56</v>
      </c>
      <c r="F125" s="13">
        <v>7.0000000000000007E-2</v>
      </c>
      <c r="G125" s="13">
        <v>0.31</v>
      </c>
      <c r="H125" s="42">
        <f t="shared" si="3"/>
        <v>0.11439347258485642</v>
      </c>
      <c r="L125" s="46">
        <v>64</v>
      </c>
      <c r="M125" s="46">
        <v>1.8549198618301604E-3</v>
      </c>
      <c r="N125" s="46">
        <v>1.2750962491110964E-2</v>
      </c>
    </row>
    <row r="126" spans="1:14" x14ac:dyDescent="0.2">
      <c r="A126" s="49">
        <v>38656</v>
      </c>
      <c r="B126" s="52">
        <v>76600</v>
      </c>
      <c r="C126" s="51">
        <v>-6.0122699386503053E-2</v>
      </c>
      <c r="D126" s="13">
        <v>-6.13</v>
      </c>
      <c r="E126" s="13">
        <v>1.55</v>
      </c>
      <c r="F126" s="13">
        <v>0.11</v>
      </c>
      <c r="G126" s="13">
        <v>0.27</v>
      </c>
      <c r="H126" s="42">
        <f t="shared" si="3"/>
        <v>-6.2822699386503048E-2</v>
      </c>
      <c r="L126" s="46">
        <v>65</v>
      </c>
      <c r="M126" s="46">
        <v>2.2538816789678628E-2</v>
      </c>
      <c r="N126" s="46">
        <v>8.8472294321432526E-2</v>
      </c>
    </row>
    <row r="127" spans="1:14" x14ac:dyDescent="0.2">
      <c r="A127" s="49">
        <v>38625</v>
      </c>
      <c r="B127" s="52">
        <v>81500</v>
      </c>
      <c r="C127" s="51">
        <v>0.1527581329561527</v>
      </c>
      <c r="D127" s="13">
        <v>3.89</v>
      </c>
      <c r="E127" s="13">
        <v>0.08</v>
      </c>
      <c r="F127" s="13">
        <v>-2.34</v>
      </c>
      <c r="G127" s="13">
        <v>0.28999999999999998</v>
      </c>
      <c r="H127" s="42">
        <f t="shared" si="3"/>
        <v>0.14985813295615269</v>
      </c>
      <c r="L127" s="46">
        <v>66</v>
      </c>
      <c r="M127" s="46">
        <v>8.4761041442532284E-2</v>
      </c>
      <c r="N127" s="46">
        <v>-3.5889566368786652E-3</v>
      </c>
    </row>
    <row r="128" spans="1:14" x14ac:dyDescent="0.2">
      <c r="A128" s="49">
        <v>38595</v>
      </c>
      <c r="B128" s="52">
        <v>70700</v>
      </c>
      <c r="C128" s="51">
        <v>-5.6258790436005679E-3</v>
      </c>
      <c r="D128" s="13">
        <v>0.1</v>
      </c>
      <c r="E128" s="13">
        <v>0.96</v>
      </c>
      <c r="F128" s="13">
        <v>-1.92</v>
      </c>
      <c r="G128" s="13">
        <v>0.3</v>
      </c>
      <c r="H128" s="42">
        <f t="shared" si="3"/>
        <v>-8.6258790436005671E-3</v>
      </c>
      <c r="L128" s="46">
        <v>67</v>
      </c>
      <c r="M128" s="46">
        <v>4.7889505441202282E-3</v>
      </c>
      <c r="N128" s="46">
        <v>-5.5224521013918872E-2</v>
      </c>
    </row>
    <row r="129" spans="1:14" x14ac:dyDescent="0.2">
      <c r="A129" s="49">
        <v>38562</v>
      </c>
      <c r="B129" s="52">
        <v>71100</v>
      </c>
      <c r="C129" s="51">
        <v>0.23652173913043484</v>
      </c>
      <c r="D129" s="13">
        <v>3.4</v>
      </c>
      <c r="E129" s="13">
        <v>-1.64</v>
      </c>
      <c r="F129" s="13">
        <v>0.9</v>
      </c>
      <c r="G129" s="13">
        <v>0.24</v>
      </c>
      <c r="H129" s="42">
        <f t="shared" si="3"/>
        <v>0.23412173913043482</v>
      </c>
      <c r="L129" s="46">
        <v>68</v>
      </c>
      <c r="M129" s="46">
        <v>6.6488110384088459E-2</v>
      </c>
      <c r="N129" s="46">
        <v>-3.5446241871977702E-2</v>
      </c>
    </row>
    <row r="130" spans="1:14" x14ac:dyDescent="0.2">
      <c r="A130" s="49">
        <v>38533</v>
      </c>
      <c r="B130" s="52">
        <v>57500</v>
      </c>
      <c r="C130" s="51">
        <v>1.4109347442680775E-2</v>
      </c>
      <c r="D130" s="13">
        <v>4.25</v>
      </c>
      <c r="E130" s="13">
        <v>-2.65</v>
      </c>
      <c r="F130" s="13">
        <v>-0.66</v>
      </c>
      <c r="G130" s="13">
        <v>0.23</v>
      </c>
      <c r="H130" s="42">
        <f t="shared" ref="H130:H161" si="4">C130-G130/100</f>
        <v>1.1809347442680775E-2</v>
      </c>
      <c r="L130" s="46">
        <v>69</v>
      </c>
      <c r="M130" s="46">
        <v>1.1281658025716379E-2</v>
      </c>
      <c r="N130" s="46">
        <v>2.0761199117140867E-2</v>
      </c>
    </row>
    <row r="131" spans="1:14" x14ac:dyDescent="0.2">
      <c r="A131" s="49">
        <v>38503</v>
      </c>
      <c r="B131" s="52">
        <v>56700</v>
      </c>
      <c r="C131" s="51">
        <v>5.1948051948051965E-2</v>
      </c>
      <c r="D131" s="13">
        <v>-0.4</v>
      </c>
      <c r="E131" s="13">
        <v>-3.07</v>
      </c>
      <c r="F131" s="13">
        <v>1.18</v>
      </c>
      <c r="G131" s="13">
        <v>0.24</v>
      </c>
      <c r="H131" s="42">
        <f t="shared" si="4"/>
        <v>4.9548051948051966E-2</v>
      </c>
      <c r="L131" s="46">
        <v>70</v>
      </c>
      <c r="M131" s="46">
        <v>-6.2588311837137159E-2</v>
      </c>
      <c r="N131" s="46">
        <v>8.4386122056115342E-2</v>
      </c>
    </row>
    <row r="132" spans="1:14" x14ac:dyDescent="0.2">
      <c r="A132" s="49">
        <v>38471</v>
      </c>
      <c r="B132" s="52">
        <v>53900</v>
      </c>
      <c r="C132" s="51">
        <v>-2.0000000000000018E-2</v>
      </c>
      <c r="D132" s="13">
        <v>-0.45</v>
      </c>
      <c r="E132" s="13">
        <v>-3.41</v>
      </c>
      <c r="F132" s="13">
        <v>4</v>
      </c>
      <c r="G132" s="13">
        <v>0.21</v>
      </c>
      <c r="H132" s="42">
        <f t="shared" si="4"/>
        <v>-2.2100000000000019E-2</v>
      </c>
      <c r="L132" s="46">
        <v>71</v>
      </c>
      <c r="M132" s="46">
        <v>8.8431102692371599E-3</v>
      </c>
      <c r="N132" s="46">
        <v>0.17720407587794904</v>
      </c>
    </row>
    <row r="133" spans="1:14" x14ac:dyDescent="0.2">
      <c r="A133" s="49">
        <v>38442</v>
      </c>
      <c r="B133" s="52">
        <v>55000</v>
      </c>
      <c r="C133" s="51">
        <v>-5.0086355785837644E-2</v>
      </c>
      <c r="D133" s="13">
        <v>-3.23</v>
      </c>
      <c r="E133" s="13">
        <v>-0.67</v>
      </c>
      <c r="F133" s="13">
        <v>1.53</v>
      </c>
      <c r="G133" s="13">
        <v>0.21</v>
      </c>
      <c r="H133" s="42">
        <f t="shared" si="4"/>
        <v>-5.2186355785837642E-2</v>
      </c>
      <c r="L133" s="46">
        <v>72</v>
      </c>
      <c r="M133" s="46">
        <v>5.8701313771414139E-2</v>
      </c>
      <c r="N133" s="46">
        <v>-5.4453487684457645E-2</v>
      </c>
    </row>
    <row r="134" spans="1:14" x14ac:dyDescent="0.2">
      <c r="A134" s="49">
        <v>38411</v>
      </c>
      <c r="B134" s="52">
        <v>57900</v>
      </c>
      <c r="C134" s="51">
        <v>-5.1546391752577136E-3</v>
      </c>
      <c r="D134" s="13">
        <v>3.98</v>
      </c>
      <c r="E134" s="13">
        <v>-1.46</v>
      </c>
      <c r="F134" s="13">
        <v>-0.32</v>
      </c>
      <c r="G134" s="13">
        <v>0.16</v>
      </c>
      <c r="H134" s="42">
        <f t="shared" si="4"/>
        <v>-6.7546391752577135E-3</v>
      </c>
      <c r="L134" s="46">
        <v>73</v>
      </c>
      <c r="M134" s="46">
        <v>3.0496658277121075E-2</v>
      </c>
      <c r="N134" s="46">
        <v>-1.279754323287326E-2</v>
      </c>
    </row>
    <row r="135" spans="1:14" x14ac:dyDescent="0.2">
      <c r="A135" s="49">
        <v>38383</v>
      </c>
      <c r="B135" s="52">
        <v>58200</v>
      </c>
      <c r="C135" s="51">
        <v>4.8648648648648596E-2</v>
      </c>
      <c r="D135" s="13">
        <v>0.03</v>
      </c>
      <c r="E135" s="13">
        <v>2.72</v>
      </c>
      <c r="F135" s="13">
        <v>-0.66</v>
      </c>
      <c r="G135" s="13">
        <v>0.16</v>
      </c>
      <c r="H135" s="42">
        <f t="shared" si="4"/>
        <v>4.7048648648648599E-2</v>
      </c>
      <c r="L135" s="46">
        <v>74</v>
      </c>
      <c r="M135" s="46">
        <v>-3.3636959512121992E-2</v>
      </c>
      <c r="N135" s="46">
        <v>-3.2478742967216853E-2</v>
      </c>
    </row>
    <row r="136" spans="1:14" x14ac:dyDescent="0.2">
      <c r="A136" s="49">
        <v>38352</v>
      </c>
      <c r="B136" s="52">
        <v>55500</v>
      </c>
      <c r="C136" s="51">
        <v>7.5581395348837122E-2</v>
      </c>
      <c r="D136" s="13">
        <v>2.85</v>
      </c>
      <c r="E136" s="13">
        <v>-0.74</v>
      </c>
      <c r="F136" s="13">
        <v>2.4700000000000002</v>
      </c>
      <c r="G136" s="13">
        <v>0.16</v>
      </c>
      <c r="H136" s="42">
        <f t="shared" si="4"/>
        <v>7.3981395348837117E-2</v>
      </c>
      <c r="L136" s="46">
        <v>75</v>
      </c>
      <c r="M136" s="46">
        <v>2.9237631136427144E-2</v>
      </c>
      <c r="N136" s="46">
        <v>0.1928845910857952</v>
      </c>
    </row>
    <row r="137" spans="1:14" x14ac:dyDescent="0.2">
      <c r="A137" s="49">
        <v>38321</v>
      </c>
      <c r="B137" s="52">
        <v>51600</v>
      </c>
      <c r="C137" s="51">
        <v>-4.9723756906077332E-2</v>
      </c>
      <c r="D137" s="13">
        <v>7.94</v>
      </c>
      <c r="E137" s="13">
        <v>-0.13</v>
      </c>
      <c r="F137" s="13">
        <v>2.0099999999999998</v>
      </c>
      <c r="G137" s="13">
        <v>0.15</v>
      </c>
      <c r="H137" s="42">
        <f t="shared" si="4"/>
        <v>-5.1223756906077333E-2</v>
      </c>
      <c r="L137" s="46">
        <v>76</v>
      </c>
      <c r="M137" s="46">
        <v>1.457205267527858E-2</v>
      </c>
      <c r="N137" s="46">
        <v>-0.11046246363418274</v>
      </c>
    </row>
    <row r="138" spans="1:14" x14ac:dyDescent="0.2">
      <c r="A138" s="49">
        <v>38289</v>
      </c>
      <c r="B138" s="52">
        <v>54300</v>
      </c>
      <c r="C138" s="51">
        <v>2.2598870056497189E-2</v>
      </c>
      <c r="D138" s="13">
        <v>3.28</v>
      </c>
      <c r="E138" s="13">
        <v>1.69</v>
      </c>
      <c r="F138" s="13">
        <v>-2.5499999999999998</v>
      </c>
      <c r="G138" s="13">
        <v>0.11</v>
      </c>
      <c r="H138" s="42">
        <f t="shared" si="4"/>
        <v>2.1498870056497189E-2</v>
      </c>
      <c r="L138" s="46">
        <v>77</v>
      </c>
      <c r="M138" s="46">
        <v>1.7217732579701828E-2</v>
      </c>
      <c r="N138" s="46">
        <v>-3.5154952310643584E-2</v>
      </c>
    </row>
    <row r="139" spans="1:14" x14ac:dyDescent="0.2">
      <c r="A139" s="49">
        <v>38260</v>
      </c>
      <c r="B139" s="52">
        <v>53100</v>
      </c>
      <c r="C139" s="51">
        <v>6.4128256513026116E-2</v>
      </c>
      <c r="D139" s="13">
        <v>5.37</v>
      </c>
      <c r="E139" s="13">
        <v>0.71</v>
      </c>
      <c r="F139" s="13">
        <v>-2.42</v>
      </c>
      <c r="G139" s="13">
        <v>0.11</v>
      </c>
      <c r="H139" s="42">
        <f t="shared" si="4"/>
        <v>6.3028256513026112E-2</v>
      </c>
      <c r="L139" s="46">
        <v>78</v>
      </c>
      <c r="M139" s="46">
        <v>6.6347228607887346E-2</v>
      </c>
      <c r="N139" s="46">
        <v>-1.4560436155057227E-2</v>
      </c>
    </row>
    <row r="140" spans="1:14" x14ac:dyDescent="0.2">
      <c r="A140" s="49">
        <v>38230</v>
      </c>
      <c r="B140" s="52">
        <v>49900</v>
      </c>
      <c r="C140" s="51">
        <v>0.14976958525345618</v>
      </c>
      <c r="D140" s="13">
        <v>2.65</v>
      </c>
      <c r="E140" s="13">
        <v>-3.26</v>
      </c>
      <c r="F140" s="13">
        <v>3.72</v>
      </c>
      <c r="G140" s="13">
        <v>0.11</v>
      </c>
      <c r="H140" s="42">
        <f t="shared" si="4"/>
        <v>0.14866958525345619</v>
      </c>
      <c r="L140" s="46">
        <v>79</v>
      </c>
      <c r="M140" s="46">
        <v>6.0519338042385271E-3</v>
      </c>
      <c r="N140" s="46">
        <v>0.19702627277918949</v>
      </c>
    </row>
    <row r="141" spans="1:14" x14ac:dyDescent="0.2">
      <c r="A141" s="49">
        <v>38198</v>
      </c>
      <c r="B141" s="52">
        <v>43400</v>
      </c>
      <c r="C141" s="51">
        <v>-2.3622047244094446E-2</v>
      </c>
      <c r="D141" s="13">
        <v>0.96</v>
      </c>
      <c r="E141" s="13">
        <v>0.92</v>
      </c>
      <c r="F141" s="13">
        <v>-0.26</v>
      </c>
      <c r="G141" s="13">
        <v>0.1</v>
      </c>
      <c r="H141" s="42">
        <f t="shared" si="4"/>
        <v>-2.4622047244094447E-2</v>
      </c>
      <c r="L141" s="46">
        <v>80</v>
      </c>
      <c r="M141" s="46">
        <v>0.10663382498007613</v>
      </c>
      <c r="N141" s="46">
        <v>8.2200048164323344E-2</v>
      </c>
    </row>
    <row r="142" spans="1:14" x14ac:dyDescent="0.2">
      <c r="A142" s="49">
        <v>38168</v>
      </c>
      <c r="B142" s="52">
        <v>44450</v>
      </c>
      <c r="C142" s="51">
        <v>2.1839080459770122E-2</v>
      </c>
      <c r="D142" s="13">
        <v>0.51</v>
      </c>
      <c r="E142" s="13">
        <v>-0.88</v>
      </c>
      <c r="F142" s="13">
        <v>-0.22</v>
      </c>
      <c r="G142" s="13">
        <v>0.08</v>
      </c>
      <c r="H142" s="42">
        <f t="shared" si="4"/>
        <v>2.1039080459770123E-2</v>
      </c>
      <c r="L142" s="46">
        <v>81</v>
      </c>
      <c r="M142" s="46">
        <v>1.1707017522210291E-2</v>
      </c>
      <c r="N142" s="46">
        <v>5.7457051741859069E-2</v>
      </c>
    </row>
    <row r="143" spans="1:14" x14ac:dyDescent="0.2">
      <c r="A143" s="49">
        <v>38138</v>
      </c>
      <c r="B143" s="52">
        <v>43500</v>
      </c>
      <c r="C143" s="51">
        <v>-2.7932960893854775E-2</v>
      </c>
      <c r="D143" s="13">
        <v>0</v>
      </c>
      <c r="E143" s="13">
        <v>-2.34</v>
      </c>
      <c r="F143" s="13">
        <v>-0.4</v>
      </c>
      <c r="G143" s="13">
        <v>0.06</v>
      </c>
      <c r="H143" s="42">
        <f t="shared" si="4"/>
        <v>-2.8532960893854774E-2</v>
      </c>
      <c r="L143" s="46">
        <v>82</v>
      </c>
      <c r="M143" s="46">
        <v>0.12974213727034167</v>
      </c>
      <c r="N143" s="46">
        <v>-0.11806330515355346</v>
      </c>
    </row>
    <row r="144" spans="1:14" x14ac:dyDescent="0.2">
      <c r="A144" s="49">
        <v>38107</v>
      </c>
      <c r="B144" s="52">
        <v>44750</v>
      </c>
      <c r="C144" s="51">
        <v>-0.14599236641221369</v>
      </c>
      <c r="D144" s="13">
        <v>-5.37</v>
      </c>
      <c r="E144" s="13">
        <v>-2.0299999999999998</v>
      </c>
      <c r="F144" s="13">
        <v>0.22</v>
      </c>
      <c r="G144" s="13">
        <v>0.08</v>
      </c>
      <c r="H144" s="42">
        <f t="shared" si="4"/>
        <v>-0.14679236641221369</v>
      </c>
      <c r="L144" s="46">
        <v>83</v>
      </c>
      <c r="M144" s="46">
        <v>9.1359703310759974E-2</v>
      </c>
      <c r="N144" s="46">
        <v>0.14277453092347431</v>
      </c>
    </row>
    <row r="145" spans="1:14" x14ac:dyDescent="0.2">
      <c r="A145" s="49">
        <v>38077</v>
      </c>
      <c r="B145" s="52">
        <v>52400</v>
      </c>
      <c r="C145" s="51">
        <v>4.8000000000000043E-2</v>
      </c>
      <c r="D145" s="13">
        <v>-1.43</v>
      </c>
      <c r="E145" s="13">
        <v>-1.51</v>
      </c>
      <c r="F145" s="13">
        <v>-3.03</v>
      </c>
      <c r="G145" s="13">
        <v>0.09</v>
      </c>
      <c r="H145" s="42">
        <f t="shared" si="4"/>
        <v>4.7100000000000045E-2</v>
      </c>
      <c r="L145" s="46">
        <v>84</v>
      </c>
      <c r="M145" s="46">
        <v>6.0707820786342903E-2</v>
      </c>
      <c r="N145" s="46">
        <v>7.8722569357394329E-2</v>
      </c>
    </row>
    <row r="146" spans="1:14" x14ac:dyDescent="0.2">
      <c r="A146" s="49">
        <v>38044</v>
      </c>
      <c r="B146" s="52">
        <v>50000</v>
      </c>
      <c r="C146" s="51">
        <v>6.0362173038228661E-3</v>
      </c>
      <c r="D146" s="13">
        <v>3.64</v>
      </c>
      <c r="E146" s="13">
        <v>1</v>
      </c>
      <c r="F146" s="13">
        <v>0.72</v>
      </c>
      <c r="G146" s="13">
        <v>0.06</v>
      </c>
      <c r="H146" s="42">
        <f t="shared" si="4"/>
        <v>5.4362173038228663E-3</v>
      </c>
      <c r="L146" s="46">
        <v>85</v>
      </c>
      <c r="M146" s="46">
        <v>-3.7154795165200212E-2</v>
      </c>
      <c r="N146" s="46">
        <v>6.2317953059937092E-2</v>
      </c>
    </row>
    <row r="147" spans="1:14" x14ac:dyDescent="0.2">
      <c r="A147" s="49">
        <v>38016</v>
      </c>
      <c r="B147" s="52">
        <v>49700</v>
      </c>
      <c r="C147" s="51">
        <v>-1.5841584158415856E-2</v>
      </c>
      <c r="D147" s="13">
        <v>4.4800000000000004</v>
      </c>
      <c r="E147" s="13">
        <v>0.31</v>
      </c>
      <c r="F147" s="13">
        <v>8.31</v>
      </c>
      <c r="G147" s="13">
        <v>7.0000000000000007E-2</v>
      </c>
      <c r="H147" s="42">
        <f t="shared" si="4"/>
        <v>-1.6541584158415855E-2</v>
      </c>
      <c r="L147" s="46">
        <v>86</v>
      </c>
      <c r="M147" s="46">
        <v>-2.9743124592917208E-2</v>
      </c>
      <c r="N147" s="46">
        <v>0.23227477016253742</v>
      </c>
    </row>
    <row r="148" spans="1:14" x14ac:dyDescent="0.2">
      <c r="A148" s="49">
        <v>37986</v>
      </c>
      <c r="B148" s="52">
        <v>50500</v>
      </c>
      <c r="C148" s="51">
        <v>0.10745614035087714</v>
      </c>
      <c r="D148" s="13">
        <v>5.21</v>
      </c>
      <c r="E148" s="13">
        <v>-0.77</v>
      </c>
      <c r="F148" s="13">
        <v>-2.5099999999999998</v>
      </c>
      <c r="G148" s="13">
        <v>0.08</v>
      </c>
      <c r="H148" s="42">
        <f t="shared" si="4"/>
        <v>0.10665614035087714</v>
      </c>
      <c r="L148" s="46">
        <v>87</v>
      </c>
      <c r="M148" s="46">
        <v>5.7781961028730969E-2</v>
      </c>
      <c r="N148" s="46">
        <v>-0.10597473211306836</v>
      </c>
    </row>
    <row r="149" spans="1:14" x14ac:dyDescent="0.2">
      <c r="A149" s="49">
        <v>37953</v>
      </c>
      <c r="B149" s="52">
        <v>45600</v>
      </c>
      <c r="C149" s="51">
        <v>0.15589353612167289</v>
      </c>
      <c r="D149" s="13">
        <v>0.01</v>
      </c>
      <c r="E149" s="13">
        <v>0.97</v>
      </c>
      <c r="F149" s="13">
        <v>-1.94</v>
      </c>
      <c r="G149" s="13">
        <v>7.0000000000000007E-2</v>
      </c>
      <c r="H149" s="42">
        <f t="shared" si="4"/>
        <v>0.15519353612167289</v>
      </c>
      <c r="L149" s="46">
        <v>88</v>
      </c>
      <c r="M149" s="46">
        <v>-2.379200412271433E-2</v>
      </c>
      <c r="N149" s="46">
        <v>-0.27072568295211569</v>
      </c>
    </row>
    <row r="150" spans="1:14" x14ac:dyDescent="0.2">
      <c r="A150" s="49">
        <v>37925</v>
      </c>
      <c r="B150" s="52">
        <v>39450</v>
      </c>
      <c r="C150" s="51">
        <v>0.19184290030211471</v>
      </c>
      <c r="D150" s="13">
        <v>5.99</v>
      </c>
      <c r="E150" s="13">
        <v>-0.03</v>
      </c>
      <c r="F150" s="13">
        <v>-0.05</v>
      </c>
      <c r="G150" s="13">
        <v>7.0000000000000007E-2</v>
      </c>
      <c r="H150" s="42">
        <f t="shared" si="4"/>
        <v>0.1911429003021147</v>
      </c>
      <c r="L150" s="46">
        <v>89</v>
      </c>
      <c r="M150" s="46">
        <v>-0.14064157811750266</v>
      </c>
      <c r="N150" s="46">
        <v>-6.0158421882497287E-2</v>
      </c>
    </row>
    <row r="151" spans="1:14" x14ac:dyDescent="0.2">
      <c r="A151" s="49">
        <v>37894</v>
      </c>
      <c r="B151" s="52">
        <v>33100</v>
      </c>
      <c r="C151" s="51">
        <v>-0.15561224489795922</v>
      </c>
      <c r="D151" s="13">
        <v>5.16</v>
      </c>
      <c r="E151" s="13">
        <v>3.6</v>
      </c>
      <c r="F151" s="13">
        <v>0.38</v>
      </c>
      <c r="G151" s="13">
        <v>0.08</v>
      </c>
      <c r="H151" s="42">
        <f t="shared" si="4"/>
        <v>-0.15641224489795921</v>
      </c>
      <c r="L151" s="46">
        <v>90</v>
      </c>
      <c r="M151" s="46">
        <v>-9.2452699619405082E-2</v>
      </c>
      <c r="N151" s="46">
        <v>0.11605730212986529</v>
      </c>
    </row>
    <row r="152" spans="1:14" x14ac:dyDescent="0.2">
      <c r="A152" s="49">
        <v>37862</v>
      </c>
      <c r="B152" s="52">
        <v>39200</v>
      </c>
      <c r="C152" s="51">
        <v>0.11363636363636354</v>
      </c>
      <c r="D152" s="13">
        <v>6.24</v>
      </c>
      <c r="E152" s="13">
        <v>2.12</v>
      </c>
      <c r="F152" s="13">
        <v>7.28</v>
      </c>
      <c r="G152" s="13">
        <v>7.0000000000000007E-2</v>
      </c>
      <c r="H152" s="42">
        <f t="shared" si="4"/>
        <v>0.11293636363636353</v>
      </c>
      <c r="L152" s="46">
        <v>91</v>
      </c>
      <c r="M152" s="46">
        <v>-3.6065074671079188E-2</v>
      </c>
      <c r="N152" s="46">
        <v>3.7562277468281932E-2</v>
      </c>
    </row>
    <row r="153" spans="1:14" x14ac:dyDescent="0.2">
      <c r="A153" s="49">
        <v>37833</v>
      </c>
      <c r="B153" s="52">
        <v>35200</v>
      </c>
      <c r="C153" s="51">
        <v>0.11392405063291133</v>
      </c>
      <c r="D153" s="13">
        <v>3.27</v>
      </c>
      <c r="E153" s="13">
        <v>4.8600000000000003</v>
      </c>
      <c r="F153" s="13">
        <v>6.43</v>
      </c>
      <c r="G153" s="13">
        <v>7.0000000000000007E-2</v>
      </c>
      <c r="H153" s="42">
        <f t="shared" si="4"/>
        <v>0.11322405063291133</v>
      </c>
      <c r="L153" s="46">
        <v>92</v>
      </c>
      <c r="M153" s="46">
        <v>-4.187564522152333E-3</v>
      </c>
      <c r="N153" s="46">
        <v>9.7298180432790846E-3</v>
      </c>
    </row>
    <row r="154" spans="1:14" x14ac:dyDescent="0.2">
      <c r="A154" s="49">
        <v>37802</v>
      </c>
      <c r="B154" s="52">
        <v>31600</v>
      </c>
      <c r="C154" s="51">
        <v>9.7222222222222321E-2</v>
      </c>
      <c r="D154" s="13">
        <v>3.86</v>
      </c>
      <c r="E154" s="13">
        <v>1.1399999999999999</v>
      </c>
      <c r="F154" s="13">
        <v>0.35</v>
      </c>
      <c r="G154" s="13">
        <v>0.1</v>
      </c>
      <c r="H154" s="42">
        <f t="shared" si="4"/>
        <v>9.622222222222232E-2</v>
      </c>
      <c r="L154" s="46">
        <v>93</v>
      </c>
      <c r="M154" s="46">
        <v>-4.7890096881408592E-2</v>
      </c>
      <c r="N154" s="46">
        <v>-0.10857180788049618</v>
      </c>
    </row>
    <row r="155" spans="1:14" x14ac:dyDescent="0.2">
      <c r="A155" s="49">
        <v>37771</v>
      </c>
      <c r="B155" s="52">
        <v>28800</v>
      </c>
      <c r="C155" s="51">
        <v>3.4843205574912606E-3</v>
      </c>
      <c r="D155" s="13">
        <v>6.97</v>
      </c>
      <c r="E155" s="13">
        <v>2.4900000000000002</v>
      </c>
      <c r="F155" s="13">
        <v>6.11</v>
      </c>
      <c r="G155" s="13">
        <v>0.09</v>
      </c>
      <c r="H155" s="42">
        <f t="shared" si="4"/>
        <v>2.5843205574912608E-3</v>
      </c>
      <c r="L155" s="46">
        <v>94</v>
      </c>
      <c r="M155" s="46">
        <v>1.5194244233206129E-2</v>
      </c>
      <c r="N155" s="46">
        <v>-2.4086442814766421E-2</v>
      </c>
    </row>
    <row r="156" spans="1:14" x14ac:dyDescent="0.2">
      <c r="A156" s="49">
        <v>37741</v>
      </c>
      <c r="B156" s="52">
        <v>28700</v>
      </c>
      <c r="C156" s="51">
        <v>0.1958333333333333</v>
      </c>
      <c r="D156" s="13">
        <v>4.55</v>
      </c>
      <c r="E156" s="13">
        <v>-1.38</v>
      </c>
      <c r="F156" s="13">
        <v>-3.18</v>
      </c>
      <c r="G156" s="13">
        <v>0.1</v>
      </c>
      <c r="H156" s="42">
        <f t="shared" si="4"/>
        <v>0.1948333333333333</v>
      </c>
      <c r="L156" s="46">
        <v>95</v>
      </c>
      <c r="M156" s="46">
        <v>5.226153382095243E-2</v>
      </c>
      <c r="N156" s="46">
        <v>1.8181812186652199E-2</v>
      </c>
    </row>
    <row r="157" spans="1:14" x14ac:dyDescent="0.2">
      <c r="A157" s="49">
        <v>37711</v>
      </c>
      <c r="B157" s="52">
        <v>24000</v>
      </c>
      <c r="C157" s="51">
        <v>-4.3824701195219085E-2</v>
      </c>
      <c r="D157" s="13">
        <v>-0.57999999999999996</v>
      </c>
      <c r="E157" s="13">
        <v>-1.87</v>
      </c>
      <c r="F157" s="13">
        <v>-2.4900000000000002</v>
      </c>
      <c r="G157" s="13">
        <v>0.1</v>
      </c>
      <c r="H157" s="42">
        <f t="shared" si="4"/>
        <v>-4.4824701195219085E-2</v>
      </c>
      <c r="L157" s="46">
        <v>96</v>
      </c>
      <c r="M157" s="46">
        <v>-1.6490940454575831E-2</v>
      </c>
      <c r="N157" s="46">
        <v>0.1959286650054741</v>
      </c>
    </row>
    <row r="158" spans="1:14" x14ac:dyDescent="0.2">
      <c r="A158" s="49">
        <v>37680</v>
      </c>
      <c r="B158" s="52">
        <v>25100</v>
      </c>
      <c r="C158" s="51">
        <v>1.6194331983805599E-2</v>
      </c>
      <c r="D158" s="13">
        <v>-1.22</v>
      </c>
      <c r="E158" s="13">
        <v>0.23</v>
      </c>
      <c r="F158" s="13">
        <v>3.38</v>
      </c>
      <c r="G158" s="13">
        <v>0.09</v>
      </c>
      <c r="H158" s="42">
        <f t="shared" si="4"/>
        <v>1.5294331983805599E-2</v>
      </c>
      <c r="L158" s="46">
        <v>97</v>
      </c>
      <c r="M158" s="46">
        <v>1.4615882494074672E-2</v>
      </c>
      <c r="N158" s="46">
        <v>-0.10583413862486485</v>
      </c>
    </row>
    <row r="159" spans="1:14" x14ac:dyDescent="0.2">
      <c r="A159" s="49">
        <v>37652</v>
      </c>
      <c r="B159" s="52">
        <v>24700</v>
      </c>
      <c r="C159" s="51">
        <v>-0.1099099099099099</v>
      </c>
      <c r="D159" s="13">
        <v>1.52</v>
      </c>
      <c r="E159" s="13">
        <v>1.61</v>
      </c>
      <c r="F159" s="13">
        <v>-7.0000000000000007E-2</v>
      </c>
      <c r="G159" s="13">
        <v>0.1</v>
      </c>
      <c r="H159" s="42">
        <f t="shared" si="4"/>
        <v>-0.1109099099099099</v>
      </c>
      <c r="L159" s="46">
        <v>98</v>
      </c>
      <c r="M159" s="46">
        <v>-5.0152988994852446E-2</v>
      </c>
      <c r="N159" s="46">
        <v>7.3192653799321716E-2</v>
      </c>
    </row>
    <row r="160" spans="1:14" x14ac:dyDescent="0.2">
      <c r="A160" s="49">
        <v>37621</v>
      </c>
      <c r="B160" s="52">
        <v>27750</v>
      </c>
      <c r="C160" s="51">
        <v>-0.20940170940170943</v>
      </c>
      <c r="D160" s="13">
        <v>-3.12</v>
      </c>
      <c r="E160" s="13">
        <v>4.26</v>
      </c>
      <c r="F160" s="13">
        <v>-1.1499999999999999</v>
      </c>
      <c r="G160" s="13">
        <v>0.11</v>
      </c>
      <c r="H160" s="42">
        <f t="shared" si="4"/>
        <v>-0.21050170940170942</v>
      </c>
      <c r="L160" s="46">
        <v>99</v>
      </c>
      <c r="M160" s="46">
        <v>1.2473873154432999E-3</v>
      </c>
      <c r="N160" s="46">
        <v>2.9241645873589912E-2</v>
      </c>
    </row>
    <row r="161" spans="1:14" x14ac:dyDescent="0.2">
      <c r="A161" s="49">
        <v>37589</v>
      </c>
      <c r="B161" s="52">
        <v>35100</v>
      </c>
      <c r="C161" s="51">
        <v>0.13408723747980611</v>
      </c>
      <c r="D161" s="13">
        <v>2.67</v>
      </c>
      <c r="E161" s="13">
        <v>-2.98</v>
      </c>
      <c r="F161" s="13">
        <v>3.25</v>
      </c>
      <c r="G161" s="13">
        <v>0.12</v>
      </c>
      <c r="H161" s="42">
        <f t="shared" si="4"/>
        <v>0.1328872374798061</v>
      </c>
      <c r="L161" s="46">
        <v>100</v>
      </c>
      <c r="M161" s="46">
        <v>-2.3685752018512925E-2</v>
      </c>
      <c r="N161" s="46">
        <v>-3.6579099533180295E-3</v>
      </c>
    </row>
    <row r="162" spans="1:14" x14ac:dyDescent="0.2">
      <c r="A162" s="49">
        <v>37560</v>
      </c>
      <c r="B162" s="52">
        <v>30950</v>
      </c>
      <c r="C162" s="51">
        <v>0.10931899641577059</v>
      </c>
      <c r="D162" s="13">
        <v>4.6900000000000004</v>
      </c>
      <c r="E162" s="13">
        <v>-3.21</v>
      </c>
      <c r="F162" s="13">
        <v>0.33</v>
      </c>
      <c r="G162" s="13">
        <v>0.14000000000000001</v>
      </c>
      <c r="H162" s="42">
        <f t="shared" ref="H162:H193" si="5">C162-G162/100</f>
        <v>0.10791899641577059</v>
      </c>
      <c r="L162" s="46">
        <v>101</v>
      </c>
      <c r="M162" s="46">
        <v>5.9801404261478987E-2</v>
      </c>
      <c r="N162" s="46">
        <v>-0.10224362347663457</v>
      </c>
    </row>
    <row r="163" spans="1:14" x14ac:dyDescent="0.2">
      <c r="A163" s="49">
        <v>37529</v>
      </c>
      <c r="B163" s="52">
        <v>27900</v>
      </c>
      <c r="C163" s="51">
        <v>-0.17941176470588238</v>
      </c>
      <c r="D163" s="13">
        <v>-7.52</v>
      </c>
      <c r="E163" s="13">
        <v>-0.56999999999999995</v>
      </c>
      <c r="F163" s="13">
        <v>-0.53</v>
      </c>
      <c r="G163" s="13">
        <v>0.14000000000000001</v>
      </c>
      <c r="H163" s="42">
        <f t="shared" si="5"/>
        <v>-0.18081176470588239</v>
      </c>
      <c r="L163" s="46">
        <v>102</v>
      </c>
      <c r="M163" s="46">
        <v>7.7701615971140642E-2</v>
      </c>
      <c r="N163" s="46">
        <v>-1.9120006775738434E-2</v>
      </c>
    </row>
    <row r="164" spans="1:14" x14ac:dyDescent="0.2">
      <c r="A164" s="49">
        <v>37498</v>
      </c>
      <c r="B164" s="52">
        <v>34000</v>
      </c>
      <c r="C164" s="51">
        <v>-3.8189533239038176E-2</v>
      </c>
      <c r="D164" s="13">
        <v>0</v>
      </c>
      <c r="E164" s="13">
        <v>1.6</v>
      </c>
      <c r="F164" s="13">
        <v>-2.35</v>
      </c>
      <c r="G164" s="13">
        <v>0.14000000000000001</v>
      </c>
      <c r="H164" s="42">
        <f t="shared" si="5"/>
        <v>-3.9589533239038174E-2</v>
      </c>
      <c r="L164" s="46">
        <v>103</v>
      </c>
      <c r="M164" s="46">
        <v>-1.5142146173759566E-2</v>
      </c>
      <c r="N164" s="46">
        <v>-0.13191499668338336</v>
      </c>
    </row>
    <row r="165" spans="1:14" x14ac:dyDescent="0.2">
      <c r="A165" s="49">
        <v>37468</v>
      </c>
      <c r="B165" s="52">
        <v>35350</v>
      </c>
      <c r="C165" s="51">
        <v>-2.2130013831258677E-2</v>
      </c>
      <c r="D165" s="13">
        <v>-6.28</v>
      </c>
      <c r="E165" s="13">
        <v>-3.48</v>
      </c>
      <c r="F165" s="13">
        <v>1.52</v>
      </c>
      <c r="G165" s="13">
        <v>0.15</v>
      </c>
      <c r="H165" s="42">
        <f t="shared" si="5"/>
        <v>-2.3630013831258678E-2</v>
      </c>
      <c r="L165" s="46">
        <v>104</v>
      </c>
      <c r="M165" s="46">
        <v>2.3579349751883881E-2</v>
      </c>
      <c r="N165" s="46">
        <v>8.4749417371403873E-2</v>
      </c>
    </row>
    <row r="166" spans="1:14" x14ac:dyDescent="0.2">
      <c r="A166" s="49">
        <v>37435</v>
      </c>
      <c r="B166" s="52">
        <v>36150</v>
      </c>
      <c r="C166" s="51">
        <v>-0.1018633540372671</v>
      </c>
      <c r="D166" s="13">
        <v>-5.57</v>
      </c>
      <c r="E166" s="13">
        <v>-0.83</v>
      </c>
      <c r="F166" s="13">
        <v>3.86</v>
      </c>
      <c r="G166" s="13">
        <v>0.13</v>
      </c>
      <c r="H166" s="42">
        <f t="shared" si="5"/>
        <v>-0.10316335403726709</v>
      </c>
      <c r="L166" s="46">
        <v>105</v>
      </c>
      <c r="M166" s="46">
        <v>2.2466549119808481E-2</v>
      </c>
      <c r="N166" s="46">
        <v>8.4644561991302672E-2</v>
      </c>
    </row>
    <row r="167" spans="1:14" x14ac:dyDescent="0.2">
      <c r="A167" s="49">
        <v>37407</v>
      </c>
      <c r="B167" s="52">
        <v>40250</v>
      </c>
      <c r="C167" s="51">
        <v>-0.16145833333333337</v>
      </c>
      <c r="D167" s="13">
        <v>2.1</v>
      </c>
      <c r="E167" s="13">
        <v>3.89</v>
      </c>
      <c r="F167" s="13">
        <v>0.8</v>
      </c>
      <c r="G167" s="13">
        <v>0.14000000000000001</v>
      </c>
      <c r="H167" s="42">
        <f t="shared" si="5"/>
        <v>-0.16285833333333338</v>
      </c>
      <c r="L167" s="46">
        <v>106</v>
      </c>
      <c r="M167" s="46">
        <v>3.7101212326508357E-2</v>
      </c>
      <c r="N167" s="46">
        <v>6.6724588685296141E-2</v>
      </c>
    </row>
    <row r="168" spans="1:14" x14ac:dyDescent="0.2">
      <c r="A168" s="49">
        <v>37376</v>
      </c>
      <c r="B168" s="52">
        <v>48000</v>
      </c>
      <c r="C168" s="51">
        <v>0.14558472553699287</v>
      </c>
      <c r="D168" s="13">
        <v>0.76</v>
      </c>
      <c r="E168" s="13">
        <v>-2.2799999999999998</v>
      </c>
      <c r="F168" s="13">
        <v>6.18</v>
      </c>
      <c r="G168" s="13">
        <v>0.15</v>
      </c>
      <c r="H168" s="42">
        <f t="shared" si="5"/>
        <v>0.14408472553699286</v>
      </c>
      <c r="L168" s="46">
        <v>107</v>
      </c>
      <c r="M168" s="46">
        <v>3.4689949298008359E-2</v>
      </c>
      <c r="N168" s="46">
        <v>-0.14196438197576933</v>
      </c>
    </row>
    <row r="169" spans="1:14" x14ac:dyDescent="0.2">
      <c r="A169" s="49">
        <v>37344</v>
      </c>
      <c r="B169" s="52">
        <v>41900</v>
      </c>
      <c r="C169" s="51">
        <v>0.15109890109890101</v>
      </c>
      <c r="D169" s="13">
        <v>4.42</v>
      </c>
      <c r="E169" s="13">
        <v>0.62</v>
      </c>
      <c r="F169" s="13">
        <v>0.52</v>
      </c>
      <c r="G169" s="13">
        <v>0.13</v>
      </c>
      <c r="H169" s="42">
        <f t="shared" si="5"/>
        <v>0.14979890109890101</v>
      </c>
      <c r="L169" s="46">
        <v>108</v>
      </c>
      <c r="M169" s="46">
        <v>3.1790963887072907E-2</v>
      </c>
      <c r="N169" s="46">
        <v>-7.8119949394319335E-2</v>
      </c>
    </row>
    <row r="170" spans="1:14" x14ac:dyDescent="0.2">
      <c r="A170" s="49">
        <v>37315</v>
      </c>
      <c r="B170" s="52">
        <v>36400</v>
      </c>
      <c r="C170" s="51">
        <v>0.20330578512396702</v>
      </c>
      <c r="D170" s="13">
        <v>-1.58</v>
      </c>
      <c r="E170" s="13">
        <v>1.3</v>
      </c>
      <c r="F170" s="13">
        <v>2.11</v>
      </c>
      <c r="G170" s="13">
        <v>0.13</v>
      </c>
      <c r="H170" s="42">
        <f t="shared" si="5"/>
        <v>0.20200578512396702</v>
      </c>
      <c r="L170" s="46">
        <v>109</v>
      </c>
      <c r="M170" s="46">
        <v>1.4400201365367855E-2</v>
      </c>
      <c r="N170" s="46">
        <v>1.0115744983365389E-2</v>
      </c>
    </row>
    <row r="171" spans="1:14" x14ac:dyDescent="0.2">
      <c r="A171" s="49">
        <v>37287</v>
      </c>
      <c r="B171" s="52">
        <v>30250</v>
      </c>
      <c r="C171" s="51">
        <v>0.12453531598513012</v>
      </c>
      <c r="D171" s="13">
        <v>1.54</v>
      </c>
      <c r="E171" s="13">
        <v>3.47</v>
      </c>
      <c r="F171" s="13">
        <v>2.64</v>
      </c>
      <c r="G171" s="13">
        <v>0.14000000000000001</v>
      </c>
      <c r="H171" s="42">
        <f t="shared" si="5"/>
        <v>0.12313531598513013</v>
      </c>
      <c r="L171" s="46">
        <v>110</v>
      </c>
      <c r="M171" s="46">
        <v>2.7027244007298029E-2</v>
      </c>
      <c r="N171" s="46">
        <v>-3.5878282582965673E-2</v>
      </c>
    </row>
    <row r="172" spans="1:14" x14ac:dyDescent="0.2">
      <c r="A172" s="49">
        <v>37256</v>
      </c>
      <c r="B172" s="52">
        <v>26900</v>
      </c>
      <c r="C172" s="51">
        <v>5.9055118110236116E-2</v>
      </c>
      <c r="D172" s="13">
        <v>2.4700000000000002</v>
      </c>
      <c r="E172" s="13">
        <v>-2.65</v>
      </c>
      <c r="F172" s="13">
        <v>3.1</v>
      </c>
      <c r="G172" s="13">
        <v>0.15</v>
      </c>
      <c r="H172" s="42">
        <f t="shared" si="5"/>
        <v>5.7555118110236114E-2</v>
      </c>
      <c r="L172" s="46">
        <v>111</v>
      </c>
      <c r="M172" s="46">
        <v>3.301826276342467E-2</v>
      </c>
      <c r="N172" s="46">
        <v>-7.9631899127061034E-2</v>
      </c>
    </row>
    <row r="173" spans="1:14" x14ac:dyDescent="0.2">
      <c r="A173" s="49">
        <v>37225</v>
      </c>
      <c r="B173" s="52">
        <v>25400</v>
      </c>
      <c r="C173" s="51">
        <v>0.22115384615384626</v>
      </c>
      <c r="D173" s="13">
        <v>8.4600000000000009</v>
      </c>
      <c r="E173" s="13">
        <v>-0.51</v>
      </c>
      <c r="F173" s="13">
        <v>0.69</v>
      </c>
      <c r="G173" s="13">
        <v>0.17</v>
      </c>
      <c r="H173" s="42">
        <f t="shared" si="5"/>
        <v>0.21945384615384625</v>
      </c>
      <c r="L173" s="46">
        <v>112</v>
      </c>
      <c r="M173" s="46">
        <v>4.0005573269581061E-2</v>
      </c>
      <c r="N173" s="46">
        <v>-0.12514552105025986</v>
      </c>
    </row>
    <row r="174" spans="1:14" x14ac:dyDescent="0.2">
      <c r="A174" s="49">
        <v>37195</v>
      </c>
      <c r="B174" s="52">
        <v>20800</v>
      </c>
      <c r="C174" s="51">
        <v>0.23809523809523814</v>
      </c>
      <c r="D174" s="13">
        <v>6.03</v>
      </c>
      <c r="E174" s="13">
        <v>3.09</v>
      </c>
      <c r="F174" s="13">
        <v>-0.32</v>
      </c>
      <c r="G174" s="13">
        <v>0.22</v>
      </c>
      <c r="H174" s="42">
        <f t="shared" si="5"/>
        <v>0.23589523809523813</v>
      </c>
      <c r="L174" s="46">
        <v>113</v>
      </c>
      <c r="M174" s="46">
        <v>3.1361822357311948E-2</v>
      </c>
      <c r="N174" s="46">
        <v>-8.9782810011632977E-2</v>
      </c>
    </row>
    <row r="175" spans="1:14" x14ac:dyDescent="0.2">
      <c r="A175" s="49">
        <v>37162</v>
      </c>
      <c r="B175" s="52">
        <v>16800</v>
      </c>
      <c r="C175" s="51">
        <v>-0.21126760563380287</v>
      </c>
      <c r="D175" s="13">
        <v>-14.54</v>
      </c>
      <c r="E175" s="13">
        <v>-1.66</v>
      </c>
      <c r="F175" s="13">
        <v>-1.03</v>
      </c>
      <c r="G175" s="13">
        <v>0.28000000000000003</v>
      </c>
      <c r="H175" s="42">
        <f t="shared" si="5"/>
        <v>-0.21406760563380287</v>
      </c>
      <c r="L175" s="46">
        <v>114</v>
      </c>
      <c r="M175" s="46">
        <v>1.4013866191850334E-2</v>
      </c>
      <c r="N175" s="46">
        <v>-1.8113866191850334E-2</v>
      </c>
    </row>
    <row r="176" spans="1:14" x14ac:dyDescent="0.2">
      <c r="A176" s="49">
        <v>37134</v>
      </c>
      <c r="B176" s="52">
        <v>21300</v>
      </c>
      <c r="C176" s="51">
        <v>-3.4013605442176909E-2</v>
      </c>
      <c r="D176" s="13">
        <v>-1.1200000000000001</v>
      </c>
      <c r="E176" s="13">
        <v>-0.6</v>
      </c>
      <c r="F176" s="13">
        <v>-2.0099999999999998</v>
      </c>
      <c r="G176" s="13">
        <v>0.31</v>
      </c>
      <c r="H176" s="42">
        <f t="shared" si="5"/>
        <v>-3.7113605442176907E-2</v>
      </c>
      <c r="L176" s="46">
        <v>115</v>
      </c>
      <c r="M176" s="46">
        <v>2.370351637715596E-2</v>
      </c>
      <c r="N176" s="46">
        <v>8.0167619053760547E-2</v>
      </c>
    </row>
    <row r="177" spans="1:14" x14ac:dyDescent="0.2">
      <c r="A177" s="49">
        <v>37103</v>
      </c>
      <c r="B177" s="52">
        <v>22050</v>
      </c>
      <c r="C177" s="51">
        <v>-0.22084805653710249</v>
      </c>
      <c r="D177" s="13">
        <v>-3.87</v>
      </c>
      <c r="E177" s="13">
        <v>-3.23</v>
      </c>
      <c r="F177" s="13">
        <v>2.08</v>
      </c>
      <c r="G177" s="13">
        <v>0.3</v>
      </c>
      <c r="H177" s="42">
        <f t="shared" si="5"/>
        <v>-0.22384805653710249</v>
      </c>
      <c r="L177" s="46">
        <v>116</v>
      </c>
      <c r="M177" s="46">
        <v>1.3968754038911584E-2</v>
      </c>
      <c r="N177" s="46">
        <v>-0.11102086322005307</v>
      </c>
    </row>
    <row r="178" spans="1:14" x14ac:dyDescent="0.2">
      <c r="A178" s="49">
        <v>37071</v>
      </c>
      <c r="B178" s="52">
        <v>28300</v>
      </c>
      <c r="C178" s="51">
        <v>0.1207920792079209</v>
      </c>
      <c r="D178" s="13">
        <v>1.39</v>
      </c>
      <c r="E178" s="13">
        <v>0.08</v>
      </c>
      <c r="F178" s="13">
        <v>0.15</v>
      </c>
      <c r="G178" s="13">
        <v>0.28000000000000003</v>
      </c>
      <c r="H178" s="42">
        <f t="shared" si="5"/>
        <v>0.1179920792079209</v>
      </c>
      <c r="L178" s="46">
        <v>117</v>
      </c>
      <c r="M178" s="46">
        <v>1.1027981701217226E-2</v>
      </c>
      <c r="N178" s="46">
        <v>8.1570657754565054E-2</v>
      </c>
    </row>
    <row r="179" spans="1:14" x14ac:dyDescent="0.2">
      <c r="A179" s="49">
        <v>37042</v>
      </c>
      <c r="B179" s="52">
        <v>25250</v>
      </c>
      <c r="C179" s="51">
        <v>0.22572815533980584</v>
      </c>
      <c r="D179" s="13">
        <v>-0.2</v>
      </c>
      <c r="E179" s="13">
        <v>4.7</v>
      </c>
      <c r="F179" s="13">
        <v>4.6900000000000004</v>
      </c>
      <c r="G179" s="13">
        <v>0.32</v>
      </c>
      <c r="H179" s="42">
        <f t="shared" si="5"/>
        <v>0.22252815533980583</v>
      </c>
      <c r="L179" s="46">
        <v>118</v>
      </c>
      <c r="M179" s="46">
        <v>-3.0507104685774566E-2</v>
      </c>
      <c r="N179" s="46">
        <v>-8.7182521369713953E-2</v>
      </c>
    </row>
    <row r="180" spans="1:14" x14ac:dyDescent="0.2">
      <c r="A180" s="49">
        <v>37011</v>
      </c>
      <c r="B180" s="52">
        <v>20600</v>
      </c>
      <c r="C180" s="51">
        <v>0.19767441860465107</v>
      </c>
      <c r="D180" s="13">
        <v>6.5</v>
      </c>
      <c r="E180" s="13">
        <v>0.34</v>
      </c>
      <c r="F180" s="13">
        <v>-5.5</v>
      </c>
      <c r="G180" s="13">
        <v>0.39</v>
      </c>
      <c r="H180" s="42">
        <f t="shared" si="5"/>
        <v>0.19377441860465108</v>
      </c>
      <c r="L180" s="46">
        <v>119</v>
      </c>
      <c r="M180" s="46">
        <v>4.4460706254751112E-2</v>
      </c>
      <c r="N180" s="46">
        <v>-3.3372823757811025E-2</v>
      </c>
    </row>
    <row r="181" spans="1:14" x14ac:dyDescent="0.2">
      <c r="A181" s="49">
        <v>36980</v>
      </c>
      <c r="B181" s="52">
        <v>17200</v>
      </c>
      <c r="C181" s="51">
        <v>7.4999999999999956E-2</v>
      </c>
      <c r="D181" s="13">
        <v>-13.29</v>
      </c>
      <c r="E181" s="13">
        <v>-0.82</v>
      </c>
      <c r="F181" s="13">
        <v>7.93</v>
      </c>
      <c r="G181" s="13">
        <v>0.42</v>
      </c>
      <c r="H181" s="42">
        <f t="shared" si="5"/>
        <v>7.079999999999996E-2</v>
      </c>
      <c r="L181" s="46">
        <v>120</v>
      </c>
      <c r="M181" s="46">
        <v>2.2606679474424927E-2</v>
      </c>
      <c r="N181" s="46">
        <v>-4.3153851556254105E-2</v>
      </c>
    </row>
    <row r="182" spans="1:14" x14ac:dyDescent="0.2">
      <c r="A182" s="49">
        <v>36950</v>
      </c>
      <c r="B182" s="52">
        <v>16000</v>
      </c>
      <c r="C182" s="51">
        <v>4.2345276872964188E-2</v>
      </c>
      <c r="D182" s="13">
        <v>-3.75</v>
      </c>
      <c r="E182" s="13">
        <v>0.12</v>
      </c>
      <c r="F182" s="13">
        <v>8.08</v>
      </c>
      <c r="G182" s="13">
        <v>0.38</v>
      </c>
      <c r="H182" s="42">
        <f t="shared" si="5"/>
        <v>3.854527687296419E-2</v>
      </c>
      <c r="L182" s="46">
        <v>121</v>
      </c>
      <c r="M182" s="46">
        <v>1.3147830073823422E-2</v>
      </c>
      <c r="N182" s="46">
        <v>-6.3566178697676654E-2</v>
      </c>
    </row>
    <row r="183" spans="1:14" x14ac:dyDescent="0.2">
      <c r="A183" s="49">
        <v>36922</v>
      </c>
      <c r="B183" s="52">
        <v>15350</v>
      </c>
      <c r="C183" s="51">
        <v>0.26859504132231415</v>
      </c>
      <c r="D183" s="13">
        <v>2.78</v>
      </c>
      <c r="E183" s="13">
        <v>-2.21</v>
      </c>
      <c r="F183" s="13">
        <v>-0.35</v>
      </c>
      <c r="G183" s="13">
        <v>0.54</v>
      </c>
      <c r="H183" s="42">
        <f t="shared" si="5"/>
        <v>0.26319504132231414</v>
      </c>
      <c r="L183" s="46">
        <v>122</v>
      </c>
      <c r="M183" s="46">
        <v>4.5979033338837232E-2</v>
      </c>
      <c r="N183" s="46">
        <v>-0.15328170548683312</v>
      </c>
    </row>
    <row r="184" spans="1:14" x14ac:dyDescent="0.2">
      <c r="A184" s="49">
        <v>36889</v>
      </c>
      <c r="B184" s="52">
        <v>12100</v>
      </c>
      <c r="C184" s="51">
        <v>-6.9230769230769207E-2</v>
      </c>
      <c r="D184" s="13">
        <v>3.94</v>
      </c>
      <c r="E184" s="13">
        <v>-5.19</v>
      </c>
      <c r="F184" s="13">
        <v>5.97</v>
      </c>
      <c r="G184" s="13">
        <v>0.5</v>
      </c>
      <c r="H184" s="42">
        <f t="shared" si="5"/>
        <v>-7.4230769230769211E-2</v>
      </c>
      <c r="L184" s="46">
        <v>123</v>
      </c>
      <c r="M184" s="46">
        <v>1.938273350481675E-2</v>
      </c>
      <c r="N184" s="46">
        <v>0.11409950948583747</v>
      </c>
    </row>
    <row r="185" spans="1:14" x14ac:dyDescent="0.2">
      <c r="A185" s="49">
        <v>36860</v>
      </c>
      <c r="B185" s="52">
        <v>13000</v>
      </c>
      <c r="C185" s="51">
        <v>0</v>
      </c>
      <c r="D185" s="13">
        <v>-1.04</v>
      </c>
      <c r="E185" s="13">
        <v>0.24</v>
      </c>
      <c r="F185" s="13">
        <v>3.32</v>
      </c>
      <c r="G185" s="13">
        <v>0.51</v>
      </c>
      <c r="H185" s="42">
        <f t="shared" si="5"/>
        <v>-5.1000000000000004E-3</v>
      </c>
      <c r="L185" s="46">
        <v>124</v>
      </c>
      <c r="M185" s="46">
        <v>2.8291807596908521E-2</v>
      </c>
      <c r="N185" s="46">
        <v>8.6101664987947898E-2</v>
      </c>
    </row>
    <row r="186" spans="1:14" x14ac:dyDescent="0.2">
      <c r="A186" s="49">
        <v>36830</v>
      </c>
      <c r="B186" s="52">
        <v>13000</v>
      </c>
      <c r="C186" s="51">
        <v>-0.10344827586206895</v>
      </c>
      <c r="D186" s="13">
        <v>-6</v>
      </c>
      <c r="E186" s="13">
        <v>-2.4500000000000002</v>
      </c>
      <c r="F186" s="13">
        <v>1.38</v>
      </c>
      <c r="G186" s="13">
        <v>0.56000000000000005</v>
      </c>
      <c r="H186" s="42">
        <f t="shared" si="5"/>
        <v>-0.10904827586206894</v>
      </c>
      <c r="L186" s="46">
        <v>125</v>
      </c>
      <c r="M186" s="46">
        <v>-3.080237046507571E-2</v>
      </c>
      <c r="N186" s="46">
        <v>-3.2020328921427338E-2</v>
      </c>
    </row>
    <row r="187" spans="1:14" x14ac:dyDescent="0.2">
      <c r="A187" s="49">
        <v>36798</v>
      </c>
      <c r="B187" s="52">
        <v>14500</v>
      </c>
      <c r="C187" s="51">
        <v>-0.13690476190476186</v>
      </c>
      <c r="D187" s="13">
        <v>-7.48</v>
      </c>
      <c r="E187" s="13">
        <v>-4.2699999999999996</v>
      </c>
      <c r="F187" s="13">
        <v>4.6100000000000003</v>
      </c>
      <c r="G187" s="13">
        <v>0.51</v>
      </c>
      <c r="H187" s="42">
        <f t="shared" si="5"/>
        <v>-0.14200476190476186</v>
      </c>
      <c r="L187" s="46">
        <v>126</v>
      </c>
      <c r="M187" s="46">
        <v>2.6367362009439167E-2</v>
      </c>
      <c r="N187" s="46">
        <v>0.12349077094671353</v>
      </c>
    </row>
    <row r="188" spans="1:14" x14ac:dyDescent="0.2">
      <c r="A188" s="49">
        <v>36769</v>
      </c>
      <c r="B188" s="52">
        <v>16800</v>
      </c>
      <c r="C188" s="51">
        <v>0.12374581939799323</v>
      </c>
      <c r="D188" s="13">
        <v>2.06</v>
      </c>
      <c r="E188" s="13">
        <v>-2.97</v>
      </c>
      <c r="F188" s="13">
        <v>4.9000000000000004</v>
      </c>
      <c r="G188" s="13">
        <v>0.5</v>
      </c>
      <c r="H188" s="42">
        <f t="shared" si="5"/>
        <v>0.11874581939799322</v>
      </c>
      <c r="L188" s="46">
        <v>127</v>
      </c>
      <c r="M188" s="46">
        <v>3.1852795776553585E-3</v>
      </c>
      <c r="N188" s="46">
        <v>-1.1811158621255926E-2</v>
      </c>
    </row>
    <row r="189" spans="1:14" x14ac:dyDescent="0.2">
      <c r="A189" s="49">
        <v>36738</v>
      </c>
      <c r="B189" s="52">
        <v>14950</v>
      </c>
      <c r="C189" s="51">
        <v>4.5454545454545414E-2</v>
      </c>
      <c r="D189" s="13">
        <v>-0.65</v>
      </c>
      <c r="E189" s="13">
        <v>-0.62</v>
      </c>
      <c r="F189" s="13">
        <v>3.39</v>
      </c>
      <c r="G189" s="13">
        <v>0.48</v>
      </c>
      <c r="H189" s="42">
        <f t="shared" si="5"/>
        <v>4.0654545454545415E-2</v>
      </c>
      <c r="L189" s="46">
        <v>128</v>
      </c>
      <c r="M189" s="46">
        <v>3.3056436702036854E-2</v>
      </c>
      <c r="N189" s="46">
        <v>0.20106530242839799</v>
      </c>
    </row>
    <row r="190" spans="1:14" x14ac:dyDescent="0.2">
      <c r="A190" s="49">
        <v>36707</v>
      </c>
      <c r="B190" s="52">
        <v>14300</v>
      </c>
      <c r="C190" s="51">
        <v>0.18181818181818188</v>
      </c>
      <c r="D190" s="13">
        <v>10.83</v>
      </c>
      <c r="E190" s="13">
        <v>-4.47</v>
      </c>
      <c r="F190" s="13">
        <v>1.45</v>
      </c>
      <c r="G190" s="13">
        <v>0.4</v>
      </c>
      <c r="H190" s="42">
        <f t="shared" si="5"/>
        <v>0.17781818181818188</v>
      </c>
      <c r="L190" s="46">
        <v>129</v>
      </c>
      <c r="M190" s="46">
        <v>3.4689288897815536E-2</v>
      </c>
      <c r="N190" s="46">
        <v>-2.2879941455134761E-2</v>
      </c>
    </row>
    <row r="191" spans="1:14" x14ac:dyDescent="0.2">
      <c r="A191" s="49">
        <v>36677</v>
      </c>
      <c r="B191" s="52">
        <v>12100</v>
      </c>
      <c r="C191" s="51">
        <v>0.15789473684210531</v>
      </c>
      <c r="D191" s="13">
        <v>-8.5</v>
      </c>
      <c r="E191" s="13">
        <v>0.24</v>
      </c>
      <c r="F191" s="13">
        <v>-3.98</v>
      </c>
      <c r="G191" s="13">
        <v>0.5</v>
      </c>
      <c r="H191" s="42">
        <f t="shared" si="5"/>
        <v>0.15289473684210531</v>
      </c>
      <c r="L191" s="46">
        <v>130</v>
      </c>
      <c r="M191" s="46">
        <v>1.0670997722191447E-2</v>
      </c>
      <c r="N191" s="46">
        <v>3.8877054225860519E-2</v>
      </c>
    </row>
    <row r="192" spans="1:14" x14ac:dyDescent="0.2">
      <c r="A192" s="49">
        <v>36644</v>
      </c>
      <c r="B192" s="52">
        <v>10450</v>
      </c>
      <c r="C192" s="51">
        <v>-0.22014925373134331</v>
      </c>
      <c r="D192" s="13">
        <v>-6.23</v>
      </c>
      <c r="E192" s="13">
        <v>-12.84</v>
      </c>
      <c r="F192" s="13">
        <v>1.48</v>
      </c>
      <c r="G192" s="13">
        <v>0.46</v>
      </c>
      <c r="H192" s="42">
        <f t="shared" si="5"/>
        <v>-0.2247492537313433</v>
      </c>
      <c r="L192" s="46">
        <v>131</v>
      </c>
      <c r="M192" s="46">
        <v>1.824065496151215E-2</v>
      </c>
      <c r="N192" s="46">
        <v>-4.0340654961512165E-2</v>
      </c>
    </row>
    <row r="193" spans="1:14" x14ac:dyDescent="0.2">
      <c r="A193" s="49">
        <v>36616</v>
      </c>
      <c r="B193" s="52">
        <v>13400</v>
      </c>
      <c r="C193" s="51">
        <v>0.11203319502074693</v>
      </c>
      <c r="D193" s="13">
        <v>0.4</v>
      </c>
      <c r="E193" s="13">
        <v>-1.23</v>
      </c>
      <c r="F193" s="13">
        <v>0.34</v>
      </c>
      <c r="G193" s="13">
        <v>0.47</v>
      </c>
      <c r="H193" s="42">
        <f t="shared" si="5"/>
        <v>0.10733319502074694</v>
      </c>
      <c r="L193" s="46">
        <v>132</v>
      </c>
      <c r="M193" s="46">
        <v>-7.476780727770675E-3</v>
      </c>
      <c r="N193" s="46">
        <v>-4.4709575058066969E-2</v>
      </c>
    </row>
    <row r="194" spans="1:14" x14ac:dyDescent="0.2">
      <c r="A194" s="49">
        <v>36585</v>
      </c>
      <c r="B194" s="52">
        <v>12050</v>
      </c>
      <c r="C194" s="51">
        <v>-0.29532163742690054</v>
      </c>
      <c r="D194" s="13">
        <v>-1.01</v>
      </c>
      <c r="E194" s="13">
        <v>5.94</v>
      </c>
      <c r="F194" s="13">
        <v>-2.56</v>
      </c>
      <c r="G194" s="13">
        <v>0.43</v>
      </c>
      <c r="H194" s="42">
        <f>C194-G194/100</f>
        <v>-0.29962163742690057</v>
      </c>
      <c r="L194" s="46">
        <v>133</v>
      </c>
      <c r="M194" s="46">
        <v>3.327855884543602E-2</v>
      </c>
      <c r="N194" s="46">
        <v>-4.003319802069373E-2</v>
      </c>
    </row>
    <row r="195" spans="1:14" x14ac:dyDescent="0.2">
      <c r="A195" s="49">
        <v>36556</v>
      </c>
      <c r="B195" s="52">
        <v>17100</v>
      </c>
      <c r="C195" s="51">
        <v>-5.0000000000000044E-2</v>
      </c>
      <c r="D195" s="13">
        <v>-7.17</v>
      </c>
      <c r="E195" s="13">
        <v>6.91</v>
      </c>
      <c r="F195" s="13">
        <v>1.64</v>
      </c>
      <c r="G195" s="13">
        <v>0.41</v>
      </c>
      <c r="H195" s="42">
        <f>C195-G195/100</f>
        <v>-5.4100000000000044E-2</v>
      </c>
      <c r="L195" s="46">
        <v>134</v>
      </c>
      <c r="M195" s="46">
        <v>5.2395636553133167E-3</v>
      </c>
      <c r="N195" s="46">
        <v>4.1809084993335285E-2</v>
      </c>
    </row>
    <row r="196" spans="1:14" x14ac:dyDescent="0.2">
      <c r="A196" s="49">
        <v>36525</v>
      </c>
      <c r="B196" s="52">
        <v>18000</v>
      </c>
      <c r="C196" s="51">
        <v>-0.23404255319148937</v>
      </c>
      <c r="D196" s="13">
        <v>8.68</v>
      </c>
      <c r="E196" s="13">
        <v>-0.43</v>
      </c>
      <c r="F196" s="13">
        <v>3.22</v>
      </c>
      <c r="G196" s="13">
        <v>0.44</v>
      </c>
      <c r="H196" s="42">
        <f>C196-G196/100</f>
        <v>-0.23844255319148935</v>
      </c>
      <c r="L196" s="46">
        <v>135</v>
      </c>
      <c r="M196" s="46">
        <v>3.3398373303274158E-2</v>
      </c>
      <c r="N196" s="46">
        <v>4.058302204556296E-2</v>
      </c>
    </row>
    <row r="197" spans="1:14" x14ac:dyDescent="0.2">
      <c r="H197" s="42"/>
      <c r="L197" s="46">
        <v>136</v>
      </c>
      <c r="M197" s="46">
        <v>6.385293735437271E-2</v>
      </c>
      <c r="N197" s="46">
        <v>-0.11507669426045004</v>
      </c>
    </row>
    <row r="198" spans="1:14" x14ac:dyDescent="0.2">
      <c r="H198" s="42"/>
      <c r="L198" s="46">
        <v>137</v>
      </c>
      <c r="M198" s="46">
        <v>2.1088626441414241E-2</v>
      </c>
      <c r="N198" s="46">
        <v>4.1024361508294749E-4</v>
      </c>
    </row>
    <row r="199" spans="1:14" x14ac:dyDescent="0.2">
      <c r="D199" s="42">
        <f>_xlfn.STDEV.P(D2:D196)</f>
        <v>5.9367797791358754</v>
      </c>
      <c r="E199" s="42">
        <f>_xlfn.STDEV.P(E2:E196)</f>
        <v>2.9925290889906089</v>
      </c>
      <c r="F199" s="42">
        <f>_xlfn.STDEV.P(F2:F196)</f>
        <v>2.6903525628730391</v>
      </c>
      <c r="G199" s="42">
        <f>_xlfn.STDEV.P(G2:G196)</f>
        <v>0.16571948606149645</v>
      </c>
      <c r="H199" s="42">
        <f>_xlfn.STDEV.P(H2:H196)</f>
        <v>0.10826798470204026</v>
      </c>
      <c r="L199" s="46">
        <v>138</v>
      </c>
      <c r="M199" s="46">
        <v>3.5125970201106631E-2</v>
      </c>
      <c r="N199" s="46">
        <v>2.7902286311919482E-2</v>
      </c>
    </row>
    <row r="200" spans="1:14" x14ac:dyDescent="0.2">
      <c r="L200" s="46">
        <v>139</v>
      </c>
      <c r="M200" s="46">
        <v>3.6908143481293447E-2</v>
      </c>
      <c r="N200" s="46">
        <v>0.11176144177216274</v>
      </c>
    </row>
    <row r="201" spans="1:14" x14ac:dyDescent="0.2">
      <c r="H201" s="13">
        <f>H199^2</f>
        <v>1.1721956511441223E-2</v>
      </c>
      <c r="L201" s="46">
        <v>140</v>
      </c>
      <c r="M201" s="46">
        <v>1.3153578524881443E-2</v>
      </c>
      <c r="N201" s="46">
        <v>-3.777562576897589E-2</v>
      </c>
    </row>
    <row r="202" spans="1:14" x14ac:dyDescent="0.2">
      <c r="L202" s="46">
        <v>141</v>
      </c>
      <c r="M202" s="46">
        <v>1.1398055786488488E-2</v>
      </c>
      <c r="N202" s="46">
        <v>9.6410246732816351E-3</v>
      </c>
    </row>
    <row r="203" spans="1:14" x14ac:dyDescent="0.2">
      <c r="L203" s="46">
        <v>142</v>
      </c>
      <c r="M203" s="46">
        <v>8.4812367274876132E-3</v>
      </c>
      <c r="N203" s="46">
        <v>-3.7014197621342386E-2</v>
      </c>
    </row>
    <row r="204" spans="1:14" x14ac:dyDescent="0.2">
      <c r="L204" s="46">
        <v>143</v>
      </c>
      <c r="M204" s="46">
        <v>-2.3793431111123999E-2</v>
      </c>
      <c r="N204" s="46">
        <v>-0.12299893530108968</v>
      </c>
    </row>
    <row r="205" spans="1:14" x14ac:dyDescent="0.2">
      <c r="L205" s="46">
        <v>144</v>
      </c>
      <c r="M205" s="46">
        <v>-8.1487631871184785E-3</v>
      </c>
      <c r="N205" s="46">
        <v>5.5248763187118521E-2</v>
      </c>
    </row>
    <row r="206" spans="1:14" x14ac:dyDescent="0.2">
      <c r="L206" s="46">
        <v>145</v>
      </c>
      <c r="M206" s="46">
        <v>3.2656161223670252E-2</v>
      </c>
      <c r="N206" s="46">
        <v>-2.7219943919847386E-2</v>
      </c>
    </row>
    <row r="207" spans="1:14" x14ac:dyDescent="0.2">
      <c r="L207" s="46">
        <v>146</v>
      </c>
      <c r="M207" s="46">
        <v>5.904320942865289E-2</v>
      </c>
      <c r="N207" s="46">
        <v>-7.5584793587068738E-2</v>
      </c>
    </row>
    <row r="208" spans="1:14" x14ac:dyDescent="0.2">
      <c r="L208" s="46">
        <v>147</v>
      </c>
      <c r="M208" s="46">
        <v>3.4668760545293588E-2</v>
      </c>
      <c r="N208" s="46">
        <v>7.1987379805583562E-2</v>
      </c>
    </row>
    <row r="209" spans="12:14" x14ac:dyDescent="0.2">
      <c r="L209" s="46">
        <v>148</v>
      </c>
      <c r="M209" s="46">
        <v>2.5587805457505681E-3</v>
      </c>
      <c r="N209" s="46">
        <v>0.15263475557592232</v>
      </c>
    </row>
    <row r="210" spans="12:14" x14ac:dyDescent="0.2">
      <c r="L210" s="46">
        <v>149</v>
      </c>
      <c r="M210" s="46">
        <v>4.5898994162019861E-2</v>
      </c>
      <c r="N210" s="46">
        <v>0.14524390614009483</v>
      </c>
    </row>
    <row r="211" spans="12:14" x14ac:dyDescent="0.2">
      <c r="L211" s="46">
        <v>150</v>
      </c>
      <c r="M211" s="46">
        <v>3.9897332278931566E-2</v>
      </c>
      <c r="N211" s="46">
        <v>-0.19630957717689079</v>
      </c>
    </row>
    <row r="212" spans="12:14" x14ac:dyDescent="0.2">
      <c r="L212" s="46">
        <v>151</v>
      </c>
      <c r="M212" s="46">
        <v>6.6335352387922167E-2</v>
      </c>
      <c r="N212" s="46">
        <v>4.6601011248441362E-2</v>
      </c>
    </row>
    <row r="213" spans="12:14" x14ac:dyDescent="0.2">
      <c r="L213" s="46">
        <v>152</v>
      </c>
      <c r="M213" s="46">
        <v>4.3846283547277591E-2</v>
      </c>
      <c r="N213" s="46">
        <v>6.9377767085633729E-2</v>
      </c>
    </row>
    <row r="214" spans="12:14" x14ac:dyDescent="0.2">
      <c r="L214" s="46">
        <v>153</v>
      </c>
      <c r="M214" s="46">
        <v>3.2955182266671615E-2</v>
      </c>
      <c r="N214" s="46">
        <v>6.3267039955550705E-2</v>
      </c>
    </row>
    <row r="215" spans="12:14" x14ac:dyDescent="0.2">
      <c r="L215" s="46">
        <v>154</v>
      </c>
      <c r="M215" s="46">
        <v>6.7536046045361453E-2</v>
      </c>
      <c r="N215" s="46">
        <v>-6.4951725487870191E-2</v>
      </c>
    </row>
    <row r="216" spans="12:14" x14ac:dyDescent="0.2">
      <c r="L216" s="46">
        <v>155</v>
      </c>
      <c r="M216" s="46">
        <v>2.9012564184685237E-2</v>
      </c>
      <c r="N216" s="46">
        <v>0.16582076914864807</v>
      </c>
    </row>
    <row r="217" spans="12:14" x14ac:dyDescent="0.2">
      <c r="L217" s="46">
        <v>156</v>
      </c>
      <c r="M217" s="46">
        <v>-1.1301510703730609E-3</v>
      </c>
      <c r="N217" s="46">
        <v>-4.3694550124846021E-2</v>
      </c>
    </row>
    <row r="218" spans="12:14" x14ac:dyDescent="0.2">
      <c r="L218" s="46">
        <v>157</v>
      </c>
      <c r="M218" s="46">
        <v>9.7436731612654606E-3</v>
      </c>
      <c r="N218" s="46">
        <v>5.5506588225401384E-3</v>
      </c>
    </row>
    <row r="219" spans="12:14" x14ac:dyDescent="0.2">
      <c r="L219" s="46">
        <v>158</v>
      </c>
      <c r="M219" s="46">
        <v>1.6826409976561093E-2</v>
      </c>
      <c r="N219" s="46">
        <v>-0.12773631988647099</v>
      </c>
    </row>
    <row r="220" spans="12:14" x14ac:dyDescent="0.2">
      <c r="L220" s="46">
        <v>159</v>
      </c>
      <c r="M220" s="46">
        <v>-1.6754165543042765E-2</v>
      </c>
      <c r="N220" s="46">
        <v>-0.19374754385866666</v>
      </c>
    </row>
    <row r="221" spans="12:14" x14ac:dyDescent="0.2">
      <c r="L221" s="46">
        <v>160</v>
      </c>
      <c r="M221" s="46">
        <v>3.5599897566492539E-2</v>
      </c>
      <c r="N221" s="46">
        <v>9.7287339913313564E-2</v>
      </c>
    </row>
    <row r="222" spans="12:14" x14ac:dyDescent="0.2">
      <c r="L222" s="46">
        <v>161</v>
      </c>
      <c r="M222" s="46">
        <v>4.0463675073049966E-2</v>
      </c>
      <c r="N222" s="46">
        <v>6.7455321342720614E-2</v>
      </c>
    </row>
    <row r="223" spans="12:14" x14ac:dyDescent="0.2">
      <c r="L223" s="46">
        <v>162</v>
      </c>
      <c r="M223" s="46">
        <v>-4.0159763386688647E-2</v>
      </c>
      <c r="N223" s="46">
        <v>-0.14065200131919375</v>
      </c>
    </row>
    <row r="224" spans="12:14" x14ac:dyDescent="0.2">
      <c r="L224" s="46">
        <v>163</v>
      </c>
      <c r="M224" s="46">
        <v>1.0373921352583373E-3</v>
      </c>
      <c r="N224" s="46">
        <v>-4.0626925374296512E-2</v>
      </c>
    </row>
    <row r="225" spans="12:14" x14ac:dyDescent="0.2">
      <c r="L225" s="46">
        <v>164</v>
      </c>
      <c r="M225" s="46">
        <v>-2.5191444710475807E-2</v>
      </c>
      <c r="N225" s="46">
        <v>1.5614308792171287E-3</v>
      </c>
    </row>
    <row r="226" spans="12:14" x14ac:dyDescent="0.2">
      <c r="L226" s="46">
        <v>165</v>
      </c>
      <c r="M226" s="46">
        <v>-1.5756432723913152E-2</v>
      </c>
      <c r="N226" s="46">
        <v>-8.7406921313353939E-2</v>
      </c>
    </row>
    <row r="227" spans="12:14" x14ac:dyDescent="0.2">
      <c r="L227" s="46">
        <v>166</v>
      </c>
      <c r="M227" s="46">
        <v>2.1627411095840765E-2</v>
      </c>
      <c r="N227" s="46">
        <v>-0.18448574442917415</v>
      </c>
    </row>
    <row r="228" spans="12:14" x14ac:dyDescent="0.2">
      <c r="L228" s="46">
        <v>167</v>
      </c>
      <c r="M228" s="46">
        <v>3.1203133063249473E-2</v>
      </c>
      <c r="N228" s="46">
        <v>0.11288159247374339</v>
      </c>
    </row>
    <row r="229" spans="12:14" x14ac:dyDescent="0.2">
      <c r="L229" s="46">
        <v>168</v>
      </c>
      <c r="M229" s="46">
        <v>3.7223930577740504E-2</v>
      </c>
      <c r="N229" s="46">
        <v>0.1125749705211605</v>
      </c>
    </row>
    <row r="230" spans="12:14" x14ac:dyDescent="0.2">
      <c r="L230" s="46">
        <v>169</v>
      </c>
      <c r="M230" s="46">
        <v>3.4339538444974043E-3</v>
      </c>
      <c r="N230" s="46">
        <v>0.19857183127946962</v>
      </c>
    </row>
    <row r="231" spans="12:14" x14ac:dyDescent="0.2">
      <c r="L231" s="46">
        <v>170</v>
      </c>
      <c r="M231" s="46">
        <v>2.3353466680153111E-2</v>
      </c>
      <c r="N231" s="46">
        <v>9.9781849304977022E-2</v>
      </c>
    </row>
    <row r="232" spans="12:14" x14ac:dyDescent="0.2">
      <c r="L232" s="46">
        <v>171</v>
      </c>
      <c r="M232" s="46">
        <v>3.3753927092968497E-2</v>
      </c>
      <c r="N232" s="46">
        <v>2.3801191017267617E-2</v>
      </c>
    </row>
    <row r="233" spans="12:14" x14ac:dyDescent="0.2">
      <c r="L233" s="46">
        <v>172</v>
      </c>
      <c r="M233" s="46">
        <v>6.3725361436016731E-2</v>
      </c>
      <c r="N233" s="46">
        <v>0.15572848471782952</v>
      </c>
    </row>
    <row r="234" spans="12:14" x14ac:dyDescent="0.2">
      <c r="L234" s="46">
        <v>173</v>
      </c>
      <c r="M234" s="46">
        <v>4.3735966500203512E-2</v>
      </c>
      <c r="N234" s="46">
        <v>0.19215927159503463</v>
      </c>
    </row>
    <row r="235" spans="12:14" x14ac:dyDescent="0.2">
      <c r="L235" s="46">
        <v>174</v>
      </c>
      <c r="M235" s="46">
        <v>-8.5126389094163757E-2</v>
      </c>
      <c r="N235" s="46">
        <v>-0.12894121653963911</v>
      </c>
    </row>
    <row r="236" spans="12:14" x14ac:dyDescent="0.2">
      <c r="L236" s="46">
        <v>175</v>
      </c>
      <c r="M236" s="46">
        <v>-3.9010482887051928E-3</v>
      </c>
      <c r="N236" s="46">
        <v>-3.3212557153471711E-2</v>
      </c>
    </row>
    <row r="237" spans="12:14" x14ac:dyDescent="0.2">
      <c r="L237" s="46">
        <v>176</v>
      </c>
      <c r="M237" s="46">
        <v>-8.6268089693908208E-3</v>
      </c>
      <c r="N237" s="46">
        <v>-0.21522124756771166</v>
      </c>
    </row>
    <row r="238" spans="12:14" x14ac:dyDescent="0.2">
      <c r="L238" s="46">
        <v>177</v>
      </c>
      <c r="M238" s="46">
        <v>1.743154397955602E-2</v>
      </c>
      <c r="N238" s="46">
        <v>0.10056053522836489</v>
      </c>
    </row>
    <row r="239" spans="12:14" x14ac:dyDescent="0.2">
      <c r="L239" s="46">
        <v>178</v>
      </c>
      <c r="M239" s="46">
        <v>1.7338482859552883E-2</v>
      </c>
      <c r="N239" s="46">
        <v>0.20518967248025294</v>
      </c>
    </row>
    <row r="240" spans="12:14" x14ac:dyDescent="0.2">
      <c r="L240" s="46">
        <v>179</v>
      </c>
      <c r="M240" s="46">
        <v>3.4025976670736875E-2</v>
      </c>
      <c r="N240" s="46">
        <v>0.15974844193391421</v>
      </c>
    </row>
    <row r="241" spans="12:14" x14ac:dyDescent="0.2">
      <c r="L241" s="46">
        <v>180</v>
      </c>
      <c r="M241" s="46">
        <v>-5.3239642977559939E-2</v>
      </c>
      <c r="N241" s="46">
        <v>0.1240396429775599</v>
      </c>
    </row>
    <row r="242" spans="12:14" x14ac:dyDescent="0.2">
      <c r="L242" s="46">
        <v>181</v>
      </c>
      <c r="M242" s="46">
        <v>6.7138000260526728E-3</v>
      </c>
      <c r="N242" s="46">
        <v>3.1831476846911518E-2</v>
      </c>
    </row>
    <row r="243" spans="12:14" x14ac:dyDescent="0.2">
      <c r="L243" s="46">
        <v>182</v>
      </c>
      <c r="M243" s="46">
        <v>2.6046499572072453E-2</v>
      </c>
      <c r="N243" s="46">
        <v>0.23714854175024169</v>
      </c>
    </row>
    <row r="244" spans="12:14" x14ac:dyDescent="0.2">
      <c r="L244" s="46">
        <v>183</v>
      </c>
      <c r="M244" s="46">
        <v>5.2210514851797216E-2</v>
      </c>
      <c r="N244" s="46">
        <v>-0.12644128408256644</v>
      </c>
    </row>
    <row r="245" spans="12:14" x14ac:dyDescent="0.2">
      <c r="L245" s="46">
        <v>184</v>
      </c>
      <c r="M245" s="46">
        <v>1.0707436349920222E-2</v>
      </c>
      <c r="N245" s="46">
        <v>-1.5807436349920222E-2</v>
      </c>
    </row>
    <row r="246" spans="12:14" x14ac:dyDescent="0.2">
      <c r="L246" s="46">
        <v>185</v>
      </c>
      <c r="M246" s="46">
        <v>-2.4365107484219557E-2</v>
      </c>
      <c r="N246" s="46">
        <v>-8.4683168377849394E-2</v>
      </c>
    </row>
    <row r="247" spans="12:14" x14ac:dyDescent="0.2">
      <c r="L247" s="46">
        <v>186</v>
      </c>
      <c r="M247" s="46">
        <v>-2.388109659910817E-2</v>
      </c>
      <c r="N247" s="46">
        <v>-0.11812366530565369</v>
      </c>
    </row>
    <row r="248" spans="12:14" x14ac:dyDescent="0.2">
      <c r="L248" s="46">
        <v>187</v>
      </c>
      <c r="M248" s="46">
        <v>3.6261146067355303E-2</v>
      </c>
      <c r="N248" s="46">
        <v>8.2484673330637914E-2</v>
      </c>
    </row>
    <row r="249" spans="12:14" x14ac:dyDescent="0.2">
      <c r="L249" s="46">
        <v>188</v>
      </c>
      <c r="M249" s="46">
        <v>1.3815816213983426E-2</v>
      </c>
      <c r="N249" s="46">
        <v>2.6838729240561989E-2</v>
      </c>
    </row>
    <row r="250" spans="12:14" x14ac:dyDescent="0.2">
      <c r="L250" s="46">
        <v>189</v>
      </c>
      <c r="M250" s="46">
        <v>8.2847872613843271E-2</v>
      </c>
      <c r="N250" s="46">
        <v>9.4970309204338604E-2</v>
      </c>
    </row>
    <row r="251" spans="12:14" x14ac:dyDescent="0.2">
      <c r="L251" s="46">
        <v>190</v>
      </c>
      <c r="M251" s="46">
        <v>-5.6185970849060768E-2</v>
      </c>
      <c r="N251" s="46">
        <v>0.20908070769116607</v>
      </c>
    </row>
    <row r="252" spans="12:14" x14ac:dyDescent="0.2">
      <c r="L252" s="46">
        <v>191</v>
      </c>
      <c r="M252" s="46">
        <v>-1.9953702884333464E-2</v>
      </c>
      <c r="N252" s="46">
        <v>-0.20479555084700984</v>
      </c>
    </row>
    <row r="253" spans="12:14" x14ac:dyDescent="0.2">
      <c r="L253" s="46">
        <v>192</v>
      </c>
      <c r="M253" s="46">
        <v>1.2423229864470824E-2</v>
      </c>
      <c r="N253" s="46">
        <v>9.4909965156276116E-2</v>
      </c>
    </row>
    <row r="254" spans="12:14" x14ac:dyDescent="0.2">
      <c r="L254" s="46">
        <v>193</v>
      </c>
      <c r="M254" s="46">
        <v>-8.2268707760176918E-3</v>
      </c>
      <c r="N254" s="46">
        <v>-0.29139476665088287</v>
      </c>
    </row>
    <row r="255" spans="12:14" x14ac:dyDescent="0.2">
      <c r="L255" s="46">
        <v>194</v>
      </c>
      <c r="M255" s="46">
        <v>-3.6051813145107685E-2</v>
      </c>
      <c r="N255" s="46">
        <v>-1.8048186854892359E-2</v>
      </c>
    </row>
    <row r="256" spans="12:14" ht="16" thickBot="1" x14ac:dyDescent="0.25">
      <c r="L256" s="47">
        <v>195</v>
      </c>
      <c r="M256" s="47">
        <v>7.197670972538249E-2</v>
      </c>
      <c r="N256" s="47">
        <v>-0.31041926291687183</v>
      </c>
    </row>
  </sheetData>
  <sortState ref="A2:H196">
    <sortCondition descending="1" ref="A1"/>
  </sortState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le6" enableFormatConditionsCalculation="0"/>
  <dimension ref="A1:S295"/>
  <sheetViews>
    <sheetView showGridLines="0" topLeftCell="A40" workbookViewId="0">
      <selection activeCell="Q47" sqref="Q47"/>
    </sheetView>
  </sheetViews>
  <sheetFormatPr baseColWidth="10" defaultColWidth="8.83203125" defaultRowHeight="15" x14ac:dyDescent="0.2"/>
  <cols>
    <col min="1" max="2" width="11.83203125" style="13" customWidth="1"/>
    <col min="3" max="6" width="8.83203125" style="13"/>
    <col min="7" max="7" width="13.6640625" style="13" customWidth="1"/>
    <col min="8" max="8" width="8.83203125" style="13"/>
    <col min="13" max="13" width="22.5" customWidth="1"/>
    <col min="14" max="14" width="21.5" customWidth="1"/>
    <col min="15" max="15" width="18.83203125" customWidth="1"/>
    <col min="17" max="17" width="22.83203125" customWidth="1"/>
  </cols>
  <sheetData>
    <row r="1" spans="1:12" x14ac:dyDescent="0.2">
      <c r="A1" s="50" t="s">
        <v>0</v>
      </c>
      <c r="B1" s="50" t="s">
        <v>12</v>
      </c>
      <c r="C1" s="50" t="s">
        <v>3</v>
      </c>
      <c r="D1" s="50" t="s">
        <v>14</v>
      </c>
      <c r="E1" s="50" t="s">
        <v>4</v>
      </c>
      <c r="F1" s="50" t="s">
        <v>17</v>
      </c>
      <c r="G1" s="50" t="s">
        <v>18</v>
      </c>
    </row>
    <row r="2" spans="1:12" ht="16" thickBot="1" x14ac:dyDescent="0.25">
      <c r="A2" s="49">
        <v>42429</v>
      </c>
      <c r="B2" s="51">
        <v>1.6105417276720324E-2</v>
      </c>
      <c r="C2" s="13">
        <v>-1.72</v>
      </c>
      <c r="D2" s="13">
        <v>1.45</v>
      </c>
      <c r="E2" s="13">
        <v>0.27</v>
      </c>
      <c r="F2" s="13">
        <v>0.02</v>
      </c>
      <c r="G2" s="51">
        <f t="shared" ref="G2:G65" si="0">B2-F2/100</f>
        <v>1.5905417276720325E-2</v>
      </c>
    </row>
    <row r="3" spans="1:12" x14ac:dyDescent="0.2">
      <c r="A3" s="49">
        <v>42398</v>
      </c>
      <c r="B3" s="51">
        <v>-0.15705029311940755</v>
      </c>
      <c r="C3" s="13">
        <v>-6.42</v>
      </c>
      <c r="D3" s="13">
        <v>-0.99</v>
      </c>
      <c r="E3" s="13">
        <v>-1.25</v>
      </c>
      <c r="F3" s="13">
        <v>0.01</v>
      </c>
      <c r="G3" s="51">
        <f t="shared" si="0"/>
        <v>-0.15715029311940754</v>
      </c>
      <c r="K3" s="58" t="s">
        <v>18</v>
      </c>
      <c r="L3" s="58"/>
    </row>
    <row r="4" spans="1:12" x14ac:dyDescent="0.2">
      <c r="A4" s="49">
        <v>42369</v>
      </c>
      <c r="B4" s="51">
        <v>-4.1691306918982929E-2</v>
      </c>
      <c r="C4" s="13">
        <v>-1.88</v>
      </c>
      <c r="D4" s="13">
        <v>3.78</v>
      </c>
      <c r="E4" s="13">
        <v>-1.1200000000000001</v>
      </c>
      <c r="F4" s="13">
        <v>0.01</v>
      </c>
      <c r="G4" s="51">
        <f t="shared" si="0"/>
        <v>-4.1791306918982932E-2</v>
      </c>
      <c r="K4" s="46"/>
      <c r="L4" s="46"/>
    </row>
    <row r="5" spans="1:12" x14ac:dyDescent="0.2">
      <c r="A5" s="49">
        <v>42338</v>
      </c>
      <c r="B5" s="51">
        <v>5.5226209048361952E-2</v>
      </c>
      <c r="C5" s="13">
        <v>-1.49</v>
      </c>
      <c r="D5" s="13">
        <v>0.47</v>
      </c>
      <c r="E5" s="13">
        <v>-2.69</v>
      </c>
      <c r="F5" s="13">
        <v>0</v>
      </c>
      <c r="G5" s="51">
        <f t="shared" si="0"/>
        <v>5.5226209048361952E-2</v>
      </c>
      <c r="K5" s="46" t="s">
        <v>43</v>
      </c>
      <c r="L5" s="46">
        <v>3.3864414534046866E-3</v>
      </c>
    </row>
    <row r="6" spans="1:12" x14ac:dyDescent="0.2">
      <c r="A6" s="49">
        <v>42307</v>
      </c>
      <c r="B6" s="51">
        <v>0.19100706057227779</v>
      </c>
      <c r="C6" s="13">
        <v>6.2</v>
      </c>
      <c r="D6" s="13">
        <v>-3</v>
      </c>
      <c r="E6" s="13">
        <v>-0.75</v>
      </c>
      <c r="F6" s="13">
        <v>0</v>
      </c>
      <c r="G6" s="51">
        <f t="shared" si="0"/>
        <v>0.19100706057227779</v>
      </c>
      <c r="K6" s="46" t="s">
        <v>44</v>
      </c>
      <c r="L6" s="46">
        <v>7.5579463633512808E-3</v>
      </c>
    </row>
    <row r="7" spans="1:12" x14ac:dyDescent="0.2">
      <c r="A7" s="49">
        <v>42277</v>
      </c>
      <c r="B7" s="51">
        <v>-0.12629870129870135</v>
      </c>
      <c r="C7" s="13">
        <v>-4.28</v>
      </c>
      <c r="D7" s="13">
        <v>1.1299999999999999</v>
      </c>
      <c r="E7" s="13">
        <v>-3.56</v>
      </c>
      <c r="F7" s="13">
        <v>0</v>
      </c>
      <c r="G7" s="51">
        <f t="shared" si="0"/>
        <v>-0.12629870129870135</v>
      </c>
      <c r="K7" s="46" t="s">
        <v>45</v>
      </c>
      <c r="L7" s="46">
        <v>5.961109935792676E-3</v>
      </c>
    </row>
    <row r="8" spans="1:12" x14ac:dyDescent="0.2">
      <c r="A8" s="49">
        <v>42247</v>
      </c>
      <c r="B8" s="51">
        <v>-0.15593313236503159</v>
      </c>
      <c r="C8" s="13">
        <v>-6.05</v>
      </c>
      <c r="D8" s="13">
        <v>3.82</v>
      </c>
      <c r="E8" s="13">
        <v>-0.84</v>
      </c>
      <c r="F8" s="13">
        <v>0</v>
      </c>
      <c r="G8" s="51">
        <f t="shared" si="0"/>
        <v>-0.15593313236503159</v>
      </c>
      <c r="K8" s="46" t="s">
        <v>46</v>
      </c>
      <c r="L8" s="46" t="e">
        <v>#N/A</v>
      </c>
    </row>
    <row r="9" spans="1:12" x14ac:dyDescent="0.2">
      <c r="A9" s="49">
        <v>42216</v>
      </c>
      <c r="B9" s="51">
        <v>-1.0843046896177766E-2</v>
      </c>
      <c r="C9" s="13">
        <v>2.4</v>
      </c>
      <c r="D9" s="13">
        <v>-0.77</v>
      </c>
      <c r="E9" s="13">
        <v>-2.71</v>
      </c>
      <c r="F9" s="13">
        <v>0</v>
      </c>
      <c r="G9" s="51">
        <f t="shared" si="0"/>
        <v>-1.0843046896177766E-2</v>
      </c>
      <c r="K9" s="46" t="s">
        <v>47</v>
      </c>
      <c r="L9" s="46">
        <v>0.10688550250739794</v>
      </c>
    </row>
    <row r="10" spans="1:12" x14ac:dyDescent="0.2">
      <c r="A10" s="49">
        <v>42185</v>
      </c>
      <c r="B10" s="51">
        <v>-2.9210526315789465E-2</v>
      </c>
      <c r="C10" s="13">
        <v>-2.8</v>
      </c>
      <c r="D10" s="13">
        <v>2.06</v>
      </c>
      <c r="E10" s="13">
        <v>0.23</v>
      </c>
      <c r="F10" s="13">
        <v>0</v>
      </c>
      <c r="G10" s="51">
        <f t="shared" si="0"/>
        <v>-2.9210526315789465E-2</v>
      </c>
      <c r="K10" s="46" t="s">
        <v>48</v>
      </c>
      <c r="L10" s="46">
        <v>1.1424510646258971E-2</v>
      </c>
    </row>
    <row r="11" spans="1:12" x14ac:dyDescent="0.2">
      <c r="A11" s="49">
        <v>42153</v>
      </c>
      <c r="B11" s="51">
        <v>0.12426035502958599</v>
      </c>
      <c r="C11" s="13">
        <v>-0.18</v>
      </c>
      <c r="D11" s="13">
        <v>1.74</v>
      </c>
      <c r="E11" s="13">
        <v>-2.67</v>
      </c>
      <c r="F11" s="13">
        <v>0</v>
      </c>
      <c r="G11" s="51">
        <f t="shared" si="0"/>
        <v>0.12426035502958599</v>
      </c>
      <c r="K11" s="46" t="s">
        <v>49</v>
      </c>
      <c r="L11" s="46">
        <v>2.3247546712846763</v>
      </c>
    </row>
    <row r="12" spans="1:12" x14ac:dyDescent="0.2">
      <c r="A12" s="49">
        <v>42124</v>
      </c>
      <c r="B12" s="51">
        <v>8.4028223220012688E-2</v>
      </c>
      <c r="C12" s="13">
        <v>4.76</v>
      </c>
      <c r="D12" s="13">
        <v>2.19</v>
      </c>
      <c r="E12" s="13">
        <v>0.28000000000000003</v>
      </c>
      <c r="F12" s="13">
        <v>0</v>
      </c>
      <c r="G12" s="51">
        <f t="shared" si="0"/>
        <v>8.4028223220012688E-2</v>
      </c>
      <c r="K12" s="46" t="s">
        <v>50</v>
      </c>
      <c r="L12" s="46">
        <v>0.26436762535634889</v>
      </c>
    </row>
    <row r="13" spans="1:12" x14ac:dyDescent="0.2">
      <c r="A13" s="49">
        <v>42094</v>
      </c>
      <c r="B13" s="51">
        <v>4.1764116271299612E-2</v>
      </c>
      <c r="C13" s="13">
        <v>-2.29</v>
      </c>
      <c r="D13" s="13">
        <v>-0.45</v>
      </c>
      <c r="E13" s="13">
        <v>-0.25</v>
      </c>
      <c r="F13" s="13">
        <v>0</v>
      </c>
      <c r="G13" s="51">
        <f t="shared" si="0"/>
        <v>4.1764116271299612E-2</v>
      </c>
      <c r="K13" s="46" t="s">
        <v>51</v>
      </c>
      <c r="L13" s="46">
        <v>0.83447572636219292</v>
      </c>
    </row>
    <row r="14" spans="1:12" x14ac:dyDescent="0.2">
      <c r="A14" s="49">
        <v>42062</v>
      </c>
      <c r="B14" s="51">
        <v>0.16413846752236472</v>
      </c>
      <c r="C14" s="13">
        <v>6.23</v>
      </c>
      <c r="D14" s="13">
        <v>1.04</v>
      </c>
      <c r="E14" s="13">
        <v>1.88</v>
      </c>
      <c r="F14" s="13">
        <v>0</v>
      </c>
      <c r="G14" s="51">
        <f t="shared" si="0"/>
        <v>0.16413846752236472</v>
      </c>
      <c r="K14" s="46" t="s">
        <v>52</v>
      </c>
      <c r="L14" s="46">
        <v>-0.31649479048697621</v>
      </c>
    </row>
    <row r="15" spans="1:12" x14ac:dyDescent="0.2">
      <c r="A15" s="49">
        <v>42034</v>
      </c>
      <c r="B15" s="51">
        <v>0.25782778864970646</v>
      </c>
      <c r="C15" s="13">
        <v>-0.31</v>
      </c>
      <c r="D15" s="13">
        <v>-1.59</v>
      </c>
      <c r="E15" s="13">
        <v>-3.37</v>
      </c>
      <c r="F15" s="13">
        <v>0</v>
      </c>
      <c r="G15" s="51">
        <f t="shared" si="0"/>
        <v>0.25782778864970646</v>
      </c>
      <c r="K15" s="46" t="s">
        <v>53</v>
      </c>
      <c r="L15" s="46">
        <v>0.51798093587521676</v>
      </c>
    </row>
    <row r="16" spans="1:12" x14ac:dyDescent="0.2">
      <c r="A16" s="49">
        <v>42004</v>
      </c>
      <c r="B16" s="51">
        <v>-7.7669902912621547E-3</v>
      </c>
      <c r="C16" s="13">
        <v>-3.84</v>
      </c>
      <c r="D16" s="13">
        <v>2.56</v>
      </c>
      <c r="E16" s="13">
        <v>-2.79</v>
      </c>
      <c r="F16" s="13">
        <v>0</v>
      </c>
      <c r="G16" s="51">
        <f t="shared" si="0"/>
        <v>-7.7669902912621547E-3</v>
      </c>
      <c r="K16" s="46" t="s">
        <v>54</v>
      </c>
      <c r="L16" s="46">
        <v>0.67728829068093732</v>
      </c>
    </row>
    <row r="17" spans="1:16" ht="16" thickBot="1" x14ac:dyDescent="0.25">
      <c r="A17" s="49">
        <v>41971</v>
      </c>
      <c r="B17" s="51">
        <v>8.9025163882427538E-2</v>
      </c>
      <c r="C17" s="13">
        <v>2.2400000000000002</v>
      </c>
      <c r="D17" s="13">
        <v>-1.26</v>
      </c>
      <c r="E17" s="13">
        <v>-1.68</v>
      </c>
      <c r="F17" s="13">
        <v>0</v>
      </c>
      <c r="G17" s="51">
        <f t="shared" si="0"/>
        <v>8.9025163882427538E-2</v>
      </c>
      <c r="K17" s="47" t="s">
        <v>55</v>
      </c>
      <c r="L17" s="47">
        <v>200</v>
      </c>
    </row>
    <row r="18" spans="1:16" x14ac:dyDescent="0.2">
      <c r="A18" s="49">
        <v>41943</v>
      </c>
      <c r="B18" s="51">
        <v>-6.8636139832594756E-2</v>
      </c>
      <c r="C18" s="13">
        <v>-2.71</v>
      </c>
      <c r="D18" s="13">
        <v>-1.17</v>
      </c>
      <c r="E18" s="13">
        <v>-3.35</v>
      </c>
      <c r="F18" s="13">
        <v>0</v>
      </c>
      <c r="G18" s="51">
        <f t="shared" si="0"/>
        <v>-6.8636139832594756E-2</v>
      </c>
    </row>
    <row r="19" spans="1:16" x14ac:dyDescent="0.2">
      <c r="A19" s="49">
        <v>41912</v>
      </c>
      <c r="B19" s="51">
        <v>-5.0046772684752105E-2</v>
      </c>
      <c r="C19" s="13">
        <v>-3.76</v>
      </c>
      <c r="D19" s="13">
        <v>-2.2799999999999998</v>
      </c>
      <c r="E19" s="13">
        <v>-0.47</v>
      </c>
      <c r="F19" s="13">
        <v>0</v>
      </c>
      <c r="G19" s="51">
        <f t="shared" si="0"/>
        <v>-5.0046772684752105E-2</v>
      </c>
      <c r="K19" t="s">
        <v>56</v>
      </c>
    </row>
    <row r="20" spans="1:16" x14ac:dyDescent="0.2">
      <c r="A20" s="49">
        <v>41880</v>
      </c>
      <c r="B20" s="51">
        <v>-4.6387154326494318E-2</v>
      </c>
      <c r="C20" s="13">
        <v>-0.06</v>
      </c>
      <c r="D20" s="13">
        <v>-0.88</v>
      </c>
      <c r="E20" s="13">
        <v>-0.98</v>
      </c>
      <c r="F20" s="13">
        <v>0</v>
      </c>
      <c r="G20" s="51">
        <f t="shared" si="0"/>
        <v>-4.6387154326494318E-2</v>
      </c>
    </row>
    <row r="21" spans="1:16" x14ac:dyDescent="0.2">
      <c r="A21" s="49">
        <v>41851</v>
      </c>
      <c r="B21" s="51">
        <v>3.8443723946271602E-2</v>
      </c>
      <c r="C21" s="13">
        <v>-4.08</v>
      </c>
      <c r="D21" s="13">
        <v>-0.56999999999999995</v>
      </c>
      <c r="E21" s="13">
        <v>0.3</v>
      </c>
      <c r="F21" s="13">
        <v>0</v>
      </c>
      <c r="G21" s="51">
        <f t="shared" si="0"/>
        <v>3.8443723946271602E-2</v>
      </c>
    </row>
    <row r="22" spans="1:16" ht="16" thickBot="1" x14ac:dyDescent="0.25">
      <c r="A22" s="49">
        <v>41820</v>
      </c>
      <c r="B22" s="51">
        <v>3.9980732177263834E-2</v>
      </c>
      <c r="C22" s="13">
        <v>-0.12</v>
      </c>
      <c r="D22" s="13">
        <v>0.1</v>
      </c>
      <c r="E22" s="13">
        <v>-1.69</v>
      </c>
      <c r="F22" s="13">
        <v>0</v>
      </c>
      <c r="G22" s="51">
        <f t="shared" si="0"/>
        <v>3.9980732177263834E-2</v>
      </c>
    </row>
    <row r="23" spans="1:16" x14ac:dyDescent="0.2">
      <c r="A23" s="49">
        <v>41789</v>
      </c>
      <c r="B23" s="51">
        <v>-1.6113744075829328E-2</v>
      </c>
      <c r="C23" s="13">
        <v>0.76</v>
      </c>
      <c r="D23" s="13">
        <v>-0.65</v>
      </c>
      <c r="E23" s="13">
        <v>-0.56000000000000005</v>
      </c>
      <c r="F23" s="13">
        <v>0</v>
      </c>
      <c r="G23" s="51">
        <f t="shared" si="0"/>
        <v>-1.6113744075829328E-2</v>
      </c>
      <c r="K23" s="58" t="s">
        <v>86</v>
      </c>
      <c r="L23" s="58"/>
    </row>
    <row r="24" spans="1:16" x14ac:dyDescent="0.2">
      <c r="A24" s="49">
        <v>41759</v>
      </c>
      <c r="B24" s="51">
        <v>5.5527763881941139E-2</v>
      </c>
      <c r="C24" s="13">
        <v>1.71</v>
      </c>
      <c r="D24" s="13">
        <v>-2.13</v>
      </c>
      <c r="E24" s="13">
        <v>0.44</v>
      </c>
      <c r="F24" s="13">
        <v>0</v>
      </c>
      <c r="G24" s="51">
        <f t="shared" si="0"/>
        <v>5.5527763881941139E-2</v>
      </c>
      <c r="K24" s="46" t="s">
        <v>84</v>
      </c>
      <c r="L24" s="46">
        <v>0.27693050956950299</v>
      </c>
    </row>
    <row r="25" spans="1:16" x14ac:dyDescent="0.2">
      <c r="A25" s="49">
        <v>41729</v>
      </c>
      <c r="B25" s="51">
        <v>6.5678643778654511E-2</v>
      </c>
      <c r="C25" s="13">
        <v>-0.49</v>
      </c>
      <c r="D25" s="13">
        <v>0.32</v>
      </c>
      <c r="E25" s="13">
        <v>1.76</v>
      </c>
      <c r="F25" s="13">
        <v>0</v>
      </c>
      <c r="G25" s="51">
        <f t="shared" si="0"/>
        <v>6.5678643778654511E-2</v>
      </c>
      <c r="K25" s="46" t="s">
        <v>85</v>
      </c>
      <c r="L25" s="46">
        <v>9.1826508456818515E-2</v>
      </c>
    </row>
    <row r="26" spans="1:16" ht="16" thickBot="1" x14ac:dyDescent="0.25">
      <c r="A26" s="49">
        <v>41698</v>
      </c>
      <c r="B26" s="51">
        <v>0.1276902729349525</v>
      </c>
      <c r="C26" s="13">
        <v>7.31</v>
      </c>
      <c r="D26" s="13">
        <v>0.49</v>
      </c>
      <c r="E26" s="13">
        <v>0.3</v>
      </c>
      <c r="F26" s="13">
        <v>0</v>
      </c>
      <c r="G26" s="51">
        <f t="shared" si="0"/>
        <v>0.1276902729349525</v>
      </c>
      <c r="K26" s="47" t="s">
        <v>60</v>
      </c>
      <c r="L26" s="47">
        <v>238</v>
      </c>
    </row>
    <row r="27" spans="1:16" x14ac:dyDescent="0.2">
      <c r="A27" s="49">
        <v>41670</v>
      </c>
      <c r="B27" s="51">
        <v>0.2074622531939605</v>
      </c>
      <c r="C27" s="13">
        <v>-3.06</v>
      </c>
      <c r="D27" s="13">
        <v>3.57</v>
      </c>
      <c r="E27" s="13">
        <v>2.61</v>
      </c>
      <c r="F27" s="13">
        <v>0</v>
      </c>
      <c r="G27" s="51">
        <f t="shared" si="0"/>
        <v>0.2074622531939605</v>
      </c>
    </row>
    <row r="28" spans="1:16" ht="16" thickBot="1" x14ac:dyDescent="0.25">
      <c r="A28" s="49">
        <v>41639</v>
      </c>
      <c r="B28" s="51">
        <v>-0.19268635724331928</v>
      </c>
      <c r="C28" s="13">
        <v>2.41</v>
      </c>
      <c r="D28" s="13">
        <v>0.43</v>
      </c>
      <c r="E28" s="13">
        <v>0.17</v>
      </c>
      <c r="F28" s="13">
        <v>0</v>
      </c>
      <c r="G28" s="51">
        <f t="shared" si="0"/>
        <v>-0.19268635724331928</v>
      </c>
      <c r="K28" t="s">
        <v>87</v>
      </c>
    </row>
    <row r="29" spans="1:16" x14ac:dyDescent="0.2">
      <c r="A29" s="49">
        <v>41607</v>
      </c>
      <c r="B29" s="51">
        <v>0.20440429136081306</v>
      </c>
      <c r="C29" s="13">
        <v>1.4</v>
      </c>
      <c r="D29" s="13">
        <v>0.81</v>
      </c>
      <c r="E29" s="13">
        <v>-0.64</v>
      </c>
      <c r="F29" s="13">
        <v>0</v>
      </c>
      <c r="G29" s="51">
        <f t="shared" si="0"/>
        <v>0.20440429136081306</v>
      </c>
      <c r="K29" s="48"/>
      <c r="L29" s="48" t="s">
        <v>82</v>
      </c>
      <c r="M29" s="48" t="s">
        <v>93</v>
      </c>
      <c r="N29" s="48" t="s">
        <v>96</v>
      </c>
      <c r="O29" s="48" t="s">
        <v>69</v>
      </c>
      <c r="P29" s="48" t="s">
        <v>81</v>
      </c>
    </row>
    <row r="30" spans="1:16" x14ac:dyDescent="0.2">
      <c r="A30" s="49">
        <v>41578</v>
      </c>
      <c r="B30" s="51">
        <v>-0.20117275597654494</v>
      </c>
      <c r="C30" s="13">
        <v>4.4800000000000004</v>
      </c>
      <c r="D30" s="13">
        <v>-0.13</v>
      </c>
      <c r="E30" s="13">
        <v>4.24</v>
      </c>
      <c r="F30" s="13">
        <v>0</v>
      </c>
      <c r="G30" s="51">
        <f t="shared" si="0"/>
        <v>-0.20117275597654494</v>
      </c>
      <c r="K30" s="46" t="s">
        <v>62</v>
      </c>
      <c r="L30" s="46">
        <v>3</v>
      </c>
      <c r="M30" s="46">
        <v>0.75568842103319134</v>
      </c>
      <c r="N30" s="46">
        <v>0.25189614034439711</v>
      </c>
      <c r="O30" s="46">
        <v>29.87344927741427</v>
      </c>
      <c r="P30" s="46">
        <v>2.1772771148571473E-16</v>
      </c>
    </row>
    <row r="31" spans="1:16" x14ac:dyDescent="0.2">
      <c r="A31" s="49">
        <v>41547</v>
      </c>
      <c r="B31" s="51">
        <v>0.13025745602854966</v>
      </c>
      <c r="C31" s="13">
        <v>7.09</v>
      </c>
      <c r="D31" s="13">
        <v>0.08</v>
      </c>
      <c r="E31" s="13">
        <v>1.08</v>
      </c>
      <c r="F31" s="13">
        <v>0</v>
      </c>
      <c r="G31" s="51">
        <f t="shared" si="0"/>
        <v>0.13025745602854966</v>
      </c>
      <c r="K31" s="46" t="s">
        <v>63</v>
      </c>
      <c r="L31" s="46">
        <v>234</v>
      </c>
      <c r="M31" s="46">
        <v>1.973113191356618</v>
      </c>
      <c r="N31" s="46">
        <v>8.4321076553701621E-3</v>
      </c>
      <c r="O31" s="46"/>
      <c r="P31" s="46"/>
    </row>
    <row r="32" spans="1:16" ht="16" thickBot="1" x14ac:dyDescent="0.25">
      <c r="A32" s="49">
        <v>41516</v>
      </c>
      <c r="B32" s="51">
        <v>0.11973740545169131</v>
      </c>
      <c r="C32" s="13">
        <v>-0.75</v>
      </c>
      <c r="D32" s="13">
        <v>2.95</v>
      </c>
      <c r="E32" s="13">
        <v>0.32</v>
      </c>
      <c r="F32" s="13">
        <v>0</v>
      </c>
      <c r="G32" s="51">
        <f t="shared" si="0"/>
        <v>0.11973740545169131</v>
      </c>
      <c r="K32" s="47" t="s">
        <v>64</v>
      </c>
      <c r="L32" s="47">
        <v>237</v>
      </c>
      <c r="M32" s="47">
        <v>2.7288016123898093</v>
      </c>
      <c r="N32" s="47"/>
      <c r="O32" s="47"/>
      <c r="P32" s="47"/>
    </row>
    <row r="33" spans="1:19" ht="16" thickBot="1" x14ac:dyDescent="0.25">
      <c r="A33" s="49">
        <v>41486</v>
      </c>
      <c r="B33" s="51">
        <v>0.51798093587521676</v>
      </c>
      <c r="C33" s="13">
        <v>7.42</v>
      </c>
      <c r="D33" s="13">
        <v>-1.61</v>
      </c>
      <c r="E33" s="13">
        <v>2.59</v>
      </c>
      <c r="F33" s="13">
        <v>0</v>
      </c>
      <c r="G33" s="51">
        <f t="shared" si="0"/>
        <v>0.51798093587521676</v>
      </c>
    </row>
    <row r="34" spans="1:19" x14ac:dyDescent="0.2">
      <c r="A34" s="49">
        <v>41453</v>
      </c>
      <c r="B34" s="51">
        <v>-7.3650411398755722E-2</v>
      </c>
      <c r="C34" s="13">
        <v>-4.55</v>
      </c>
      <c r="D34" s="13">
        <v>2.2200000000000002</v>
      </c>
      <c r="E34" s="13">
        <v>-2.69</v>
      </c>
      <c r="F34" s="13">
        <v>0</v>
      </c>
      <c r="G34" s="51">
        <f t="shared" si="0"/>
        <v>-7.3650411398755722E-2</v>
      </c>
      <c r="K34" s="48"/>
      <c r="L34" s="48" t="s">
        <v>88</v>
      </c>
      <c r="M34" s="48" t="s">
        <v>85</v>
      </c>
      <c r="N34" s="48" t="s">
        <v>89</v>
      </c>
      <c r="O34" s="48" t="s">
        <v>90</v>
      </c>
      <c r="P34" s="48"/>
      <c r="Q34" s="48"/>
      <c r="R34" s="48"/>
      <c r="S34" s="48"/>
    </row>
    <row r="35" spans="1:19" x14ac:dyDescent="0.2">
      <c r="A35" s="49">
        <v>41425</v>
      </c>
      <c r="B35" s="51">
        <v>0.12305611899932378</v>
      </c>
      <c r="C35" s="13">
        <v>1.1299999999999999</v>
      </c>
      <c r="D35" s="13">
        <v>1.1100000000000001</v>
      </c>
      <c r="E35" s="13">
        <v>2.57</v>
      </c>
      <c r="F35" s="13">
        <v>0</v>
      </c>
      <c r="G35" s="51">
        <f t="shared" si="0"/>
        <v>0.12305611899932378</v>
      </c>
      <c r="K35" s="46" t="s">
        <v>65</v>
      </c>
      <c r="L35" s="46">
        <v>-2.1289776700412618E-3</v>
      </c>
      <c r="M35" s="46">
        <v>6.0292783363052951E-3</v>
      </c>
      <c r="N35" s="46">
        <v>-0.35310654962163951</v>
      </c>
      <c r="O35" s="46">
        <v>0.72432644663712564</v>
      </c>
      <c r="P35" s="46"/>
      <c r="Q35" s="46"/>
      <c r="R35" s="46"/>
      <c r="S35" s="46"/>
    </row>
    <row r="36" spans="1:19" x14ac:dyDescent="0.2">
      <c r="A36" s="49">
        <v>41394</v>
      </c>
      <c r="B36" s="51">
        <v>7.589718719689631E-2</v>
      </c>
      <c r="C36" s="13">
        <v>4.16</v>
      </c>
      <c r="D36" s="13">
        <v>-1.48</v>
      </c>
      <c r="E36" s="13">
        <v>3.7</v>
      </c>
      <c r="F36" s="13">
        <v>0</v>
      </c>
      <c r="G36" s="51">
        <f t="shared" si="0"/>
        <v>7.589718719689631E-2</v>
      </c>
      <c r="K36" s="46" t="s">
        <v>3</v>
      </c>
      <c r="L36" s="46">
        <v>1.0336703847842414E-2</v>
      </c>
      <c r="M36" s="46">
        <v>1.1743595653490864E-3</v>
      </c>
      <c r="N36" s="46">
        <v>8.8019922967713544</v>
      </c>
      <c r="O36" s="46">
        <v>3.029263926112734E-16</v>
      </c>
      <c r="P36" s="46"/>
      <c r="Q36" s="46"/>
      <c r="R36" s="46"/>
      <c r="S36" s="46"/>
    </row>
    <row r="37" spans="1:19" x14ac:dyDescent="0.2">
      <c r="A37" s="49">
        <v>41362</v>
      </c>
      <c r="B37" s="51">
        <v>-2.5519848771266673E-2</v>
      </c>
      <c r="C37" s="13">
        <v>-0.49</v>
      </c>
      <c r="D37" s="13">
        <v>-0.78</v>
      </c>
      <c r="E37" s="13">
        <v>-4.2300000000000004</v>
      </c>
      <c r="F37" s="13">
        <v>0</v>
      </c>
      <c r="G37" s="51">
        <f t="shared" si="0"/>
        <v>-2.5519848771266673E-2</v>
      </c>
      <c r="K37" s="46" t="s">
        <v>14</v>
      </c>
      <c r="L37" s="46">
        <v>2.719882683701534E-3</v>
      </c>
      <c r="M37" s="46">
        <v>2.6017131312081701E-3</v>
      </c>
      <c r="N37" s="46">
        <v>1.0454199008629705</v>
      </c>
      <c r="O37" s="46">
        <v>0.29690765531466062</v>
      </c>
      <c r="P37" s="46"/>
      <c r="Q37" s="46"/>
      <c r="R37" s="46"/>
      <c r="S37" s="46"/>
    </row>
    <row r="38" spans="1:19" ht="16" thickBot="1" x14ac:dyDescent="0.25">
      <c r="A38" s="49">
        <v>41333</v>
      </c>
      <c r="B38" s="51">
        <v>9.5419847328244156E-3</v>
      </c>
      <c r="C38" s="13">
        <v>-2.4</v>
      </c>
      <c r="D38" s="13">
        <v>1.94</v>
      </c>
      <c r="E38" s="13">
        <v>-3.28</v>
      </c>
      <c r="F38" s="13">
        <v>0</v>
      </c>
      <c r="G38" s="51">
        <f t="shared" si="0"/>
        <v>9.5419847328244156E-3</v>
      </c>
      <c r="K38" s="47" t="s">
        <v>4</v>
      </c>
      <c r="L38" s="47">
        <v>4.0080526998064426E-3</v>
      </c>
      <c r="M38" s="47">
        <v>2.3353667020823395E-3</v>
      </c>
      <c r="N38" s="47">
        <v>1.7162412636236724</v>
      </c>
      <c r="O38" s="47">
        <v>8.7441318762033537E-2</v>
      </c>
      <c r="P38" s="47"/>
      <c r="Q38" s="47"/>
      <c r="R38" s="47"/>
      <c r="S38" s="47"/>
    </row>
    <row r="39" spans="1:19" x14ac:dyDescent="0.2">
      <c r="A39" s="49">
        <v>41305</v>
      </c>
      <c r="B39" s="51">
        <v>4.9837215126471435E-2</v>
      </c>
      <c r="C39" s="13">
        <v>6.25</v>
      </c>
      <c r="D39" s="13">
        <v>0.56000000000000005</v>
      </c>
      <c r="E39" s="13">
        <v>4.28</v>
      </c>
      <c r="F39" s="13">
        <v>0</v>
      </c>
      <c r="G39" s="51">
        <f t="shared" si="0"/>
        <v>4.9837215126471435E-2</v>
      </c>
    </row>
    <row r="40" spans="1:19" x14ac:dyDescent="0.2">
      <c r="A40" s="49">
        <v>41274</v>
      </c>
      <c r="B40" s="51">
        <v>0.15974440894568676</v>
      </c>
      <c r="C40" s="13">
        <v>3.47</v>
      </c>
      <c r="D40" s="13">
        <v>2.31</v>
      </c>
      <c r="E40" s="13">
        <v>2.77</v>
      </c>
      <c r="F40" s="13">
        <v>0.01</v>
      </c>
      <c r="G40" s="51">
        <f t="shared" si="0"/>
        <v>0.15964440894568677</v>
      </c>
    </row>
    <row r="41" spans="1:19" x14ac:dyDescent="0.2">
      <c r="A41" s="49">
        <v>41243</v>
      </c>
      <c r="B41" s="51">
        <v>-4.4407438245906206E-2</v>
      </c>
      <c r="C41" s="13">
        <v>2.2400000000000002</v>
      </c>
      <c r="D41" s="13">
        <v>-2.34</v>
      </c>
      <c r="E41" s="13">
        <v>-0.45</v>
      </c>
      <c r="F41" s="13">
        <v>0.01</v>
      </c>
      <c r="G41" s="51">
        <f t="shared" si="0"/>
        <v>-4.4507438245906208E-2</v>
      </c>
    </row>
    <row r="42" spans="1:19" x14ac:dyDescent="0.2">
      <c r="A42" s="49">
        <v>41213</v>
      </c>
      <c r="B42" s="51">
        <v>-0.1973713521942525</v>
      </c>
      <c r="C42" s="13">
        <v>1.69</v>
      </c>
      <c r="D42" s="13">
        <v>-0.61</v>
      </c>
      <c r="E42" s="13">
        <v>1.74</v>
      </c>
      <c r="F42" s="13">
        <v>0.01</v>
      </c>
      <c r="G42" s="51">
        <f t="shared" si="0"/>
        <v>-0.19747135219425249</v>
      </c>
    </row>
    <row r="43" spans="1:19" x14ac:dyDescent="0.2">
      <c r="A43" s="49">
        <v>41180</v>
      </c>
      <c r="B43" s="51">
        <v>2.2551252847380354E-2</v>
      </c>
      <c r="C43" s="13">
        <v>3.47</v>
      </c>
      <c r="D43" s="13">
        <v>1.46</v>
      </c>
      <c r="E43" s="13">
        <v>2.2799999999999998</v>
      </c>
      <c r="F43" s="13">
        <v>0.01</v>
      </c>
      <c r="G43" s="51">
        <f t="shared" si="0"/>
        <v>2.2451252847380355E-2</v>
      </c>
    </row>
    <row r="44" spans="1:19" x14ac:dyDescent="0.2">
      <c r="A44" s="49">
        <v>41152</v>
      </c>
      <c r="B44" s="51">
        <v>-5.0194720900043288E-2</v>
      </c>
      <c r="C44" s="13">
        <v>4.59</v>
      </c>
      <c r="D44" s="13">
        <v>-0.14000000000000001</v>
      </c>
      <c r="E44" s="13">
        <v>3.16</v>
      </c>
      <c r="F44" s="13">
        <v>0.01</v>
      </c>
      <c r="G44" s="51">
        <f t="shared" si="0"/>
        <v>-5.0294720900043291E-2</v>
      </c>
    </row>
    <row r="45" spans="1:19" x14ac:dyDescent="0.2">
      <c r="A45" s="49">
        <v>41121</v>
      </c>
      <c r="B45" s="51">
        <v>-0.18324792366142428</v>
      </c>
      <c r="C45" s="13">
        <v>0.63</v>
      </c>
      <c r="D45" s="13">
        <v>-1.25</v>
      </c>
      <c r="E45" s="13">
        <v>-2.59</v>
      </c>
      <c r="F45" s="13">
        <v>0</v>
      </c>
      <c r="G45" s="51">
        <f t="shared" si="0"/>
        <v>-0.18324792366142428</v>
      </c>
    </row>
    <row r="46" spans="1:19" x14ac:dyDescent="0.2">
      <c r="A46" s="49">
        <v>41089</v>
      </c>
      <c r="B46" s="51">
        <v>-2.7830269713107647E-2</v>
      </c>
      <c r="C46" s="13">
        <v>7.1</v>
      </c>
      <c r="D46" s="13">
        <v>-4.49</v>
      </c>
      <c r="E46" s="13">
        <v>3.13</v>
      </c>
      <c r="F46" s="13">
        <v>0</v>
      </c>
      <c r="G46" s="51">
        <f t="shared" si="0"/>
        <v>-2.7830269713107647E-2</v>
      </c>
    </row>
    <row r="47" spans="1:19" x14ac:dyDescent="0.2">
      <c r="A47" s="49">
        <v>41060</v>
      </c>
      <c r="B47" s="51">
        <v>-0.1206948640483384</v>
      </c>
      <c r="C47" s="13">
        <v>-12.31</v>
      </c>
      <c r="D47" s="13">
        <v>0.2</v>
      </c>
      <c r="E47" s="13">
        <v>-2.67</v>
      </c>
      <c r="F47" s="13">
        <v>0.01</v>
      </c>
      <c r="G47" s="51">
        <f t="shared" si="0"/>
        <v>-0.1207948640483384</v>
      </c>
    </row>
    <row r="48" spans="1:19" x14ac:dyDescent="0.2">
      <c r="A48" s="49">
        <v>41029</v>
      </c>
      <c r="B48" s="51">
        <v>-0.24883694542153645</v>
      </c>
      <c r="C48" s="13">
        <v>-2.25</v>
      </c>
      <c r="D48" s="13">
        <v>1.38</v>
      </c>
      <c r="E48" s="13">
        <v>-4.47</v>
      </c>
      <c r="F48" s="13">
        <v>0</v>
      </c>
      <c r="G48" s="51">
        <f t="shared" si="0"/>
        <v>-0.24883694542153645</v>
      </c>
    </row>
    <row r="49" spans="1:14" x14ac:dyDescent="0.2">
      <c r="A49" s="49">
        <v>40998</v>
      </c>
      <c r="B49" s="51">
        <v>-8.0350620891161406E-2</v>
      </c>
      <c r="C49" s="13">
        <v>0.06</v>
      </c>
      <c r="D49" s="13">
        <v>0.47</v>
      </c>
      <c r="E49" s="13">
        <v>-1.7</v>
      </c>
      <c r="F49" s="13">
        <v>0</v>
      </c>
      <c r="G49" s="51">
        <f t="shared" si="0"/>
        <v>-8.0350620891161406E-2</v>
      </c>
    </row>
    <row r="50" spans="1:14" x14ac:dyDescent="0.2">
      <c r="A50" s="49">
        <v>40968</v>
      </c>
      <c r="B50" s="51">
        <v>6.7386945867676573E-2</v>
      </c>
      <c r="C50" s="13">
        <v>6.41</v>
      </c>
      <c r="D50" s="13">
        <v>1.44</v>
      </c>
      <c r="E50" s="13">
        <v>-0.37</v>
      </c>
      <c r="F50" s="13">
        <v>0</v>
      </c>
      <c r="G50" s="51">
        <f t="shared" si="0"/>
        <v>6.7386945867676573E-2</v>
      </c>
    </row>
    <row r="51" spans="1:14" x14ac:dyDescent="0.2">
      <c r="A51" s="49">
        <v>40939</v>
      </c>
      <c r="B51" s="51">
        <v>0.1640088162841955</v>
      </c>
      <c r="C51" s="13">
        <v>5.67</v>
      </c>
      <c r="D51" s="13">
        <v>2.84</v>
      </c>
      <c r="E51" s="13">
        <v>0.91</v>
      </c>
      <c r="F51" s="13">
        <v>0</v>
      </c>
      <c r="G51" s="51">
        <f t="shared" si="0"/>
        <v>0.1640088162841955</v>
      </c>
    </row>
    <row r="52" spans="1:14" x14ac:dyDescent="0.2">
      <c r="A52" s="49">
        <v>40907</v>
      </c>
      <c r="B52" s="51">
        <v>-0.12501418037436185</v>
      </c>
      <c r="C52" s="13">
        <v>-2.15</v>
      </c>
      <c r="D52" s="13">
        <v>-0.98</v>
      </c>
      <c r="E52" s="13">
        <v>-1.23</v>
      </c>
      <c r="F52" s="13">
        <v>0</v>
      </c>
      <c r="G52" s="51">
        <f t="shared" si="0"/>
        <v>-0.12501418037436185</v>
      </c>
    </row>
    <row r="53" spans="1:14" x14ac:dyDescent="0.2">
      <c r="A53" s="49">
        <v>40877</v>
      </c>
      <c r="B53" s="51">
        <v>-0.12817723271684311</v>
      </c>
      <c r="C53" s="13">
        <v>-4.72</v>
      </c>
      <c r="D53" s="13">
        <v>-2.72</v>
      </c>
      <c r="E53" s="13">
        <v>-3.42</v>
      </c>
      <c r="F53" s="13">
        <v>0</v>
      </c>
      <c r="G53" s="51">
        <f t="shared" si="0"/>
        <v>-0.12817723271684311</v>
      </c>
    </row>
    <row r="54" spans="1:14" x14ac:dyDescent="0.2">
      <c r="A54" s="49">
        <v>40847</v>
      </c>
      <c r="B54" s="51">
        <v>-1.7968142968142864E-2</v>
      </c>
      <c r="C54" s="13">
        <v>11.05</v>
      </c>
      <c r="D54" s="13">
        <v>-3.2</v>
      </c>
      <c r="E54" s="13">
        <v>-1.61</v>
      </c>
      <c r="F54" s="13">
        <v>0</v>
      </c>
      <c r="G54" s="51">
        <f t="shared" si="0"/>
        <v>-1.7968142968142864E-2</v>
      </c>
    </row>
    <row r="55" spans="1:14" x14ac:dyDescent="0.2">
      <c r="A55" s="49">
        <v>40816</v>
      </c>
      <c r="B55" s="51">
        <v>-0.24216104813778894</v>
      </c>
      <c r="C55" s="13">
        <v>-11.63</v>
      </c>
      <c r="D55" s="13">
        <v>-1.35</v>
      </c>
      <c r="E55" s="13">
        <v>-1.95</v>
      </c>
      <c r="F55" s="13">
        <v>0</v>
      </c>
      <c r="G55" s="51">
        <f t="shared" si="0"/>
        <v>-0.24216104813778894</v>
      </c>
      <c r="L55" t="s">
        <v>77</v>
      </c>
    </row>
    <row r="56" spans="1:14" ht="16" thickBot="1" x14ac:dyDescent="0.25">
      <c r="A56" s="49">
        <v>40786</v>
      </c>
      <c r="B56" s="51">
        <v>-0.19628490298154277</v>
      </c>
      <c r="C56" s="13">
        <v>-10.130000000000001</v>
      </c>
      <c r="D56" s="13">
        <v>0.87</v>
      </c>
      <c r="E56" s="13">
        <v>-3.83</v>
      </c>
      <c r="F56" s="13">
        <v>0.01</v>
      </c>
      <c r="G56" s="51">
        <f t="shared" si="0"/>
        <v>-0.19638490298154276</v>
      </c>
    </row>
    <row r="57" spans="1:14" x14ac:dyDescent="0.2">
      <c r="A57" s="49">
        <v>40753</v>
      </c>
      <c r="B57" s="51">
        <v>-0.1402705726782626</v>
      </c>
      <c r="C57" s="13">
        <v>-3.45</v>
      </c>
      <c r="D57" s="13">
        <v>0.38</v>
      </c>
      <c r="E57" s="13">
        <v>-3.76</v>
      </c>
      <c r="F57" s="13">
        <v>0</v>
      </c>
      <c r="G57" s="51">
        <f t="shared" si="0"/>
        <v>-0.1402705726782626</v>
      </c>
      <c r="L57" s="48" t="s">
        <v>78</v>
      </c>
      <c r="M57" s="48" t="s">
        <v>79</v>
      </c>
      <c r="N57" s="48" t="s">
        <v>63</v>
      </c>
    </row>
    <row r="58" spans="1:14" x14ac:dyDescent="0.2">
      <c r="A58" s="49">
        <v>40724</v>
      </c>
      <c r="B58" s="51">
        <v>4.9647661755285011E-2</v>
      </c>
      <c r="C58" s="13">
        <v>-2.02</v>
      </c>
      <c r="D58" s="13">
        <v>-1.42</v>
      </c>
      <c r="E58" s="13">
        <v>0.16</v>
      </c>
      <c r="F58" s="13">
        <v>0</v>
      </c>
      <c r="G58" s="51">
        <f t="shared" si="0"/>
        <v>4.9647661755285011E-2</v>
      </c>
      <c r="L58" s="46">
        <v>1</v>
      </c>
      <c r="M58" s="46">
        <v>-1.4882104168015249E-2</v>
      </c>
      <c r="N58" s="46">
        <v>3.0787521444735573E-2</v>
      </c>
    </row>
    <row r="59" spans="1:14" x14ac:dyDescent="0.2">
      <c r="A59" s="49">
        <v>40694</v>
      </c>
      <c r="B59" s="51">
        <v>-4.0761982793936835E-2</v>
      </c>
      <c r="C59" s="13">
        <v>-3.04</v>
      </c>
      <c r="D59" s="13">
        <v>0.09</v>
      </c>
      <c r="E59" s="13">
        <v>-2.2599999999999998</v>
      </c>
      <c r="F59" s="13">
        <v>0</v>
      </c>
      <c r="G59" s="51">
        <f t="shared" si="0"/>
        <v>-4.0761982793936835E-2</v>
      </c>
      <c r="L59" s="46">
        <v>2</v>
      </c>
      <c r="M59" s="46">
        <v>-7.619336610481213E-2</v>
      </c>
      <c r="N59" s="46">
        <v>-8.0956927014595406E-2</v>
      </c>
    </row>
    <row r="60" spans="1:14" x14ac:dyDescent="0.2">
      <c r="A60" s="49">
        <v>40662</v>
      </c>
      <c r="B60" s="51">
        <v>9.9673386642640027E-2</v>
      </c>
      <c r="C60" s="13">
        <v>8.09</v>
      </c>
      <c r="D60" s="13">
        <v>-0.97</v>
      </c>
      <c r="E60" s="13">
        <v>-0.64</v>
      </c>
      <c r="F60" s="13">
        <v>0</v>
      </c>
      <c r="G60" s="51">
        <f t="shared" si="0"/>
        <v>9.9673386642640027E-2</v>
      </c>
      <c r="L60" s="46">
        <v>3</v>
      </c>
      <c r="M60" s="46">
        <v>-1.5769843383376416E-2</v>
      </c>
      <c r="N60" s="46">
        <v>-2.6021463535606516E-2</v>
      </c>
    </row>
    <row r="61" spans="1:14" x14ac:dyDescent="0.2">
      <c r="A61" s="49">
        <v>40633</v>
      </c>
      <c r="B61" s="51">
        <v>-3.9121259672095787E-2</v>
      </c>
      <c r="C61" s="13">
        <v>-0.19</v>
      </c>
      <c r="D61" s="13">
        <v>2.31</v>
      </c>
      <c r="E61" s="13">
        <v>-1.87</v>
      </c>
      <c r="F61" s="13">
        <v>0.01</v>
      </c>
      <c r="G61" s="51">
        <f t="shared" si="0"/>
        <v>-3.922125967209579E-2</v>
      </c>
      <c r="L61" s="46">
        <v>4</v>
      </c>
      <c r="M61" s="46">
        <v>-2.7033983304466068E-2</v>
      </c>
      <c r="N61" s="46">
        <v>8.2260192352828027E-2</v>
      </c>
    </row>
    <row r="62" spans="1:14" x14ac:dyDescent="0.2">
      <c r="A62" s="49">
        <v>40602</v>
      </c>
      <c r="B62" s="51">
        <v>-5.2256410256410146E-2</v>
      </c>
      <c r="C62" s="13">
        <v>3.05</v>
      </c>
      <c r="D62" s="13">
        <v>-1.1299999999999999</v>
      </c>
      <c r="E62" s="13">
        <v>0.81</v>
      </c>
      <c r="F62" s="13">
        <v>0.01</v>
      </c>
      <c r="G62" s="51">
        <f t="shared" si="0"/>
        <v>-5.2356410256410149E-2</v>
      </c>
      <c r="L62" s="46">
        <v>5</v>
      </c>
      <c r="M62" s="46">
        <v>5.0792898610622278E-2</v>
      </c>
      <c r="N62" s="46">
        <v>0.14021416196165551</v>
      </c>
    </row>
    <row r="63" spans="1:14" x14ac:dyDescent="0.2">
      <c r="A63" s="49">
        <v>40574</v>
      </c>
      <c r="B63" s="51">
        <v>7.7645758496822426E-2</v>
      </c>
      <c r="C63" s="13">
        <v>3.71</v>
      </c>
      <c r="D63" s="13">
        <v>-0.79</v>
      </c>
      <c r="E63" s="13">
        <v>4.84</v>
      </c>
      <c r="F63" s="13">
        <v>0.01</v>
      </c>
      <c r="G63" s="51">
        <f t="shared" si="0"/>
        <v>7.7545758496822423E-2</v>
      </c>
      <c r="L63" s="46">
        <v>6</v>
      </c>
      <c r="M63" s="46">
        <v>-5.7565270317534993E-2</v>
      </c>
      <c r="N63" s="46">
        <v>-6.8733430981166355E-2</v>
      </c>
    </row>
    <row r="64" spans="1:14" x14ac:dyDescent="0.2">
      <c r="A64" s="49">
        <v>40543</v>
      </c>
      <c r="B64" s="51">
        <v>-1.0823812387251941E-2</v>
      </c>
      <c r="C64" s="13">
        <v>8.9700000000000006</v>
      </c>
      <c r="D64" s="13">
        <v>2.4900000000000002</v>
      </c>
      <c r="E64" s="13">
        <v>1.31</v>
      </c>
      <c r="F64" s="13">
        <v>0.01</v>
      </c>
      <c r="G64" s="51">
        <f t="shared" si="0"/>
        <v>-1.092381238725194E-2</v>
      </c>
      <c r="L64" s="46">
        <v>7</v>
      </c>
      <c r="M64" s="46">
        <v>-5.7642848365585413E-2</v>
      </c>
      <c r="N64" s="46">
        <v>-9.8290283999446171E-2</v>
      </c>
    </row>
    <row r="65" spans="1:14" x14ac:dyDescent="0.2">
      <c r="A65" s="49">
        <v>40512</v>
      </c>
      <c r="B65" s="51">
        <v>4.2270531400965261E-3</v>
      </c>
      <c r="C65" s="13">
        <v>-8.1</v>
      </c>
      <c r="D65" s="13">
        <v>1.25</v>
      </c>
      <c r="E65" s="13">
        <v>-3.18</v>
      </c>
      <c r="F65" s="13">
        <v>0.01</v>
      </c>
      <c r="G65" s="51">
        <f t="shared" si="0"/>
        <v>4.1270531400965258E-3</v>
      </c>
      <c r="L65" s="46">
        <v>8</v>
      </c>
      <c r="M65" s="46">
        <v>9.7229790818548888E-3</v>
      </c>
      <c r="N65" s="46">
        <v>-2.0566025978032657E-2</v>
      </c>
    </row>
    <row r="66" spans="1:14" x14ac:dyDescent="0.2">
      <c r="A66" s="49">
        <v>40480</v>
      </c>
      <c r="B66" s="51">
        <v>0.15951623169955442</v>
      </c>
      <c r="C66" s="13">
        <v>5.0999999999999996</v>
      </c>
      <c r="D66" s="13">
        <v>0.28999999999999998</v>
      </c>
      <c r="E66" s="13">
        <v>0.14000000000000001</v>
      </c>
      <c r="F66" s="13">
        <v>0.01</v>
      </c>
      <c r="G66" s="51">
        <f t="shared" ref="G66:G129" si="1">B66-F66/100</f>
        <v>0.15941623169955443</v>
      </c>
      <c r="L66" s="46">
        <v>9</v>
      </c>
      <c r="M66" s="46">
        <v>-2.4546937994619374E-2</v>
      </c>
      <c r="N66" s="46">
        <v>-4.6635883211700903E-3</v>
      </c>
    </row>
    <row r="67" spans="1:14" x14ac:dyDescent="0.2">
      <c r="A67" s="49">
        <v>40451</v>
      </c>
      <c r="B67" s="51">
        <v>0.18979097243259613</v>
      </c>
      <c r="C67" s="13">
        <v>11.54</v>
      </c>
      <c r="D67" s="13">
        <v>1.0900000000000001</v>
      </c>
      <c r="E67" s="13">
        <v>0.21</v>
      </c>
      <c r="F67" s="13">
        <v>0.01</v>
      </c>
      <c r="G67" s="51">
        <f t="shared" si="1"/>
        <v>0.18969097243259614</v>
      </c>
      <c r="L67" s="46">
        <v>10</v>
      </c>
      <c r="M67" s="46">
        <v>-9.9584892014954289E-3</v>
      </c>
      <c r="N67" s="46">
        <v>0.13421884423108141</v>
      </c>
    </row>
    <row r="68" spans="1:14" x14ac:dyDescent="0.2">
      <c r="A68" s="49">
        <v>40421</v>
      </c>
      <c r="B68" s="51">
        <v>-8.9567675653313028E-2</v>
      </c>
      <c r="C68" s="13">
        <v>-4.25</v>
      </c>
      <c r="D68" s="13">
        <v>-0.08</v>
      </c>
      <c r="E68" s="13">
        <v>-2.83</v>
      </c>
      <c r="F68" s="13">
        <v>0.01</v>
      </c>
      <c r="G68" s="51">
        <f t="shared" si="1"/>
        <v>-8.9667675653313031E-2</v>
      </c>
      <c r="L68" s="46">
        <v>11</v>
      </c>
      <c r="M68" s="46">
        <v>5.415253047894078E-2</v>
      </c>
      <c r="N68" s="46">
        <v>2.9875692741071908E-2</v>
      </c>
    </row>
    <row r="69" spans="1:14" x14ac:dyDescent="0.2">
      <c r="A69" s="49">
        <v>40389</v>
      </c>
      <c r="B69" s="51">
        <v>8.0942088395319356E-2</v>
      </c>
      <c r="C69" s="13">
        <v>11.85</v>
      </c>
      <c r="D69" s="13">
        <v>-1.71</v>
      </c>
      <c r="E69" s="13">
        <v>4.9400000000000004</v>
      </c>
      <c r="F69" s="13">
        <v>0.01</v>
      </c>
      <c r="G69" s="51">
        <f t="shared" si="1"/>
        <v>8.0842088395319353E-2</v>
      </c>
      <c r="L69" s="46">
        <v>12</v>
      </c>
      <c r="M69" s="46">
        <v>-2.8025989864217692E-2</v>
      </c>
      <c r="N69" s="46">
        <v>6.979010613551731E-2</v>
      </c>
    </row>
    <row r="70" spans="1:14" x14ac:dyDescent="0.2">
      <c r="A70" s="49">
        <v>40359</v>
      </c>
      <c r="B70" s="51">
        <v>7.8017033585087603E-2</v>
      </c>
      <c r="C70" s="13">
        <v>-0.94</v>
      </c>
      <c r="D70" s="13">
        <v>-0.08</v>
      </c>
      <c r="E70" s="13">
        <v>-2.16</v>
      </c>
      <c r="F70" s="13">
        <v>0.01</v>
      </c>
      <c r="G70" s="51">
        <f t="shared" si="1"/>
        <v>7.79170335850876E-2</v>
      </c>
      <c r="L70" s="46">
        <v>13</v>
      </c>
      <c r="M70" s="46">
        <v>7.2632504368702694E-2</v>
      </c>
      <c r="N70" s="46">
        <v>9.1505963153662023E-2</v>
      </c>
    </row>
    <row r="71" spans="1:14" x14ac:dyDescent="0.2">
      <c r="A71" s="49">
        <v>40329</v>
      </c>
      <c r="B71" s="51">
        <v>-0.12958948178194274</v>
      </c>
      <c r="C71" s="13">
        <v>-12.05</v>
      </c>
      <c r="D71" s="13">
        <v>-0.28999999999999998</v>
      </c>
      <c r="E71" s="13">
        <v>-3.51</v>
      </c>
      <c r="F71" s="13">
        <v>0.01</v>
      </c>
      <c r="G71" s="51">
        <f t="shared" si="1"/>
        <v>-0.12968948178194273</v>
      </c>
      <c r="L71" s="46">
        <v>14</v>
      </c>
      <c r="M71" s="46">
        <v>-2.3165106928305562E-2</v>
      </c>
      <c r="N71" s="46">
        <v>0.28099289557801199</v>
      </c>
    </row>
    <row r="72" spans="1:14" x14ac:dyDescent="0.2">
      <c r="A72" s="49">
        <v>40298</v>
      </c>
      <c r="B72" s="51">
        <v>2.9816348577601737E-2</v>
      </c>
      <c r="C72" s="13">
        <v>-1.93</v>
      </c>
      <c r="D72" s="13">
        <v>3.4</v>
      </c>
      <c r="E72" s="13">
        <v>-0.61</v>
      </c>
      <c r="F72" s="13">
        <v>0.01</v>
      </c>
      <c r="G72" s="51">
        <f t="shared" si="1"/>
        <v>2.9716348577601737E-2</v>
      </c>
      <c r="L72" s="46">
        <v>15</v>
      </c>
      <c r="M72" s="46">
        <v>-4.6041487807940179E-2</v>
      </c>
      <c r="N72" s="46">
        <v>3.8274497516678024E-2</v>
      </c>
    </row>
    <row r="73" spans="1:14" x14ac:dyDescent="0.2">
      <c r="A73" s="49">
        <v>40268</v>
      </c>
      <c r="B73" s="51">
        <v>0.12456467158014095</v>
      </c>
      <c r="C73" s="13">
        <v>6.54</v>
      </c>
      <c r="D73" s="13">
        <v>-0.97</v>
      </c>
      <c r="E73" s="13">
        <v>4.18</v>
      </c>
      <c r="F73" s="13">
        <v>0.01</v>
      </c>
      <c r="G73" s="51">
        <f t="shared" si="1"/>
        <v>0.12446467158014095</v>
      </c>
      <c r="L73" s="46">
        <v>16</v>
      </c>
      <c r="M73" s="46">
        <v>1.0864658231986988E-2</v>
      </c>
      <c r="N73" s="46">
        <v>7.8160505650440554E-2</v>
      </c>
    </row>
    <row r="74" spans="1:14" x14ac:dyDescent="0.2">
      <c r="A74" s="49">
        <v>40235</v>
      </c>
      <c r="B74" s="51">
        <v>-0.17981931712501664</v>
      </c>
      <c r="C74" s="13">
        <v>-2.1800000000000002</v>
      </c>
      <c r="D74" s="13">
        <v>-0.6</v>
      </c>
      <c r="E74" s="13">
        <v>-1.67</v>
      </c>
      <c r="F74" s="13">
        <v>0</v>
      </c>
      <c r="G74" s="51">
        <f t="shared" si="1"/>
        <v>-0.17981931712501664</v>
      </c>
      <c r="L74" s="46">
        <v>17</v>
      </c>
      <c r="M74" s="46">
        <v>-4.6750684381976583E-2</v>
      </c>
      <c r="N74" s="46">
        <v>-2.1885455450618173E-2</v>
      </c>
    </row>
    <row r="75" spans="1:14" x14ac:dyDescent="0.2">
      <c r="A75" s="49">
        <v>40207</v>
      </c>
      <c r="B75" s="51">
        <v>-1.2605320772242079E-3</v>
      </c>
      <c r="C75" s="13">
        <v>-5.36</v>
      </c>
      <c r="D75" s="13">
        <v>4.74</v>
      </c>
      <c r="E75" s="13">
        <v>-1.86</v>
      </c>
      <c r="F75" s="13">
        <v>0</v>
      </c>
      <c r="G75" s="51">
        <f t="shared" si="1"/>
        <v>-1.2605320772242079E-3</v>
      </c>
      <c r="L75" s="46">
        <v>18</v>
      </c>
      <c r="M75" s="46">
        <v>-4.9080101425677258E-2</v>
      </c>
      <c r="N75" s="46">
        <v>-9.6667125907484719E-4</v>
      </c>
    </row>
    <row r="76" spans="1:14" x14ac:dyDescent="0.2">
      <c r="A76" s="49">
        <v>40178</v>
      </c>
      <c r="B76" s="51">
        <v>4.6657335199626893E-3</v>
      </c>
      <c r="C76" s="13">
        <v>1.05</v>
      </c>
      <c r="D76" s="13">
        <v>-1.88</v>
      </c>
      <c r="E76" s="13">
        <v>-1.5</v>
      </c>
      <c r="F76" s="13">
        <v>0.01</v>
      </c>
      <c r="G76" s="51">
        <f t="shared" si="1"/>
        <v>4.565733519962689E-3</v>
      </c>
      <c r="L76" s="46">
        <v>19</v>
      </c>
      <c r="M76" s="46">
        <v>-9.0705683083794689E-3</v>
      </c>
      <c r="N76" s="46">
        <v>-3.7316586018114849E-2</v>
      </c>
    </row>
    <row r="77" spans="1:14" x14ac:dyDescent="0.2">
      <c r="A77" s="49">
        <v>40147</v>
      </c>
      <c r="B77" s="51">
        <v>5.8412698412698472E-2</v>
      </c>
      <c r="C77" s="13">
        <v>3</v>
      </c>
      <c r="D77" s="13">
        <v>-2.0699999999999998</v>
      </c>
      <c r="E77" s="13">
        <v>-1.18</v>
      </c>
      <c r="F77" s="13">
        <v>0</v>
      </c>
      <c r="G77" s="51">
        <f t="shared" si="1"/>
        <v>5.8412698412698472E-2</v>
      </c>
      <c r="L77" s="46">
        <v>20</v>
      </c>
      <c r="M77" s="46">
        <v>-4.4650646689006257E-2</v>
      </c>
      <c r="N77" s="46">
        <v>8.3094370635277859E-2</v>
      </c>
    </row>
    <row r="78" spans="1:14" x14ac:dyDescent="0.2">
      <c r="A78" s="49">
        <v>40116</v>
      </c>
      <c r="B78" s="51">
        <v>6.811845377138126E-2</v>
      </c>
      <c r="C78" s="13">
        <v>-1.9</v>
      </c>
      <c r="D78" s="13">
        <v>1.46</v>
      </c>
      <c r="E78" s="13">
        <v>-3.42</v>
      </c>
      <c r="F78" s="13">
        <v>0</v>
      </c>
      <c r="G78" s="51">
        <f t="shared" si="1"/>
        <v>6.811845377138126E-2</v>
      </c>
      <c r="L78" s="46">
        <v>21</v>
      </c>
      <c r="M78" s="46">
        <v>-9.8710029260850856E-3</v>
      </c>
      <c r="N78" s="46">
        <v>4.9851735103348921E-2</v>
      </c>
    </row>
    <row r="79" spans="1:14" x14ac:dyDescent="0.2">
      <c r="A79" s="49">
        <v>40086</v>
      </c>
      <c r="B79" s="51">
        <v>3.1718883619684446E-2</v>
      </c>
      <c r="C79" s="13">
        <v>5.36</v>
      </c>
      <c r="D79" s="13">
        <v>1.89</v>
      </c>
      <c r="E79" s="13">
        <v>1.04</v>
      </c>
      <c r="F79" s="13">
        <v>0.01</v>
      </c>
      <c r="G79" s="51">
        <f t="shared" si="1"/>
        <v>3.1618883619684443E-2</v>
      </c>
      <c r="L79" s="46">
        <v>22</v>
      </c>
      <c r="M79" s="46">
        <v>1.7144839980213675E-3</v>
      </c>
      <c r="N79" s="46">
        <v>-1.7828228073850694E-2</v>
      </c>
    </row>
    <row r="80" spans="1:14" x14ac:dyDescent="0.2">
      <c r="A80" s="49">
        <v>40056</v>
      </c>
      <c r="B80" s="51">
        <v>-5.0981260144606799E-2</v>
      </c>
      <c r="C80" s="13">
        <v>5.66</v>
      </c>
      <c r="D80" s="13">
        <v>1.82</v>
      </c>
      <c r="E80" s="13">
        <v>7.45</v>
      </c>
      <c r="F80" s="13">
        <v>0.01</v>
      </c>
      <c r="G80" s="51">
        <f t="shared" si="1"/>
        <v>-5.1081260144606802E-2</v>
      </c>
      <c r="L80" s="46">
        <v>23</v>
      </c>
      <c r="M80" s="46">
        <v>1.1516978981399832E-2</v>
      </c>
      <c r="N80" s="46">
        <v>4.4010784900541305E-2</v>
      </c>
    </row>
    <row r="81" spans="1:14" x14ac:dyDescent="0.2">
      <c r="A81" s="49">
        <v>40025</v>
      </c>
      <c r="B81" s="51">
        <v>0.13679443093181254</v>
      </c>
      <c r="C81" s="13">
        <v>10.25</v>
      </c>
      <c r="D81" s="13">
        <v>-3.86</v>
      </c>
      <c r="E81" s="13">
        <v>3.66</v>
      </c>
      <c r="F81" s="13">
        <v>0.01</v>
      </c>
      <c r="G81" s="51">
        <f t="shared" si="1"/>
        <v>0.13669443093181255</v>
      </c>
      <c r="L81" s="46">
        <v>24</v>
      </c>
      <c r="M81" s="46">
        <v>7.305726549597857E-4</v>
      </c>
      <c r="N81" s="46">
        <v>6.4948071123694731E-2</v>
      </c>
    </row>
    <row r="82" spans="1:14" x14ac:dyDescent="0.2">
      <c r="A82" s="49">
        <v>39994</v>
      </c>
      <c r="B82" s="51">
        <v>-0.12221158801442977</v>
      </c>
      <c r="C82" s="13">
        <v>-1.85</v>
      </c>
      <c r="D82" s="13">
        <v>1.34</v>
      </c>
      <c r="E82" s="13">
        <v>-1.28</v>
      </c>
      <c r="F82" s="13">
        <v>0.01</v>
      </c>
      <c r="G82" s="51">
        <f t="shared" si="1"/>
        <v>-0.12231158801442978</v>
      </c>
      <c r="L82" s="46">
        <v>25</v>
      </c>
      <c r="M82" s="46">
        <v>7.5967485782642452E-2</v>
      </c>
      <c r="N82" s="46">
        <v>5.1722787152310046E-2</v>
      </c>
    </row>
    <row r="83" spans="1:14" x14ac:dyDescent="0.2">
      <c r="A83" s="49">
        <v>39962</v>
      </c>
      <c r="B83" s="51">
        <v>0.20823696851094109</v>
      </c>
      <c r="C83" s="13">
        <v>12.86</v>
      </c>
      <c r="D83" s="13">
        <v>1.22</v>
      </c>
      <c r="E83" s="13">
        <v>-1.18</v>
      </c>
      <c r="F83" s="13">
        <v>0</v>
      </c>
      <c r="G83" s="51">
        <f t="shared" si="1"/>
        <v>0.20823696851094109</v>
      </c>
      <c r="L83" s="46">
        <v>26</v>
      </c>
      <c r="M83" s="46">
        <v>-1.3588292717129764E-2</v>
      </c>
      <c r="N83" s="46">
        <v>0.22105054591109027</v>
      </c>
    </row>
    <row r="84" spans="1:14" x14ac:dyDescent="0.2">
      <c r="A84" s="49">
        <v>39933</v>
      </c>
      <c r="B84" s="51">
        <v>0.23947078280044098</v>
      </c>
      <c r="C84" s="13">
        <v>13.78</v>
      </c>
      <c r="D84" s="13">
        <v>2.19</v>
      </c>
      <c r="E84" s="13">
        <v>5.6</v>
      </c>
      <c r="F84" s="13">
        <v>0.01</v>
      </c>
      <c r="G84" s="51">
        <f t="shared" si="1"/>
        <v>0.239370782800441</v>
      </c>
      <c r="L84" s="46">
        <v>27</v>
      </c>
      <c r="M84" s="46">
        <v>2.463339711621771E-2</v>
      </c>
      <c r="N84" s="46">
        <v>-0.21731975435953699</v>
      </c>
    </row>
    <row r="85" spans="1:14" x14ac:dyDescent="0.2">
      <c r="A85" s="49">
        <v>39903</v>
      </c>
      <c r="B85" s="51">
        <v>4.2888352305392896E-2</v>
      </c>
      <c r="C85" s="13">
        <v>7.03</v>
      </c>
      <c r="D85" s="13">
        <v>-2.5099999999999998</v>
      </c>
      <c r="E85" s="13">
        <v>1.9</v>
      </c>
      <c r="F85" s="13">
        <v>0.02</v>
      </c>
      <c r="G85" s="51">
        <f t="shared" si="1"/>
        <v>4.2688352305392897E-2</v>
      </c>
      <c r="L85" s="46">
        <v>28</v>
      </c>
      <c r="M85" s="46">
        <v>1.1980358962860236E-2</v>
      </c>
      <c r="N85" s="46">
        <v>0.19242393239795283</v>
      </c>
    </row>
    <row r="86" spans="1:14" x14ac:dyDescent="0.2">
      <c r="A86" s="49">
        <v>39871</v>
      </c>
      <c r="B86" s="51">
        <v>2.631578947368407E-2</v>
      </c>
      <c r="C86" s="13">
        <v>-10.02</v>
      </c>
      <c r="D86" s="13">
        <v>4.24</v>
      </c>
      <c r="E86" s="13">
        <v>-4.5999999999999996</v>
      </c>
      <c r="F86" s="13">
        <v>0.01</v>
      </c>
      <c r="G86" s="51">
        <f t="shared" si="1"/>
        <v>2.6215789473684071E-2</v>
      </c>
      <c r="L86" s="46">
        <v>29</v>
      </c>
      <c r="M86" s="46">
        <v>6.0820014266590873E-2</v>
      </c>
      <c r="N86" s="46">
        <v>-0.26199277024313583</v>
      </c>
    </row>
    <row r="87" spans="1:14" x14ac:dyDescent="0.2">
      <c r="A87" s="49">
        <v>39843</v>
      </c>
      <c r="B87" s="51">
        <v>9.4973510789507776E-2</v>
      </c>
      <c r="C87" s="13">
        <v>-10.97</v>
      </c>
      <c r="D87" s="13">
        <v>4.8499999999999996</v>
      </c>
      <c r="E87" s="13">
        <v>-3.97</v>
      </c>
      <c r="F87" s="13">
        <v>0</v>
      </c>
      <c r="G87" s="51">
        <f t="shared" si="1"/>
        <v>9.4973510789507776E-2</v>
      </c>
      <c r="L87" s="46">
        <v>30</v>
      </c>
      <c r="M87" s="46">
        <v>7.5704540141648527E-2</v>
      </c>
      <c r="N87" s="46">
        <v>5.4552915886901129E-2</v>
      </c>
    </row>
    <row r="88" spans="1:14" x14ac:dyDescent="0.2">
      <c r="A88" s="49">
        <v>39813</v>
      </c>
      <c r="B88" s="51">
        <v>-0.14552280004416474</v>
      </c>
      <c r="C88" s="13">
        <v>6.61</v>
      </c>
      <c r="D88" s="13">
        <v>-1.34</v>
      </c>
      <c r="E88" s="13">
        <v>2.11</v>
      </c>
      <c r="F88" s="13">
        <v>0</v>
      </c>
      <c r="G88" s="51">
        <f t="shared" si="1"/>
        <v>-0.14552280004416474</v>
      </c>
      <c r="L88" s="46">
        <v>31</v>
      </c>
      <c r="M88" s="46">
        <v>-5.7527477506548528E-4</v>
      </c>
      <c r="N88" s="46">
        <v>0.1203126802267568</v>
      </c>
    </row>
    <row r="89" spans="1:14" x14ac:dyDescent="0.2">
      <c r="A89" s="49">
        <v>39780</v>
      </c>
      <c r="B89" s="51">
        <v>-0.31619479048697618</v>
      </c>
      <c r="C89" s="13">
        <v>-7.05</v>
      </c>
      <c r="D89" s="13">
        <v>-1.17</v>
      </c>
      <c r="E89" s="13">
        <v>-3.53</v>
      </c>
      <c r="F89" s="13">
        <v>0.03</v>
      </c>
      <c r="G89" s="51">
        <f t="shared" si="1"/>
        <v>-0.31649479048697621</v>
      </c>
      <c r="L89" s="46">
        <v>32</v>
      </c>
      <c r="M89" s="46">
        <v>8.0571210252688666E-2</v>
      </c>
      <c r="N89" s="46">
        <v>0.43740972562252811</v>
      </c>
    </row>
    <row r="90" spans="1:14" x14ac:dyDescent="0.2">
      <c r="A90" s="49">
        <v>39752</v>
      </c>
      <c r="B90" s="51">
        <v>-0.21141938556799245</v>
      </c>
      <c r="C90" s="13">
        <v>-22.14</v>
      </c>
      <c r="D90" s="13">
        <v>-4.51</v>
      </c>
      <c r="E90" s="13">
        <v>-2.61</v>
      </c>
      <c r="F90" s="13">
        <v>0.08</v>
      </c>
      <c r="G90" s="51">
        <f t="shared" si="1"/>
        <v>-0.21221938556799244</v>
      </c>
      <c r="L90" s="46">
        <v>33</v>
      </c>
      <c r="M90" s="46">
        <v>-5.3904502382386171E-2</v>
      </c>
      <c r="N90" s="46">
        <v>-1.9745909016369551E-2</v>
      </c>
    </row>
    <row r="91" spans="1:14" x14ac:dyDescent="0.2">
      <c r="A91" s="49">
        <v>39721</v>
      </c>
      <c r="B91" s="51">
        <v>-0.18910828948003677</v>
      </c>
      <c r="C91" s="13">
        <v>-15.12</v>
      </c>
      <c r="D91" s="13">
        <v>-3.19</v>
      </c>
      <c r="E91" s="13">
        <v>0.6</v>
      </c>
      <c r="F91" s="13">
        <v>0.15</v>
      </c>
      <c r="G91" s="51">
        <f t="shared" si="1"/>
        <v>-0.19060828948003677</v>
      </c>
      <c r="L91" s="46">
        <v>34</v>
      </c>
      <c r="M91" s="46">
        <v>2.2871262895431926E-2</v>
      </c>
      <c r="N91" s="46">
        <v>0.10018485610389186</v>
      </c>
    </row>
    <row r="92" spans="1:14" x14ac:dyDescent="0.2">
      <c r="A92" s="49">
        <v>39689</v>
      </c>
      <c r="B92" s="51">
        <v>3.1061775100801547E-2</v>
      </c>
      <c r="C92" s="13">
        <v>-4.4000000000000004</v>
      </c>
      <c r="D92" s="13">
        <v>0.02</v>
      </c>
      <c r="E92" s="13">
        <v>-0.17</v>
      </c>
      <c r="F92" s="13">
        <v>0.13</v>
      </c>
      <c r="G92" s="51">
        <f t="shared" si="1"/>
        <v>2.9761775100801548E-2</v>
      </c>
      <c r="L92" s="46">
        <v>35</v>
      </c>
      <c r="M92" s="46">
        <v>5.1676078954388749E-2</v>
      </c>
      <c r="N92" s="46">
        <v>2.4221108242507561E-2</v>
      </c>
    </row>
    <row r="93" spans="1:14" x14ac:dyDescent="0.2">
      <c r="A93" s="49">
        <v>39660</v>
      </c>
      <c r="B93" s="51">
        <v>-8.5533503277494649E-2</v>
      </c>
      <c r="C93" s="13">
        <v>-3.73</v>
      </c>
      <c r="D93" s="13">
        <v>-2.23</v>
      </c>
      <c r="E93" s="13">
        <v>0.73</v>
      </c>
      <c r="F93" s="13">
        <v>0.15</v>
      </c>
      <c r="G93" s="51">
        <f t="shared" si="1"/>
        <v>-8.703350327749465E-2</v>
      </c>
      <c r="L93" s="46">
        <v>36</v>
      </c>
      <c r="M93" s="46">
        <v>-2.6269533968952492E-2</v>
      </c>
      <c r="N93" s="46">
        <v>7.4968519768581904E-4</v>
      </c>
    </row>
    <row r="94" spans="1:14" x14ac:dyDescent="0.2">
      <c r="A94" s="49">
        <v>39629</v>
      </c>
      <c r="B94" s="51">
        <v>-0.13773207206499982</v>
      </c>
      <c r="C94" s="13">
        <v>-8.64</v>
      </c>
      <c r="D94" s="13">
        <v>1.58</v>
      </c>
      <c r="E94" s="13">
        <v>-0.83</v>
      </c>
      <c r="F94" s="13">
        <v>0.17</v>
      </c>
      <c r="G94" s="51">
        <f t="shared" si="1"/>
        <v>-0.13943207206499983</v>
      </c>
      <c r="L94" s="46">
        <v>37</v>
      </c>
      <c r="M94" s="46">
        <v>-3.4806907353847207E-2</v>
      </c>
      <c r="N94" s="46">
        <v>4.4348892086671622E-2</v>
      </c>
    </row>
    <row r="95" spans="1:14" x14ac:dyDescent="0.2">
      <c r="A95" s="49">
        <v>39598</v>
      </c>
      <c r="B95" s="51">
        <v>-0.11071939683758603</v>
      </c>
      <c r="C95" s="13">
        <v>0.87</v>
      </c>
      <c r="D95" s="13">
        <v>0.57999999999999996</v>
      </c>
      <c r="E95" s="13">
        <v>-1.28</v>
      </c>
      <c r="F95" s="13">
        <v>0.18</v>
      </c>
      <c r="G95" s="51">
        <f t="shared" si="1"/>
        <v>-0.11251939683758602</v>
      </c>
      <c r="L95" s="46">
        <v>38</v>
      </c>
      <c r="M95" s="46">
        <v>8.1153021237018258E-2</v>
      </c>
      <c r="N95" s="46">
        <v>-3.1315806110546823E-2</v>
      </c>
    </row>
    <row r="96" spans="1:14" x14ac:dyDescent="0.2">
      <c r="A96" s="49">
        <v>39568</v>
      </c>
      <c r="B96" s="51">
        <v>-8.4111253196930913E-2</v>
      </c>
      <c r="C96" s="13">
        <v>4.41</v>
      </c>
      <c r="D96" s="13">
        <v>-2.48</v>
      </c>
      <c r="E96" s="13">
        <v>-7.0000000000000007E-2</v>
      </c>
      <c r="F96" s="13">
        <v>0.18</v>
      </c>
      <c r="G96" s="51">
        <f t="shared" si="1"/>
        <v>-8.5911253196930909E-2</v>
      </c>
      <c r="L96" s="46">
        <v>39</v>
      </c>
      <c r="M96" s="46">
        <v>5.1124619659786305E-2</v>
      </c>
      <c r="N96" s="46">
        <v>0.10851978928590046</v>
      </c>
    </row>
    <row r="97" spans="1:14" x14ac:dyDescent="0.2">
      <c r="A97" s="49">
        <v>39538</v>
      </c>
      <c r="B97" s="51">
        <v>-2.8692087939386379E-2</v>
      </c>
      <c r="C97" s="13">
        <v>0.26</v>
      </c>
      <c r="D97" s="13">
        <v>-0.54</v>
      </c>
      <c r="E97" s="13">
        <v>2.23</v>
      </c>
      <c r="F97" s="13">
        <v>0.17</v>
      </c>
      <c r="G97" s="51">
        <f t="shared" si="1"/>
        <v>-3.0392087939386379E-2</v>
      </c>
      <c r="L97" s="46">
        <v>40</v>
      </c>
      <c r="M97" s="46">
        <v>1.2857089754351257E-2</v>
      </c>
      <c r="N97" s="46">
        <v>-5.7364528000257466E-2</v>
      </c>
    </row>
    <row r="98" spans="1:14" x14ac:dyDescent="0.2">
      <c r="A98" s="49">
        <v>39507</v>
      </c>
      <c r="B98" s="51">
        <v>2.7437468095967255E-2</v>
      </c>
      <c r="C98" s="13">
        <v>1.98</v>
      </c>
      <c r="D98" s="13">
        <v>2.7</v>
      </c>
      <c r="E98" s="13">
        <v>-0.52</v>
      </c>
      <c r="F98" s="13">
        <v>0.13</v>
      </c>
      <c r="G98" s="51">
        <f t="shared" si="1"/>
        <v>2.6137468095967255E-2</v>
      </c>
      <c r="L98" s="46">
        <v>41</v>
      </c>
      <c r="M98" s="46">
        <v>2.065493509341769E-2</v>
      </c>
      <c r="N98" s="46">
        <v>-0.2181262872876702</v>
      </c>
    </row>
    <row r="99" spans="1:14" x14ac:dyDescent="0.2">
      <c r="A99" s="49">
        <v>39478</v>
      </c>
      <c r="B99" s="51">
        <v>-5.0900832702498011E-2</v>
      </c>
      <c r="C99" s="13">
        <v>-9.93</v>
      </c>
      <c r="D99" s="13">
        <v>0.13</v>
      </c>
      <c r="E99" s="13">
        <v>0.37</v>
      </c>
      <c r="F99" s="13">
        <v>0.21</v>
      </c>
      <c r="G99" s="51">
        <f t="shared" si="1"/>
        <v>-5.3000832702498009E-2</v>
      </c>
      <c r="L99" s="46">
        <v>42</v>
      </c>
      <c r="M99" s="46">
        <v>4.6848773555734843E-2</v>
      </c>
      <c r="N99" s="46">
        <v>-2.4397520708354489E-2</v>
      </c>
    </row>
    <row r="100" spans="1:14" x14ac:dyDescent="0.2">
      <c r="A100" s="49">
        <v>39447</v>
      </c>
      <c r="B100" s="51">
        <v>-2.3535673102510257E-2</v>
      </c>
      <c r="C100" s="13">
        <v>-2.16</v>
      </c>
      <c r="D100" s="13">
        <v>-0.88</v>
      </c>
      <c r="E100" s="13">
        <v>0.96</v>
      </c>
      <c r="F100" s="13">
        <v>0.27</v>
      </c>
      <c r="G100" s="51">
        <f t="shared" si="1"/>
        <v>-2.6235673102510258E-2</v>
      </c>
      <c r="L100" s="46">
        <v>43</v>
      </c>
      <c r="M100" s="46">
        <v>5.7601155947225563E-2</v>
      </c>
      <c r="N100" s="46">
        <v>-0.10789587684726885</v>
      </c>
    </row>
    <row r="101" spans="1:14" x14ac:dyDescent="0.2">
      <c r="A101" s="49">
        <v>39416</v>
      </c>
      <c r="B101" s="51">
        <v>-0.17005717651100583</v>
      </c>
      <c r="C101" s="13">
        <v>-4.07</v>
      </c>
      <c r="D101" s="13">
        <v>-4.6500000000000004</v>
      </c>
      <c r="E101" s="13">
        <v>-1.7</v>
      </c>
      <c r="F101" s="13">
        <v>0.34</v>
      </c>
      <c r="G101" s="51">
        <f t="shared" si="1"/>
        <v>-0.17345717651100584</v>
      </c>
      <c r="L101" s="46">
        <v>44</v>
      </c>
      <c r="M101" s="46">
        <v>-9.397564093026143E-3</v>
      </c>
      <c r="N101" s="46">
        <v>-0.17385035956839814</v>
      </c>
    </row>
    <row r="102" spans="1:14" x14ac:dyDescent="0.2">
      <c r="A102" s="49">
        <v>39386</v>
      </c>
      <c r="B102" s="51">
        <v>0.10538165247111153</v>
      </c>
      <c r="C102" s="13">
        <v>4.3499999999999996</v>
      </c>
      <c r="D102" s="13">
        <v>0.26</v>
      </c>
      <c r="E102" s="13">
        <v>-1.28</v>
      </c>
      <c r="F102" s="13">
        <v>0.32</v>
      </c>
      <c r="G102" s="51">
        <f t="shared" si="1"/>
        <v>0.10218165247111154</v>
      </c>
      <c r="L102" s="46">
        <v>45</v>
      </c>
      <c r="M102" s="46">
        <v>7.1594551350214142E-2</v>
      </c>
      <c r="N102" s="46">
        <v>-9.9424821063321789E-2</v>
      </c>
    </row>
    <row r="103" spans="1:14" x14ac:dyDescent="0.2">
      <c r="A103" s="49">
        <v>39353</v>
      </c>
      <c r="B103" s="51">
        <v>-7.3928006229747045E-2</v>
      </c>
      <c r="C103" s="13">
        <v>4.79</v>
      </c>
      <c r="D103" s="13">
        <v>-3.67</v>
      </c>
      <c r="E103" s="13">
        <v>-0.74</v>
      </c>
      <c r="F103" s="13">
        <v>0.32</v>
      </c>
      <c r="G103" s="51">
        <f t="shared" si="1"/>
        <v>-7.712800622974704E-2</v>
      </c>
      <c r="L103" s="46">
        <v>46</v>
      </c>
      <c r="M103" s="46">
        <v>-0.13953132620872424</v>
      </c>
      <c r="N103" s="46">
        <v>1.8736462160385839E-2</v>
      </c>
    </row>
    <row r="104" spans="1:14" x14ac:dyDescent="0.2">
      <c r="A104" s="49">
        <v>39325</v>
      </c>
      <c r="B104" s="51">
        <v>2.5688165814590214E-3</v>
      </c>
      <c r="C104" s="13">
        <v>-2.11</v>
      </c>
      <c r="D104" s="13">
        <v>-3.14</v>
      </c>
      <c r="E104" s="13">
        <v>-0.21</v>
      </c>
      <c r="F104" s="13">
        <v>0.42</v>
      </c>
      <c r="G104" s="51">
        <f t="shared" si="1"/>
        <v>-1.6311834185409784E-3</v>
      </c>
      <c r="L104" s="46">
        <v>47</v>
      </c>
      <c r="M104" s="46">
        <v>-3.9549118792313376E-2</v>
      </c>
      <c r="N104" s="46">
        <v>-0.20928782662922307</v>
      </c>
    </row>
    <row r="105" spans="1:14" x14ac:dyDescent="0.2">
      <c r="A105" s="49">
        <v>39294</v>
      </c>
      <c r="B105" s="51">
        <v>4.2835381867843303E-2</v>
      </c>
      <c r="C105" s="13">
        <v>-2.2200000000000002</v>
      </c>
      <c r="D105" s="13">
        <v>1.73</v>
      </c>
      <c r="E105" s="13">
        <v>-0.42</v>
      </c>
      <c r="F105" s="13">
        <v>0.4</v>
      </c>
      <c r="G105" s="51">
        <f t="shared" si="1"/>
        <v>3.8835381867843299E-2</v>
      </c>
      <c r="L105" s="46">
        <v>48</v>
      </c>
      <c r="M105" s="46">
        <v>-7.0441201675019481E-3</v>
      </c>
      <c r="N105" s="46">
        <v>-7.3306500723659462E-2</v>
      </c>
    </row>
    <row r="106" spans="1:14" x14ac:dyDescent="0.2">
      <c r="A106" s="49">
        <v>39262</v>
      </c>
      <c r="B106" s="51">
        <v>1.5116372070703044E-2</v>
      </c>
      <c r="C106" s="13">
        <v>-0.24</v>
      </c>
      <c r="D106" s="13">
        <v>-0.61</v>
      </c>
      <c r="E106" s="13">
        <v>0.31</v>
      </c>
      <c r="F106" s="13">
        <v>0.4</v>
      </c>
      <c r="G106" s="51">
        <f t="shared" si="1"/>
        <v>1.1116372070703043E-2</v>
      </c>
      <c r="L106" s="46">
        <v>49</v>
      </c>
      <c r="M106" s="46">
        <v>6.656294556023043E-2</v>
      </c>
      <c r="N106" s="46">
        <v>8.2400030744614328E-4</v>
      </c>
    </row>
    <row r="107" spans="1:14" x14ac:dyDescent="0.2">
      <c r="A107" s="49">
        <v>39233</v>
      </c>
      <c r="B107" s="51">
        <v>-1.5046478651331352E-2</v>
      </c>
      <c r="C107" s="13">
        <v>1.55</v>
      </c>
      <c r="D107" s="13">
        <v>-0.75</v>
      </c>
      <c r="E107" s="13">
        <v>0.43</v>
      </c>
      <c r="F107" s="13">
        <v>0.41</v>
      </c>
      <c r="G107" s="51">
        <f t="shared" si="1"/>
        <v>-1.9146478651331351E-2</v>
      </c>
      <c r="L107" s="46">
        <v>50</v>
      </c>
      <c r="M107" s="46">
        <v>6.7851927925761432E-2</v>
      </c>
      <c r="N107" s="46">
        <v>9.615688835843407E-2</v>
      </c>
    </row>
    <row r="108" spans="1:14" x14ac:dyDescent="0.2">
      <c r="A108" s="49">
        <v>39202</v>
      </c>
      <c r="B108" s="51">
        <v>0.13322422258592481</v>
      </c>
      <c r="C108" s="13">
        <v>5.59</v>
      </c>
      <c r="D108" s="13">
        <v>-0.2</v>
      </c>
      <c r="E108" s="13">
        <v>1.2</v>
      </c>
      <c r="F108" s="13">
        <v>0.44</v>
      </c>
      <c r="G108" s="51">
        <f t="shared" si="1"/>
        <v>0.12882422258592482</v>
      </c>
      <c r="L108" s="46">
        <v>51</v>
      </c>
      <c r="M108" s="46">
        <v>-3.1948280793691879E-2</v>
      </c>
      <c r="N108" s="46">
        <v>-9.3065899580669964E-2</v>
      </c>
    </row>
    <row r="109" spans="1:14" x14ac:dyDescent="0.2">
      <c r="A109" s="49">
        <v>39171</v>
      </c>
      <c r="B109" s="51">
        <v>3.4732272069464498E-2</v>
      </c>
      <c r="C109" s="13">
        <v>3.69</v>
      </c>
      <c r="D109" s="13">
        <v>0.69</v>
      </c>
      <c r="E109" s="13">
        <v>0.04</v>
      </c>
      <c r="F109" s="13">
        <v>0.43</v>
      </c>
      <c r="G109" s="51">
        <f t="shared" si="1"/>
        <v>3.04322720694645E-2</v>
      </c>
      <c r="L109" s="46">
        <v>52</v>
      </c>
      <c r="M109" s="46">
        <v>-7.2023840964863667E-2</v>
      </c>
      <c r="N109" s="46">
        <v>-5.6153391751979448E-2</v>
      </c>
    </row>
    <row r="110" spans="1:14" x14ac:dyDescent="0.2">
      <c r="A110" s="49">
        <v>39141</v>
      </c>
      <c r="B110" s="51">
        <v>1.0705505243830071E-2</v>
      </c>
      <c r="C110" s="13">
        <v>-0.55000000000000004</v>
      </c>
      <c r="D110" s="13">
        <v>1.3</v>
      </c>
      <c r="E110" s="13">
        <v>-0.05</v>
      </c>
      <c r="F110" s="13">
        <v>0.38</v>
      </c>
      <c r="G110" s="51">
        <f t="shared" si="1"/>
        <v>6.9055052438300717E-3</v>
      </c>
      <c r="L110" s="46">
        <v>53</v>
      </c>
      <c r="M110" s="46">
        <v>9.693501041408413E-2</v>
      </c>
      <c r="N110" s="46">
        <v>-0.11490315338222699</v>
      </c>
    </row>
    <row r="111" spans="1:14" x14ac:dyDescent="0.2">
      <c r="A111" s="49">
        <v>39113</v>
      </c>
      <c r="B111" s="51">
        <v>4.9727903921936711E-3</v>
      </c>
      <c r="C111" s="13">
        <v>0.65</v>
      </c>
      <c r="D111" s="13">
        <v>1.91</v>
      </c>
      <c r="E111" s="13">
        <v>0.88</v>
      </c>
      <c r="F111" s="13">
        <v>0.44</v>
      </c>
      <c r="G111" s="51">
        <f t="shared" si="1"/>
        <v>5.7279039219367087E-4</v>
      </c>
      <c r="L111" s="46">
        <v>54</v>
      </c>
      <c r="M111" s="46">
        <v>-0.13383238780806819</v>
      </c>
      <c r="N111" s="46">
        <v>-0.10832866032972074</v>
      </c>
    </row>
    <row r="112" spans="1:14" x14ac:dyDescent="0.2">
      <c r="A112" s="49">
        <v>39080</v>
      </c>
      <c r="B112" s="51">
        <v>6.6262046886984338E-2</v>
      </c>
      <c r="C112" s="13">
        <v>3.37</v>
      </c>
      <c r="D112" s="13">
        <v>0.91</v>
      </c>
      <c r="E112" s="13">
        <v>0.54</v>
      </c>
      <c r="F112" s="13">
        <v>0.4</v>
      </c>
      <c r="G112" s="51">
        <f t="shared" si="1"/>
        <v>6.2262046886984335E-2</v>
      </c>
      <c r="L112" s="46">
        <v>55</v>
      </c>
      <c r="M112" s="46">
        <v>-0.11982433155412325</v>
      </c>
      <c r="N112" s="46">
        <v>-7.656057142741951E-2</v>
      </c>
    </row>
    <row r="113" spans="1:14" x14ac:dyDescent="0.2">
      <c r="A113" s="49">
        <v>39051</v>
      </c>
      <c r="B113" s="51">
        <v>4.597300219749556E-2</v>
      </c>
      <c r="C113" s="13">
        <v>3.77</v>
      </c>
      <c r="D113" s="13">
        <v>2.59</v>
      </c>
      <c r="E113" s="13">
        <v>0.2</v>
      </c>
      <c r="F113" s="13">
        <v>0.42</v>
      </c>
      <c r="G113" s="51">
        <f t="shared" si="1"/>
        <v>4.1773002197495558E-2</v>
      </c>
      <c r="L113" s="46">
        <v>56</v>
      </c>
      <c r="M113" s="46">
        <v>-5.1827328676563228E-2</v>
      </c>
      <c r="N113" s="46">
        <v>-8.8443244001699367E-2</v>
      </c>
    </row>
    <row r="114" spans="1:14" x14ac:dyDescent="0.2">
      <c r="A114" s="49">
        <v>39021</v>
      </c>
      <c r="B114" s="51">
        <v>1.2144748455428012E-2</v>
      </c>
      <c r="C114" s="13">
        <v>3.78</v>
      </c>
      <c r="D114" s="13">
        <v>0.09</v>
      </c>
      <c r="E114" s="13">
        <v>1.44</v>
      </c>
      <c r="F114" s="13">
        <v>0.41</v>
      </c>
      <c r="G114" s="51">
        <f t="shared" si="1"/>
        <v>8.0447484554280121E-3</v>
      </c>
      <c r="L114" s="46">
        <v>57</v>
      </c>
      <c r="M114" s="46">
        <v>-2.6230064421570085E-2</v>
      </c>
      <c r="N114" s="46">
        <v>7.5877726176855093E-2</v>
      </c>
    </row>
    <row r="115" spans="1:14" x14ac:dyDescent="0.2">
      <c r="A115" s="49">
        <v>38989</v>
      </c>
      <c r="B115" s="51">
        <v>9.0844317776985761E-3</v>
      </c>
      <c r="C115" s="13">
        <v>0.69</v>
      </c>
      <c r="D115" s="13">
        <v>0.05</v>
      </c>
      <c r="E115" s="13">
        <v>0.5</v>
      </c>
      <c r="F115" s="13">
        <v>0.41</v>
      </c>
      <c r="G115" s="51">
        <f t="shared" si="1"/>
        <v>4.9844317776985766E-3</v>
      </c>
      <c r="L115" s="46">
        <v>58</v>
      </c>
      <c r="M115" s="46">
        <v>-4.2365967027511622E-2</v>
      </c>
      <c r="N115" s="46">
        <v>1.6039842335747873E-3</v>
      </c>
    </row>
    <row r="116" spans="1:14" x14ac:dyDescent="0.2">
      <c r="A116" s="49">
        <v>38960</v>
      </c>
      <c r="B116" s="51">
        <v>7.2520250649549034E-2</v>
      </c>
      <c r="C116" s="13">
        <v>2.72</v>
      </c>
      <c r="D116" s="13">
        <v>-0.34</v>
      </c>
      <c r="E116" s="13">
        <v>0.56000000000000005</v>
      </c>
      <c r="F116" s="13">
        <v>0.42</v>
      </c>
      <c r="G116" s="51">
        <f t="shared" si="1"/>
        <v>6.8320250649549039E-2</v>
      </c>
      <c r="L116" s="46">
        <v>59</v>
      </c>
      <c r="M116" s="46">
        <v>7.6291516527937253E-2</v>
      </c>
      <c r="N116" s="46">
        <v>2.3381870114702774E-2</v>
      </c>
    </row>
    <row r="117" spans="1:14" x14ac:dyDescent="0.2">
      <c r="A117" s="49">
        <v>38929</v>
      </c>
      <c r="B117" s="51">
        <v>-0.15538774324716809</v>
      </c>
      <c r="C117" s="13">
        <v>1</v>
      </c>
      <c r="D117" s="13">
        <v>-1.8</v>
      </c>
      <c r="E117" s="13">
        <v>1.36</v>
      </c>
      <c r="F117" s="13">
        <v>0.4</v>
      </c>
      <c r="G117" s="51">
        <f t="shared" si="1"/>
        <v>-0.15938774324716809</v>
      </c>
      <c r="L117" s="46">
        <v>60</v>
      </c>
      <c r="M117" s="46">
        <v>-5.3050809504188246E-3</v>
      </c>
      <c r="N117" s="46">
        <v>-3.3916178721676966E-2</v>
      </c>
    </row>
    <row r="118" spans="1:14" x14ac:dyDescent="0.2">
      <c r="A118" s="49">
        <v>38898</v>
      </c>
      <c r="B118" s="51">
        <v>-1.9150417827298094E-2</v>
      </c>
      <c r="C118" s="13">
        <v>-0.28999999999999998</v>
      </c>
      <c r="D118" s="13">
        <v>-1.5</v>
      </c>
      <c r="E118" s="13">
        <v>-0.46</v>
      </c>
      <c r="F118" s="13">
        <v>0.4</v>
      </c>
      <c r="G118" s="51">
        <f t="shared" si="1"/>
        <v>-2.3150417827298094E-2</v>
      </c>
      <c r="L118" s="46">
        <v>61</v>
      </c>
      <c r="M118" s="46">
        <v>2.9571024320138584E-2</v>
      </c>
      <c r="N118" s="46">
        <v>-8.1927434576548733E-2</v>
      </c>
    </row>
    <row r="119" spans="1:14" x14ac:dyDescent="0.2">
      <c r="A119" s="49">
        <v>38868</v>
      </c>
      <c r="B119" s="51">
        <v>-4.7974927675988432E-2</v>
      </c>
      <c r="C119" s="13">
        <v>-3.62</v>
      </c>
      <c r="D119" s="13">
        <v>-0.79</v>
      </c>
      <c r="E119" s="13">
        <v>-0.85</v>
      </c>
      <c r="F119" s="13">
        <v>0.43</v>
      </c>
      <c r="G119" s="51">
        <f t="shared" si="1"/>
        <v>-5.2274927675988431E-2</v>
      </c>
      <c r="L119" s="46">
        <v>62</v>
      </c>
      <c r="M119" s="46">
        <v>5.3470461352393063E-2</v>
      </c>
      <c r="N119" s="46">
        <v>2.407529714442936E-2</v>
      </c>
    </row>
    <row r="120" spans="1:14" x14ac:dyDescent="0.2">
      <c r="A120" s="49">
        <v>38835</v>
      </c>
      <c r="B120" s="51">
        <v>1.9021164819901237E-3</v>
      </c>
      <c r="C120" s="13">
        <v>5.23</v>
      </c>
      <c r="D120" s="13">
        <v>1.71</v>
      </c>
      <c r="E120" s="13">
        <v>-0.35</v>
      </c>
      <c r="F120" s="13">
        <v>0.36</v>
      </c>
      <c r="G120" s="51">
        <f t="shared" si="1"/>
        <v>-1.6978835180098762E-3</v>
      </c>
      <c r="L120" s="46">
        <v>63</v>
      </c>
      <c r="M120" s="46">
        <v>0.10261431276426845</v>
      </c>
      <c r="N120" s="46">
        <v>-0.1135381251515204</v>
      </c>
    </row>
    <row r="121" spans="1:14" x14ac:dyDescent="0.2">
      <c r="A121" s="49">
        <v>38807</v>
      </c>
      <c r="B121" s="51">
        <v>6.2762714583667778E-2</v>
      </c>
      <c r="C121" s="13">
        <v>4.01</v>
      </c>
      <c r="D121" s="13">
        <v>0.67</v>
      </c>
      <c r="E121" s="13">
        <v>1.59</v>
      </c>
      <c r="F121" s="13">
        <v>0.37</v>
      </c>
      <c r="G121" s="51">
        <f t="shared" si="1"/>
        <v>5.9062714583667776E-2</v>
      </c>
      <c r="L121" s="46">
        <v>64</v>
      </c>
      <c r="M121" s="46">
        <v>-9.5202033068322367E-2</v>
      </c>
      <c r="N121" s="46">
        <v>9.932908620841889E-2</v>
      </c>
    </row>
    <row r="122" spans="1:14" x14ac:dyDescent="0.2">
      <c r="A122" s="49">
        <v>38776</v>
      </c>
      <c r="B122" s="51">
        <v>1.2208050888296018E-3</v>
      </c>
      <c r="C122" s="13">
        <v>0.55000000000000004</v>
      </c>
      <c r="D122" s="13">
        <v>2.25</v>
      </c>
      <c r="E122" s="13">
        <v>1.62</v>
      </c>
      <c r="F122" s="13">
        <v>0.34</v>
      </c>
      <c r="G122" s="51">
        <f t="shared" si="1"/>
        <v>-2.1791949111703984E-3</v>
      </c>
      <c r="L122" s="46">
        <v>65</v>
      </c>
      <c r="M122" s="46">
        <v>5.1938105310201391E-2</v>
      </c>
      <c r="N122" s="46">
        <v>0.10747812638935304</v>
      </c>
    </row>
    <row r="123" spans="1:14" x14ac:dyDescent="0.2">
      <c r="A123" s="49">
        <v>38748</v>
      </c>
      <c r="B123" s="51">
        <v>3.4817369999033954E-3</v>
      </c>
      <c r="C123" s="13">
        <v>6.37</v>
      </c>
      <c r="D123" s="13">
        <v>2.2200000000000002</v>
      </c>
      <c r="E123" s="13">
        <v>1.5</v>
      </c>
      <c r="F123" s="13">
        <v>0.35</v>
      </c>
      <c r="G123" s="51">
        <f t="shared" si="1"/>
        <v>-1.8263000096604282E-5</v>
      </c>
      <c r="L123" s="46">
        <v>66</v>
      </c>
      <c r="M123" s="46">
        <v>0.1209629479262542</v>
      </c>
      <c r="N123" s="46">
        <v>6.8728024506341939E-2</v>
      </c>
    </row>
    <row r="124" spans="1:14" x14ac:dyDescent="0.2">
      <c r="A124" s="49">
        <v>38716</v>
      </c>
      <c r="B124" s="51">
        <v>-4.8817883536230067E-2</v>
      </c>
      <c r="C124" s="13">
        <v>3.8</v>
      </c>
      <c r="D124" s="13">
        <v>0.47</v>
      </c>
      <c r="E124" s="13">
        <v>0.41</v>
      </c>
      <c r="F124" s="13">
        <v>0.32</v>
      </c>
      <c r="G124" s="51">
        <f t="shared" si="1"/>
        <v>-5.2017883536230068E-2</v>
      </c>
      <c r="L124" s="46">
        <v>67</v>
      </c>
      <c r="M124" s="46">
        <v>-5.7620348778519875E-2</v>
      </c>
      <c r="N124" s="46">
        <v>-3.2047326874793156E-2</v>
      </c>
    </row>
    <row r="125" spans="1:14" x14ac:dyDescent="0.2">
      <c r="A125" s="49">
        <v>38686</v>
      </c>
      <c r="B125" s="51">
        <v>9.8473353358312643E-3</v>
      </c>
      <c r="C125" s="13">
        <v>1.34</v>
      </c>
      <c r="D125" s="13">
        <v>-0.46</v>
      </c>
      <c r="E125" s="13">
        <v>0.46</v>
      </c>
      <c r="F125" s="13">
        <v>0.31</v>
      </c>
      <c r="G125" s="51">
        <f t="shared" si="1"/>
        <v>6.747335335831264E-3</v>
      </c>
      <c r="L125" s="46">
        <v>68</v>
      </c>
      <c r="M125" s="46">
        <v>0.13550974387480555</v>
      </c>
      <c r="N125" s="46">
        <v>-5.4667655479486196E-2</v>
      </c>
    </row>
    <row r="126" spans="1:14" x14ac:dyDescent="0.2">
      <c r="A126" s="49">
        <v>38656</v>
      </c>
      <c r="B126" s="51">
        <v>-0.10264817850890606</v>
      </c>
      <c r="C126" s="13">
        <v>-3.36</v>
      </c>
      <c r="D126" s="13">
        <v>-1.2</v>
      </c>
      <c r="E126" s="13">
        <v>0.27</v>
      </c>
      <c r="F126" s="13">
        <v>0.27</v>
      </c>
      <c r="G126" s="51">
        <f t="shared" si="1"/>
        <v>-0.10534817850890606</v>
      </c>
      <c r="L126" s="46">
        <v>69</v>
      </c>
      <c r="M126" s="46">
        <v>-2.0720463733291172E-2</v>
      </c>
      <c r="N126" s="46">
        <v>9.8637497318378772E-2</v>
      </c>
    </row>
    <row r="127" spans="1:14" x14ac:dyDescent="0.2">
      <c r="A127" s="49">
        <v>38625</v>
      </c>
      <c r="B127" s="51">
        <v>0.12325987889381373</v>
      </c>
      <c r="C127" s="13">
        <v>1.45</v>
      </c>
      <c r="D127" s="13">
        <v>-0.4</v>
      </c>
      <c r="E127" s="13">
        <v>7.0000000000000007E-2</v>
      </c>
      <c r="F127" s="13">
        <v>0.28999999999999998</v>
      </c>
      <c r="G127" s="51">
        <f t="shared" si="1"/>
        <v>0.12035987889381373</v>
      </c>
      <c r="L127" s="46">
        <v>70</v>
      </c>
      <c r="M127" s="46">
        <v>-0.14154328999113638</v>
      </c>
      <c r="N127" s="46">
        <v>1.1853808209193656E-2</v>
      </c>
    </row>
    <row r="128" spans="1:14" x14ac:dyDescent="0.2">
      <c r="A128" s="49">
        <v>38595</v>
      </c>
      <c r="B128" s="51">
        <v>-5.2718725052482207E-2</v>
      </c>
      <c r="C128" s="13">
        <v>2.0499999999999998</v>
      </c>
      <c r="D128" s="13">
        <v>2.25</v>
      </c>
      <c r="E128" s="13">
        <v>0.02</v>
      </c>
      <c r="F128" s="13">
        <v>0.3</v>
      </c>
      <c r="G128" s="51">
        <f t="shared" si="1"/>
        <v>-5.571872505248221E-2</v>
      </c>
      <c r="L128" s="46">
        <v>71</v>
      </c>
      <c r="M128" s="46">
        <v>-1.5276127118673835E-2</v>
      </c>
      <c r="N128" s="46">
        <v>4.4992475696275569E-2</v>
      </c>
    </row>
    <row r="129" spans="1:14" x14ac:dyDescent="0.2">
      <c r="A129" s="49">
        <v>38562</v>
      </c>
      <c r="B129" s="51">
        <v>8.4110651665224134E-2</v>
      </c>
      <c r="C129" s="13">
        <v>3.8</v>
      </c>
      <c r="D129" s="13">
        <v>0.33</v>
      </c>
      <c r="E129" s="13">
        <v>1.38</v>
      </c>
      <c r="F129" s="13">
        <v>0.24</v>
      </c>
      <c r="G129" s="51">
        <f t="shared" si="1"/>
        <v>8.1710651665224135E-2</v>
      </c>
      <c r="L129" s="46">
        <v>72</v>
      </c>
      <c r="M129" s="46">
        <v>7.9588439576848566E-2</v>
      </c>
      <c r="N129" s="46">
        <v>4.4876232003292382E-2</v>
      </c>
    </row>
    <row r="130" spans="1:14" x14ac:dyDescent="0.2">
      <c r="A130" s="49">
        <v>38533</v>
      </c>
      <c r="B130" s="51">
        <v>6.1600980455396304E-3</v>
      </c>
      <c r="C130" s="13">
        <v>1.51</v>
      </c>
      <c r="D130" s="13">
        <v>0.95</v>
      </c>
      <c r="E130" s="13">
        <v>1.55</v>
      </c>
      <c r="F130" s="13">
        <v>0.23</v>
      </c>
      <c r="G130" s="51">
        <f t="shared" ref="G130:G193" si="2">B130-F130/100</f>
        <v>3.8600980455396304E-3</v>
      </c>
      <c r="L130" s="46">
        <v>73</v>
      </c>
      <c r="M130" s="46">
        <v>-3.2988369677235403E-2</v>
      </c>
      <c r="N130" s="46">
        <v>-0.14683094744778125</v>
      </c>
    </row>
    <row r="131" spans="1:14" x14ac:dyDescent="0.2">
      <c r="A131" s="49">
        <v>38503</v>
      </c>
      <c r="B131" s="51">
        <v>6.4729919989011453E-2</v>
      </c>
      <c r="C131" s="13">
        <v>-0.01</v>
      </c>
      <c r="D131" s="13">
        <v>-1.67</v>
      </c>
      <c r="E131" s="13">
        <v>1.02</v>
      </c>
      <c r="F131" s="13">
        <v>0.24</v>
      </c>
      <c r="G131" s="51">
        <f t="shared" si="2"/>
        <v>6.2329919989011454E-2</v>
      </c>
      <c r="L131" s="46">
        <v>74</v>
      </c>
      <c r="M131" s="46">
        <v>-5.2096444395371318E-2</v>
      </c>
      <c r="N131" s="46">
        <v>5.083591231814711E-2</v>
      </c>
    </row>
    <row r="132" spans="1:14" x14ac:dyDescent="0.2">
      <c r="A132" s="49">
        <v>38471</v>
      </c>
      <c r="B132" s="51">
        <v>-6.7322166351727941E-2</v>
      </c>
      <c r="C132" s="13">
        <v>-2.57</v>
      </c>
      <c r="D132" s="13">
        <v>0.56999999999999995</v>
      </c>
      <c r="E132" s="13">
        <v>-0.1</v>
      </c>
      <c r="F132" s="13">
        <v>0.21</v>
      </c>
      <c r="G132" s="51">
        <f t="shared" si="2"/>
        <v>-6.9422166351727946E-2</v>
      </c>
      <c r="L132" s="46">
        <v>75</v>
      </c>
      <c r="M132" s="46">
        <v>-2.4008971248752732E-3</v>
      </c>
      <c r="N132" s="46">
        <v>6.9666306448379622E-3</v>
      </c>
    </row>
    <row r="133" spans="1:14" x14ac:dyDescent="0.2">
      <c r="A133" s="49">
        <v>38442</v>
      </c>
      <c r="B133" s="51">
        <v>-9.2968650844015288E-3</v>
      </c>
      <c r="C133" s="13">
        <v>-2.52</v>
      </c>
      <c r="D133" s="13">
        <v>-0.16</v>
      </c>
      <c r="E133" s="13">
        <v>0.14000000000000001</v>
      </c>
      <c r="F133" s="13">
        <v>0.21</v>
      </c>
      <c r="G133" s="51">
        <f t="shared" si="2"/>
        <v>-1.1396865084401528E-2</v>
      </c>
      <c r="L133" s="46">
        <v>76</v>
      </c>
      <c r="M133" s="46">
        <v>1.85214745324522E-2</v>
      </c>
      <c r="N133" s="46">
        <v>3.9891223880246268E-2</v>
      </c>
    </row>
    <row r="134" spans="1:14" x14ac:dyDescent="0.2">
      <c r="A134" s="49">
        <v>38411</v>
      </c>
      <c r="B134" s="51">
        <v>3.6676425117594835E-2</v>
      </c>
      <c r="C134" s="13">
        <v>4.54</v>
      </c>
      <c r="D134" s="13">
        <v>0.84</v>
      </c>
      <c r="E134" s="13">
        <v>1</v>
      </c>
      <c r="F134" s="13">
        <v>0.16</v>
      </c>
      <c r="G134" s="51">
        <f t="shared" si="2"/>
        <v>3.5076425117594838E-2</v>
      </c>
      <c r="L134" s="46">
        <v>77</v>
      </c>
      <c r="M134" s="46">
        <v>-3.1505226496075636E-2</v>
      </c>
      <c r="N134" s="46">
        <v>9.9623680267456896E-2</v>
      </c>
    </row>
    <row r="135" spans="1:14" x14ac:dyDescent="0.2">
      <c r="A135" s="49">
        <v>38383</v>
      </c>
      <c r="B135" s="51">
        <v>2.2054126743990654E-2</v>
      </c>
      <c r="C135" s="13">
        <v>-1.25</v>
      </c>
      <c r="D135" s="13">
        <v>3.52</v>
      </c>
      <c r="E135" s="13">
        <v>1.51</v>
      </c>
      <c r="F135" s="13">
        <v>0.16</v>
      </c>
      <c r="G135" s="51">
        <f t="shared" si="2"/>
        <v>2.0454126743990653E-2</v>
      </c>
      <c r="L135" s="46">
        <v>78</v>
      </c>
      <c r="M135" s="46">
        <v>6.2584708034388675E-2</v>
      </c>
      <c r="N135" s="46">
        <v>-3.0965824414704232E-2</v>
      </c>
    </row>
    <row r="136" spans="1:14" x14ac:dyDescent="0.2">
      <c r="A136" s="49">
        <v>38352</v>
      </c>
      <c r="B136" s="51">
        <v>1.5430307582016134E-2</v>
      </c>
      <c r="C136" s="13">
        <v>4.3</v>
      </c>
      <c r="D136" s="13">
        <v>0.35</v>
      </c>
      <c r="E136" s="13">
        <v>0.78</v>
      </c>
      <c r="F136" s="13">
        <v>0.16</v>
      </c>
      <c r="G136" s="51">
        <f t="shared" si="2"/>
        <v>1.3830307582016133E-2</v>
      </c>
      <c r="L136" s="46">
        <v>79</v>
      </c>
      <c r="M136" s="46">
        <v>9.1186945206641584E-2</v>
      </c>
      <c r="N136" s="46">
        <v>-0.1422682053512484</v>
      </c>
    </row>
    <row r="137" spans="1:14" x14ac:dyDescent="0.2">
      <c r="A137" s="49">
        <v>38321</v>
      </c>
      <c r="B137" s="51">
        <v>-4.5239724911182888E-2</v>
      </c>
      <c r="C137" s="13">
        <v>6.84</v>
      </c>
      <c r="D137" s="13">
        <v>2.16</v>
      </c>
      <c r="E137" s="13">
        <v>1.67</v>
      </c>
      <c r="F137" s="13">
        <v>0.15</v>
      </c>
      <c r="G137" s="51">
        <f t="shared" si="2"/>
        <v>-4.6739724911182889E-2</v>
      </c>
      <c r="L137" s="46">
        <v>80</v>
      </c>
      <c r="M137" s="46">
        <v>0.10799296249254714</v>
      </c>
      <c r="N137" s="46">
        <v>2.870146843926541E-2</v>
      </c>
    </row>
    <row r="138" spans="1:14" x14ac:dyDescent="0.2">
      <c r="A138" s="49">
        <v>38289</v>
      </c>
      <c r="B138" s="51">
        <v>-2.8836414282096712E-2</v>
      </c>
      <c r="C138" s="13">
        <v>4.0199999999999996</v>
      </c>
      <c r="D138" s="13">
        <v>0.11</v>
      </c>
      <c r="E138" s="13">
        <v>0.83</v>
      </c>
      <c r="F138" s="13">
        <v>0.11</v>
      </c>
      <c r="G138" s="51">
        <f t="shared" si="2"/>
        <v>-2.9936414282096712E-2</v>
      </c>
      <c r="L138" s="46">
        <v>81</v>
      </c>
      <c r="M138" s="46">
        <v>-2.2737544448141921E-2</v>
      </c>
      <c r="N138" s="46">
        <v>-9.9574043566287851E-2</v>
      </c>
    </row>
    <row r="139" spans="1:14" x14ac:dyDescent="0.2">
      <c r="A139" s="49">
        <v>38260</v>
      </c>
      <c r="B139" s="51">
        <v>6.2748845357540883E-3</v>
      </c>
      <c r="C139" s="13">
        <v>4.0199999999999996</v>
      </c>
      <c r="D139" s="13">
        <v>0.19</v>
      </c>
      <c r="E139" s="13">
        <v>0.63</v>
      </c>
      <c r="F139" s="13">
        <v>0.11</v>
      </c>
      <c r="G139" s="51">
        <f t="shared" si="2"/>
        <v>5.174884535754088E-3</v>
      </c>
      <c r="L139" s="46">
        <v>82</v>
      </c>
      <c r="M139" s="46">
        <v>0.12938978850155647</v>
      </c>
      <c r="N139" s="46">
        <v>7.8847180009384621E-2</v>
      </c>
    </row>
    <row r="140" spans="1:14" x14ac:dyDescent="0.2">
      <c r="A140" s="49">
        <v>38230</v>
      </c>
      <c r="B140" s="51">
        <v>2.7962411184964342E-2</v>
      </c>
      <c r="C140" s="13">
        <v>0.33</v>
      </c>
      <c r="D140" s="13">
        <v>-0.42</v>
      </c>
      <c r="E140" s="13">
        <v>1.45</v>
      </c>
      <c r="F140" s="13">
        <v>0.11</v>
      </c>
      <c r="G140" s="51">
        <f t="shared" si="2"/>
        <v>2.6862411184964342E-2</v>
      </c>
      <c r="L140" s="46">
        <v>83</v>
      </c>
      <c r="M140" s="46">
        <v>0.16871243954944964</v>
      </c>
      <c r="N140" s="46">
        <v>7.0658343250991351E-2</v>
      </c>
    </row>
    <row r="141" spans="1:14" x14ac:dyDescent="0.2">
      <c r="A141" s="49">
        <v>38198</v>
      </c>
      <c r="B141" s="51">
        <v>4.7610880526875565E-2</v>
      </c>
      <c r="C141" s="13">
        <v>-3.18</v>
      </c>
      <c r="D141" s="13">
        <v>0.2</v>
      </c>
      <c r="E141" s="13">
        <v>0.48</v>
      </c>
      <c r="F141" s="13">
        <v>0.1</v>
      </c>
      <c r="G141" s="51">
        <f t="shared" si="2"/>
        <v>4.6610880526875564E-2</v>
      </c>
      <c r="L141" s="46">
        <v>84</v>
      </c>
      <c r="M141" s="46">
        <v>7.1326444973832295E-2</v>
      </c>
      <c r="N141" s="46">
        <v>-2.8638092668439398E-2</v>
      </c>
    </row>
    <row r="142" spans="1:14" x14ac:dyDescent="0.2">
      <c r="A142" s="49">
        <v>38168</v>
      </c>
      <c r="B142" s="51">
        <v>-2.0955771232830767E-2</v>
      </c>
      <c r="C142" s="13">
        <v>1.98</v>
      </c>
      <c r="D142" s="13">
        <v>1.08</v>
      </c>
      <c r="E142" s="13">
        <v>0.84</v>
      </c>
      <c r="F142" s="13">
        <v>0.08</v>
      </c>
      <c r="G142" s="51">
        <f t="shared" si="2"/>
        <v>-2.1755771232830765E-2</v>
      </c>
      <c r="L142" s="46">
        <v>85</v>
      </c>
      <c r="M142" s="46">
        <v>-0.11260749006563738</v>
      </c>
      <c r="N142" s="46">
        <v>0.13882327953932144</v>
      </c>
    </row>
    <row r="143" spans="1:14" x14ac:dyDescent="0.2">
      <c r="A143" s="49">
        <v>38138</v>
      </c>
      <c r="B143" s="51">
        <v>4.3050301247022693E-2</v>
      </c>
      <c r="C143" s="13">
        <v>1.38</v>
      </c>
      <c r="D143" s="13">
        <v>-1.02</v>
      </c>
      <c r="E143" s="13">
        <v>-0.82</v>
      </c>
      <c r="F143" s="13">
        <v>0.06</v>
      </c>
      <c r="G143" s="51">
        <f t="shared" si="2"/>
        <v>4.245030124702269E-2</v>
      </c>
      <c r="L143" s="46">
        <v>86</v>
      </c>
      <c r="M143" s="46">
        <v>-0.1182431570831517</v>
      </c>
      <c r="N143" s="46">
        <v>0.21321666787265947</v>
      </c>
    </row>
    <row r="144" spans="1:14" x14ac:dyDescent="0.2">
      <c r="A144" s="49">
        <v>38107</v>
      </c>
      <c r="B144" s="51">
        <v>8.1076987162494785E-2</v>
      </c>
      <c r="C144" s="13">
        <v>-1.21</v>
      </c>
      <c r="D144" s="13">
        <v>-0.93</v>
      </c>
      <c r="E144" s="13">
        <v>0.7</v>
      </c>
      <c r="F144" s="13">
        <v>0.08</v>
      </c>
      <c r="G144" s="51">
        <f t="shared" si="2"/>
        <v>8.0276987162494789E-2</v>
      </c>
      <c r="L144" s="46">
        <v>87</v>
      </c>
      <c r="M144" s="46">
        <v>7.1008983164628642E-2</v>
      </c>
      <c r="N144" s="46">
        <v>-0.21653178320879338</v>
      </c>
    </row>
    <row r="145" spans="1:14" x14ac:dyDescent="0.2">
      <c r="A145" s="49">
        <v>38077</v>
      </c>
      <c r="B145" s="51">
        <v>3.5203261593947266E-2</v>
      </c>
      <c r="C145" s="13">
        <v>-3.31</v>
      </c>
      <c r="D145" s="13">
        <v>0.89</v>
      </c>
      <c r="E145" s="13">
        <v>-0.11</v>
      </c>
      <c r="F145" s="13">
        <v>0.09</v>
      </c>
      <c r="G145" s="51">
        <f t="shared" si="2"/>
        <v>3.4303261593947268E-2</v>
      </c>
      <c r="L145" s="46">
        <v>88</v>
      </c>
      <c r="M145" s="46">
        <v>-9.2333428567577799E-2</v>
      </c>
      <c r="N145" s="46">
        <v>-0.22416136191939839</v>
      </c>
    </row>
    <row r="146" spans="1:14" x14ac:dyDescent="0.2">
      <c r="A146" s="49">
        <v>38044</v>
      </c>
      <c r="B146" s="51">
        <v>6.2034222906865555E-2</v>
      </c>
      <c r="C146" s="13">
        <v>3.07</v>
      </c>
      <c r="D146" s="13">
        <v>1.1200000000000001</v>
      </c>
      <c r="E146" s="13">
        <v>0.17</v>
      </c>
      <c r="F146" s="13">
        <v>0.06</v>
      </c>
      <c r="G146" s="51">
        <f t="shared" si="2"/>
        <v>6.1434222906865552E-2</v>
      </c>
      <c r="L146" s="46">
        <v>89</v>
      </c>
      <c r="M146" s="46">
        <v>-0.25371128931126102</v>
      </c>
      <c r="N146" s="46">
        <v>4.1491903743268582E-2</v>
      </c>
    </row>
    <row r="147" spans="1:14" x14ac:dyDescent="0.2">
      <c r="A147" s="49">
        <v>38016</v>
      </c>
      <c r="B147" s="51">
        <v>-6.6570806777553226E-2</v>
      </c>
      <c r="C147" s="13">
        <v>2.48</v>
      </c>
      <c r="D147" s="13">
        <v>3.62</v>
      </c>
      <c r="E147" s="13">
        <v>2.2200000000000002</v>
      </c>
      <c r="F147" s="13">
        <v>7.0000000000000007E-2</v>
      </c>
      <c r="G147" s="51">
        <f t="shared" si="2"/>
        <v>-6.7270806777553233E-2</v>
      </c>
      <c r="L147" s="46">
        <v>90</v>
      </c>
      <c r="M147" s="46">
        <v>-0.16469153399054257</v>
      </c>
      <c r="N147" s="46">
        <v>-2.5916755489494209E-2</v>
      </c>
    </row>
    <row r="148" spans="1:14" x14ac:dyDescent="0.2">
      <c r="A148" s="49">
        <v>37986</v>
      </c>
      <c r="B148" s="51">
        <v>2.9568279118153074E-2</v>
      </c>
      <c r="C148" s="13">
        <v>7.26</v>
      </c>
      <c r="D148" s="13">
        <v>-1.96</v>
      </c>
      <c r="E148" s="13">
        <v>0.61</v>
      </c>
      <c r="F148" s="13">
        <v>0.08</v>
      </c>
      <c r="G148" s="51">
        <f t="shared" si="2"/>
        <v>2.8768279118153075E-2</v>
      </c>
      <c r="L148" s="46">
        <v>91</v>
      </c>
      <c r="M148" s="46">
        <v>-4.8237445905840955E-2</v>
      </c>
      <c r="N148" s="46">
        <v>7.79992210066425E-2</v>
      </c>
    </row>
    <row r="149" spans="1:14" x14ac:dyDescent="0.2">
      <c r="A149" s="49">
        <v>37953</v>
      </c>
      <c r="B149" s="51">
        <v>6.3396162192060457E-2</v>
      </c>
      <c r="C149" s="13">
        <v>4.5</v>
      </c>
      <c r="D149" s="13">
        <v>-0.02</v>
      </c>
      <c r="E149" s="13">
        <v>0.3</v>
      </c>
      <c r="F149" s="13">
        <v>7.0000000000000007E-2</v>
      </c>
      <c r="G149" s="51">
        <f t="shared" si="2"/>
        <v>6.2696162192060451E-2</v>
      </c>
      <c r="L149" s="46">
        <v>92</v>
      </c>
      <c r="M149" s="46">
        <v>-4.382434293628918E-2</v>
      </c>
      <c r="N149" s="46">
        <v>-4.320916034120547E-2</v>
      </c>
    </row>
    <row r="150" spans="1:14" x14ac:dyDescent="0.2">
      <c r="A150" s="49">
        <v>37925</v>
      </c>
      <c r="B150" s="51">
        <v>1.1229670424232063E-2</v>
      </c>
      <c r="C150" s="13">
        <v>6.22</v>
      </c>
      <c r="D150" s="13">
        <v>-1.3</v>
      </c>
      <c r="E150" s="13">
        <v>3.57</v>
      </c>
      <c r="F150" s="13">
        <v>7.0000000000000007E-2</v>
      </c>
      <c r="G150" s="51">
        <f t="shared" si="2"/>
        <v>1.0529670424232064E-2</v>
      </c>
      <c r="L150" s="46">
        <v>93</v>
      </c>
      <c r="M150" s="46">
        <v>-9.0467368015990646E-2</v>
      </c>
      <c r="N150" s="46">
        <v>-4.8964704049009183E-2</v>
      </c>
    </row>
    <row r="151" spans="1:14" x14ac:dyDescent="0.2">
      <c r="A151" s="49">
        <v>37894</v>
      </c>
      <c r="B151" s="51">
        <v>-0.12218151603278316</v>
      </c>
      <c r="C151" s="13">
        <v>2.86</v>
      </c>
      <c r="D151" s="13">
        <v>2.35</v>
      </c>
      <c r="E151" s="13">
        <v>0.47</v>
      </c>
      <c r="F151" s="13">
        <v>0.08</v>
      </c>
      <c r="G151" s="51">
        <f t="shared" si="2"/>
        <v>-0.12298151603278315</v>
      </c>
      <c r="L151" s="46">
        <v>94</v>
      </c>
      <c r="M151" s="46">
        <v>3.3111791783762808E-3</v>
      </c>
      <c r="N151" s="46">
        <v>-0.11583057601596231</v>
      </c>
    </row>
    <row r="152" spans="1:14" x14ac:dyDescent="0.2">
      <c r="A152" s="49">
        <v>37862</v>
      </c>
      <c r="B152" s="51">
        <v>5.8275710460050423E-2</v>
      </c>
      <c r="C152" s="13">
        <v>0.09</v>
      </c>
      <c r="D152" s="13">
        <v>3.13</v>
      </c>
      <c r="E152" s="13">
        <v>0</v>
      </c>
      <c r="F152" s="13">
        <v>7.0000000000000007E-2</v>
      </c>
      <c r="G152" s="51">
        <f t="shared" si="2"/>
        <v>5.7575710460050424E-2</v>
      </c>
      <c r="L152" s="46">
        <v>95</v>
      </c>
      <c r="M152" s="46">
        <v>3.6430013554377534E-2</v>
      </c>
      <c r="N152" s="46">
        <v>-0.12234126675130844</v>
      </c>
    </row>
    <row r="153" spans="1:14" x14ac:dyDescent="0.2">
      <c r="A153" s="49">
        <v>37833</v>
      </c>
      <c r="B153" s="51">
        <v>-7.1375547472348089E-2</v>
      </c>
      <c r="C153" s="13">
        <v>1.76</v>
      </c>
      <c r="D153" s="13">
        <v>0.88</v>
      </c>
      <c r="E153" s="13">
        <v>3.94</v>
      </c>
      <c r="F153" s="13">
        <v>7.0000000000000007E-2</v>
      </c>
      <c r="G153" s="51">
        <f t="shared" si="2"/>
        <v>-7.2075547472348095E-2</v>
      </c>
      <c r="L153" s="46">
        <v>96</v>
      </c>
      <c r="M153" s="46">
        <v>8.0277862017673045E-3</v>
      </c>
      <c r="N153" s="46">
        <v>-3.8419874141153686E-2</v>
      </c>
    </row>
    <row r="154" spans="1:14" x14ac:dyDescent="0.2">
      <c r="A154" s="49">
        <v>37802</v>
      </c>
      <c r="B154" s="51">
        <v>8.8785613255202955E-2</v>
      </c>
      <c r="C154" s="13">
        <v>1.0900000000000001</v>
      </c>
      <c r="D154" s="13">
        <v>1.98</v>
      </c>
      <c r="E154" s="13">
        <v>0.54</v>
      </c>
      <c r="F154" s="13">
        <v>0.1</v>
      </c>
      <c r="G154" s="51">
        <f t="shared" si="2"/>
        <v>8.7785613255202954E-2</v>
      </c>
      <c r="L154" s="46">
        <v>97</v>
      </c>
      <c r="M154" s="46">
        <v>2.359719179078151E-2</v>
      </c>
      <c r="N154" s="46">
        <v>2.5402763051857458E-3</v>
      </c>
    </row>
    <row r="155" spans="1:14" x14ac:dyDescent="0.2">
      <c r="A155" s="49">
        <v>37771</v>
      </c>
      <c r="B155" s="51">
        <v>-7.3671994908845906E-2</v>
      </c>
      <c r="C155" s="13">
        <v>7.59</v>
      </c>
      <c r="D155" s="13">
        <v>2.62</v>
      </c>
      <c r="E155" s="13">
        <v>1.3</v>
      </c>
      <c r="F155" s="13">
        <v>0.09</v>
      </c>
      <c r="G155" s="51">
        <f t="shared" si="2"/>
        <v>-7.4571994908845904E-2</v>
      </c>
      <c r="L155" s="46">
        <v>98</v>
      </c>
      <c r="M155" s="46">
        <v>-0.10293588263130685</v>
      </c>
      <c r="N155" s="46">
        <v>4.9935049928808838E-2</v>
      </c>
    </row>
    <row r="156" spans="1:14" x14ac:dyDescent="0.2">
      <c r="A156" s="49">
        <v>37741</v>
      </c>
      <c r="B156" s="51">
        <v>0.17018573681443838</v>
      </c>
      <c r="C156" s="13">
        <v>13.17</v>
      </c>
      <c r="D156" s="13">
        <v>-2.15</v>
      </c>
      <c r="E156" s="13">
        <v>0.21</v>
      </c>
      <c r="F156" s="13">
        <v>0.1</v>
      </c>
      <c r="G156" s="51">
        <f t="shared" si="2"/>
        <v>0.16918573681443838</v>
      </c>
      <c r="L156" s="46">
        <v>99</v>
      </c>
      <c r="M156" s="46">
        <v>-2.3002024151224043E-2</v>
      </c>
      <c r="N156" s="46">
        <v>-3.2336489512862152E-3</v>
      </c>
    </row>
    <row r="157" spans="1:14" x14ac:dyDescent="0.2">
      <c r="A157" s="49">
        <v>37711</v>
      </c>
      <c r="B157" s="51">
        <v>-0.1258328865742514</v>
      </c>
      <c r="C157" s="13">
        <v>-1.42</v>
      </c>
      <c r="D157" s="13">
        <v>0.78</v>
      </c>
      <c r="E157" s="13">
        <v>-0.56000000000000005</v>
      </c>
      <c r="F157" s="13">
        <v>0.1</v>
      </c>
      <c r="G157" s="51">
        <f t="shared" si="2"/>
        <v>-0.1268328865742514</v>
      </c>
      <c r="L157" s="46">
        <v>100</v>
      </c>
      <c r="M157" s="46">
        <v>-6.3660506399642977E-2</v>
      </c>
      <c r="N157" s="46">
        <v>-0.10979667011136286</v>
      </c>
    </row>
    <row r="158" spans="1:14" x14ac:dyDescent="0.2">
      <c r="A158" s="49">
        <v>37680</v>
      </c>
      <c r="B158" s="51">
        <v>5.3408632513110232E-2</v>
      </c>
      <c r="C158" s="13">
        <v>-3.39</v>
      </c>
      <c r="D158" s="13">
        <v>0.35</v>
      </c>
      <c r="E158" s="13">
        <v>1.67</v>
      </c>
      <c r="F158" s="13">
        <v>0.09</v>
      </c>
      <c r="G158" s="51">
        <f t="shared" si="2"/>
        <v>5.2508632513110234E-2</v>
      </c>
      <c r="L158" s="46">
        <v>101</v>
      </c>
      <c r="M158" s="46">
        <v>3.8412546110083386E-2</v>
      </c>
      <c r="N158" s="46">
        <v>6.3769106361028144E-2</v>
      </c>
    </row>
    <row r="159" spans="1:14" x14ac:dyDescent="0.2">
      <c r="A159" s="49">
        <v>37652</v>
      </c>
      <c r="B159" s="51">
        <v>1.5756939113569235E-3</v>
      </c>
      <c r="C159" s="13">
        <v>-3.38</v>
      </c>
      <c r="D159" s="13">
        <v>2</v>
      </c>
      <c r="E159" s="13">
        <v>2.67</v>
      </c>
      <c r="F159" s="13">
        <v>0.1</v>
      </c>
      <c r="G159" s="51">
        <f t="shared" si="2"/>
        <v>5.7569391135692347E-4</v>
      </c>
      <c r="L159" s="46">
        <v>102</v>
      </c>
      <c r="M159" s="46">
        <v>3.4435905314082506E-2</v>
      </c>
      <c r="N159" s="46">
        <v>-0.11156391154382955</v>
      </c>
    </row>
    <row r="160" spans="1:14" x14ac:dyDescent="0.2">
      <c r="A160" s="49">
        <v>37621</v>
      </c>
      <c r="B160" s="51">
        <v>-0.14311926605504588</v>
      </c>
      <c r="C160" s="13">
        <v>-2.78</v>
      </c>
      <c r="D160" s="13">
        <v>3.62</v>
      </c>
      <c r="E160" s="13">
        <v>3.22</v>
      </c>
      <c r="F160" s="13">
        <v>0.11</v>
      </c>
      <c r="G160" s="51">
        <f t="shared" si="2"/>
        <v>-0.14421926605504587</v>
      </c>
      <c r="L160" s="46">
        <v>103</v>
      </c>
      <c r="M160" s="46">
        <v>-3.3321545482770921E-2</v>
      </c>
      <c r="N160" s="46">
        <v>3.1690362064229941E-2</v>
      </c>
    </row>
    <row r="161" spans="1:14" x14ac:dyDescent="0.2">
      <c r="A161" s="49">
        <v>37589</v>
      </c>
      <c r="B161" s="51">
        <v>5.8601480612768375E-2</v>
      </c>
      <c r="C161" s="13">
        <v>4.8499999999999996</v>
      </c>
      <c r="D161" s="13">
        <v>-0.85</v>
      </c>
      <c r="E161" s="13">
        <v>2.17</v>
      </c>
      <c r="F161" s="13">
        <v>0.12</v>
      </c>
      <c r="G161" s="51">
        <f t="shared" si="2"/>
        <v>5.7401480612768375E-2</v>
      </c>
      <c r="L161" s="46">
        <v>104</v>
      </c>
      <c r="M161" s="46">
        <v>-2.2054445303366477E-2</v>
      </c>
      <c r="N161" s="46">
        <v>6.0889827171209776E-2</v>
      </c>
    </row>
    <row r="162" spans="1:14" x14ac:dyDescent="0.2">
      <c r="A162" s="49">
        <v>37560</v>
      </c>
      <c r="B162" s="51">
        <v>0.1451233842538191</v>
      </c>
      <c r="C162" s="13">
        <v>8.61</v>
      </c>
      <c r="D162" s="13">
        <v>-6.94</v>
      </c>
      <c r="E162" s="13">
        <v>-0.73</v>
      </c>
      <c r="F162" s="13">
        <v>0.14000000000000001</v>
      </c>
      <c r="G162" s="51">
        <f t="shared" si="2"/>
        <v>0.14372338425381909</v>
      </c>
      <c r="L162" s="46">
        <v>105</v>
      </c>
      <c r="M162" s="46">
        <v>-5.02641869364138E-3</v>
      </c>
      <c r="N162" s="46">
        <v>1.6142790764344425E-2</v>
      </c>
    </row>
    <row r="163" spans="1:14" x14ac:dyDescent="0.2">
      <c r="A163" s="49">
        <v>37529</v>
      </c>
      <c r="B163" s="51">
        <v>-0.17995663695495057</v>
      </c>
      <c r="C163" s="13">
        <v>-13.15</v>
      </c>
      <c r="D163" s="13">
        <v>3.26</v>
      </c>
      <c r="E163" s="13">
        <v>-2.0099999999999998</v>
      </c>
      <c r="F163" s="13">
        <v>0.14000000000000001</v>
      </c>
      <c r="G163" s="51">
        <f t="shared" si="2"/>
        <v>-0.18135663695495058</v>
      </c>
      <c r="L163" s="46">
        <v>106</v>
      </c>
      <c r="M163" s="46">
        <v>1.3576463942255101E-2</v>
      </c>
      <c r="N163" s="46">
        <v>-3.2722942593586449E-2</v>
      </c>
    </row>
    <row r="164" spans="1:14" x14ac:dyDescent="0.2">
      <c r="A164" s="49">
        <v>37498</v>
      </c>
      <c r="B164" s="51">
        <v>-7.5765768631317787E-2</v>
      </c>
      <c r="C164" s="13">
        <v>0.2</v>
      </c>
      <c r="D164" s="13">
        <v>-2.14</v>
      </c>
      <c r="E164" s="13">
        <v>2</v>
      </c>
      <c r="F164" s="13">
        <v>0.14000000000000001</v>
      </c>
      <c r="G164" s="51">
        <f t="shared" si="2"/>
        <v>-7.7165768631317785E-2</v>
      </c>
      <c r="L164" s="46">
        <v>107</v>
      </c>
      <c r="M164" s="46">
        <v>5.991888354242525E-2</v>
      </c>
      <c r="N164" s="46">
        <v>6.8905339043499575E-2</v>
      </c>
    </row>
    <row r="165" spans="1:14" x14ac:dyDescent="0.2">
      <c r="A165" s="49">
        <v>37468</v>
      </c>
      <c r="B165" s="51">
        <v>-6.0709270711959529E-2</v>
      </c>
      <c r="C165" s="13">
        <v>-10.52</v>
      </c>
      <c r="D165" s="13">
        <v>1.64</v>
      </c>
      <c r="E165" s="13">
        <v>3.33</v>
      </c>
      <c r="F165" s="13">
        <v>0.15</v>
      </c>
      <c r="G165" s="51">
        <f t="shared" si="2"/>
        <v>-6.220927071195953E-2</v>
      </c>
      <c r="L165" s="46">
        <v>108</v>
      </c>
      <c r="M165" s="46">
        <v>3.805050068824356E-2</v>
      </c>
      <c r="N165" s="46">
        <v>-7.6182286187790604E-3</v>
      </c>
    </row>
    <row r="166" spans="1:14" x14ac:dyDescent="0.2">
      <c r="A166" s="49">
        <v>37435</v>
      </c>
      <c r="B166" s="51">
        <v>-6.991413566009963E-2</v>
      </c>
      <c r="C166" s="13">
        <v>-2.5</v>
      </c>
      <c r="D166" s="13">
        <v>1.2</v>
      </c>
      <c r="E166" s="13">
        <v>2.4700000000000002</v>
      </c>
      <c r="F166" s="13">
        <v>0.13</v>
      </c>
      <c r="G166" s="51">
        <f t="shared" si="2"/>
        <v>-7.1214135660099626E-2</v>
      </c>
      <c r="L166" s="46">
        <v>109</v>
      </c>
      <c r="M166" s="46">
        <v>-4.4787199325329189E-3</v>
      </c>
      <c r="N166" s="46">
        <v>1.1384225176362991E-2</v>
      </c>
    </row>
    <row r="167" spans="1:14" x14ac:dyDescent="0.2">
      <c r="A167" s="49">
        <v>37407</v>
      </c>
      <c r="B167" s="51">
        <v>2.3550157854319131E-2</v>
      </c>
      <c r="C167" s="13">
        <v>0.4</v>
      </c>
      <c r="D167" s="13">
        <v>1.81</v>
      </c>
      <c r="E167" s="13">
        <v>4.72</v>
      </c>
      <c r="F167" s="13">
        <v>0.14000000000000001</v>
      </c>
      <c r="G167" s="51">
        <f t="shared" si="2"/>
        <v>2.2150157854319133E-2</v>
      </c>
      <c r="L167" s="46">
        <v>110</v>
      </c>
      <c r="M167" s="46">
        <v>1.3311942132755905E-2</v>
      </c>
      <c r="N167" s="46">
        <v>-1.2739151740562234E-2</v>
      </c>
    </row>
    <row r="168" spans="1:14" x14ac:dyDescent="0.2">
      <c r="A168" s="49">
        <v>37376</v>
      </c>
      <c r="B168" s="51">
        <v>-2.4742725583201675E-2</v>
      </c>
      <c r="C168" s="13">
        <v>-0.28000000000000003</v>
      </c>
      <c r="D168" s="13">
        <v>2.9</v>
      </c>
      <c r="E168" s="13">
        <v>4.79</v>
      </c>
      <c r="F168" s="13">
        <v>0.15</v>
      </c>
      <c r="G168" s="51">
        <f t="shared" si="2"/>
        <v>-2.6242725583201676E-2</v>
      </c>
      <c r="L168" s="46">
        <v>111</v>
      </c>
      <c r="M168" s="46">
        <v>3.734515599725155E-2</v>
      </c>
      <c r="N168" s="46">
        <v>2.4916890889732785E-2</v>
      </c>
    </row>
    <row r="169" spans="1:14" x14ac:dyDescent="0.2">
      <c r="A169" s="49">
        <v>37344</v>
      </c>
      <c r="B169" s="51">
        <v>0.12525750671078106</v>
      </c>
      <c r="C169" s="13">
        <v>5.09</v>
      </c>
      <c r="D169" s="13">
        <v>-0.41</v>
      </c>
      <c r="E169" s="13">
        <v>0.73</v>
      </c>
      <c r="F169" s="13">
        <v>0.13</v>
      </c>
      <c r="G169" s="51">
        <f t="shared" si="2"/>
        <v>0.12395750671078107</v>
      </c>
      <c r="L169" s="46">
        <v>112</v>
      </c>
      <c r="M169" s="46">
        <v>4.4686502527072895E-2</v>
      </c>
      <c r="N169" s="46">
        <v>-2.9135003295773371E-3</v>
      </c>
    </row>
    <row r="170" spans="1:14" x14ac:dyDescent="0.2">
      <c r="A170" s="49">
        <v>37315</v>
      </c>
      <c r="B170" s="51">
        <v>9.7530060635127258E-2</v>
      </c>
      <c r="C170" s="13">
        <v>0.39</v>
      </c>
      <c r="D170" s="13">
        <v>-0.28000000000000003</v>
      </c>
      <c r="E170" s="13">
        <v>1.54</v>
      </c>
      <c r="F170" s="13">
        <v>0.13</v>
      </c>
      <c r="G170" s="51">
        <f t="shared" si="2"/>
        <v>9.6230060635127262E-2</v>
      </c>
      <c r="L170" s="46">
        <v>113</v>
      </c>
      <c r="M170" s="46">
        <v>4.2960148204057476E-2</v>
      </c>
      <c r="N170" s="46">
        <v>-3.4915399748629464E-2</v>
      </c>
    </row>
    <row r="171" spans="1:14" x14ac:dyDescent="0.2">
      <c r="A171" s="49">
        <v>37287</v>
      </c>
      <c r="B171" s="51">
        <v>-4.021174459130672E-2</v>
      </c>
      <c r="C171" s="13">
        <v>-4.71</v>
      </c>
      <c r="D171" s="13">
        <v>3</v>
      </c>
      <c r="E171" s="13">
        <v>2.02</v>
      </c>
      <c r="F171" s="13">
        <v>0.14000000000000001</v>
      </c>
      <c r="G171" s="51">
        <f t="shared" si="2"/>
        <v>-4.1611744591306718E-2</v>
      </c>
      <c r="L171" s="46">
        <v>114</v>
      </c>
      <c r="M171" s="46">
        <v>7.1433684690583015E-3</v>
      </c>
      <c r="N171" s="46">
        <v>-2.1589366913597249E-3</v>
      </c>
    </row>
    <row r="172" spans="1:14" x14ac:dyDescent="0.2">
      <c r="A172" s="49">
        <v>37256</v>
      </c>
      <c r="B172" s="51">
        <v>9.9621438533572526E-3</v>
      </c>
      <c r="C172" s="13">
        <v>1.76</v>
      </c>
      <c r="D172" s="13">
        <v>-1.72</v>
      </c>
      <c r="E172" s="13">
        <v>1.23</v>
      </c>
      <c r="F172" s="13">
        <v>0.15</v>
      </c>
      <c r="G172" s="51">
        <f t="shared" si="2"/>
        <v>8.462143853357253E-3</v>
      </c>
      <c r="L172" s="46">
        <v>115</v>
      </c>
      <c r="M172" s="46">
        <v>2.7306606195523189E-2</v>
      </c>
      <c r="N172" s="46">
        <v>4.1013644454025847E-2</v>
      </c>
    </row>
    <row r="173" spans="1:14" x14ac:dyDescent="0.2">
      <c r="A173" s="49">
        <v>37225</v>
      </c>
      <c r="B173" s="51">
        <v>4.7152096807844934E-2</v>
      </c>
      <c r="C173" s="13">
        <v>4.12</v>
      </c>
      <c r="D173" s="13">
        <v>1.87</v>
      </c>
      <c r="E173" s="13">
        <v>-1.19</v>
      </c>
      <c r="F173" s="13">
        <v>0.17</v>
      </c>
      <c r="G173" s="51">
        <f t="shared" si="2"/>
        <v>4.5452096807844934E-2</v>
      </c>
      <c r="L173" s="46">
        <v>116</v>
      </c>
      <c r="M173" s="46">
        <v>8.7628890188751508E-3</v>
      </c>
      <c r="N173" s="46">
        <v>-0.16815063226604324</v>
      </c>
    </row>
    <row r="174" spans="1:14" x14ac:dyDescent="0.2">
      <c r="A174" s="49">
        <v>37195</v>
      </c>
      <c r="B174" s="51">
        <v>0.10391155809757779</v>
      </c>
      <c r="C174" s="13">
        <v>3.23</v>
      </c>
      <c r="D174" s="13">
        <v>1.84</v>
      </c>
      <c r="E174" s="13">
        <v>-3.26</v>
      </c>
      <c r="F174" s="13">
        <v>0.22</v>
      </c>
      <c r="G174" s="51">
        <f t="shared" si="2"/>
        <v>0.1017115580975778</v>
      </c>
      <c r="L174" s="46">
        <v>117</v>
      </c>
      <c r="M174" s="46">
        <v>-1.1050150053378826E-2</v>
      </c>
      <c r="N174" s="46">
        <v>-1.2100267773919269E-2</v>
      </c>
    </row>
    <row r="175" spans="1:14" x14ac:dyDescent="0.2">
      <c r="A175" s="49">
        <v>37162</v>
      </c>
      <c r="B175" s="51">
        <v>-0.22019337264645134</v>
      </c>
      <c r="C175" s="13">
        <v>-11.52</v>
      </c>
      <c r="D175" s="13">
        <v>-5.27</v>
      </c>
      <c r="E175" s="13">
        <v>2.5299999999999998</v>
      </c>
      <c r="F175" s="13">
        <v>0.28000000000000003</v>
      </c>
      <c r="G175" s="51">
        <f t="shared" si="2"/>
        <v>-0.22299337264645133</v>
      </c>
      <c r="L175" s="46">
        <v>118</v>
      </c>
      <c r="M175" s="46">
        <v>-4.5103397714190488E-2</v>
      </c>
      <c r="N175" s="46">
        <v>-7.1715299617979428E-3</v>
      </c>
    </row>
    <row r="176" spans="1:14" x14ac:dyDescent="0.2">
      <c r="A176" s="49">
        <v>37134</v>
      </c>
      <c r="B176" s="51">
        <v>-2.8725105393225925E-2</v>
      </c>
      <c r="C176" s="13">
        <v>-2.08</v>
      </c>
      <c r="D176" s="13">
        <v>2.1800000000000002</v>
      </c>
      <c r="E176" s="13">
        <v>4.21</v>
      </c>
      <c r="F176" s="13">
        <v>0.31</v>
      </c>
      <c r="G176" s="51">
        <f t="shared" si="2"/>
        <v>-3.1825105393225923E-2</v>
      </c>
      <c r="L176" s="46">
        <v>119</v>
      </c>
      <c r="M176" s="46">
        <v>5.5180164398371929E-2</v>
      </c>
      <c r="N176" s="46">
        <v>-5.6878047916381805E-2</v>
      </c>
    </row>
    <row r="177" spans="1:14" x14ac:dyDescent="0.2">
      <c r="A177" s="49">
        <v>37103</v>
      </c>
      <c r="B177" s="51">
        <v>5.0618611209023614</v>
      </c>
      <c r="C177" s="13">
        <v>-0.69</v>
      </c>
      <c r="D177" s="13">
        <v>-2.13</v>
      </c>
      <c r="E177" s="13">
        <v>3.7</v>
      </c>
      <c r="F177" s="13">
        <v>0.3</v>
      </c>
      <c r="G177" s="51">
        <v>0</v>
      </c>
      <c r="L177" s="46">
        <v>120</v>
      </c>
      <c r="M177" s="46">
        <v>4.7516329950579084E-2</v>
      </c>
      <c r="N177" s="46">
        <v>1.1546384633088692E-2</v>
      </c>
    </row>
    <row r="178" spans="1:14" x14ac:dyDescent="0.2">
      <c r="A178" s="49">
        <v>37071</v>
      </c>
      <c r="B178" s="51">
        <v>-1.901798063623783E-2</v>
      </c>
      <c r="C178" s="13">
        <v>-3.54</v>
      </c>
      <c r="D178" s="13">
        <v>-1.23</v>
      </c>
      <c r="E178" s="13">
        <v>6.01</v>
      </c>
      <c r="F178" s="13">
        <v>0.28000000000000003</v>
      </c>
      <c r="G178" s="51">
        <f t="shared" si="2"/>
        <v>-2.181798063623783E-2</v>
      </c>
      <c r="L178" s="46">
        <v>121</v>
      </c>
      <c r="M178" s="46">
        <v>1.6168990858286957E-2</v>
      </c>
      <c r="N178" s="46">
        <v>-1.8348185769457355E-2</v>
      </c>
    </row>
    <row r="179" spans="1:14" x14ac:dyDescent="0.2">
      <c r="A179" s="49">
        <v>37042</v>
      </c>
      <c r="B179" s="51">
        <v>1.5627743634767155E-2</v>
      </c>
      <c r="C179" s="13">
        <v>-4.99</v>
      </c>
      <c r="D179" s="13">
        <v>2.6</v>
      </c>
      <c r="E179" s="13">
        <v>3.84</v>
      </c>
      <c r="F179" s="13">
        <v>0.32</v>
      </c>
      <c r="G179" s="51">
        <f t="shared" si="2"/>
        <v>1.2427743634767155E-2</v>
      </c>
      <c r="L179" s="46">
        <v>122</v>
      </c>
      <c r="M179" s="46">
        <v>7.5766044448241976E-2</v>
      </c>
      <c r="N179" s="46">
        <v>-7.5784307448338584E-2</v>
      </c>
    </row>
    <row r="180" spans="1:14" x14ac:dyDescent="0.2">
      <c r="A180" s="49">
        <v>37011</v>
      </c>
      <c r="B180" s="51">
        <v>0.12150452934226075</v>
      </c>
      <c r="C180" s="13">
        <v>7.28</v>
      </c>
      <c r="D180" s="13">
        <v>-3.6</v>
      </c>
      <c r="E180" s="13">
        <v>-2.75</v>
      </c>
      <c r="F180" s="13">
        <v>0.39</v>
      </c>
      <c r="G180" s="51">
        <f t="shared" si="2"/>
        <v>0.11760452934226075</v>
      </c>
      <c r="L180" s="46">
        <v>123</v>
      </c>
      <c r="M180" s="46">
        <v>4.0072143420020266E-2</v>
      </c>
      <c r="N180" s="46">
        <v>-9.2090026956250334E-2</v>
      </c>
    </row>
    <row r="181" spans="1:14" x14ac:dyDescent="0.2">
      <c r="A181" s="49">
        <v>36980</v>
      </c>
      <c r="B181" s="51">
        <v>-2.6083621020329906E-2</v>
      </c>
      <c r="C181" s="13">
        <v>-9.27</v>
      </c>
      <c r="D181" s="13">
        <v>-1.06</v>
      </c>
      <c r="E181" s="13">
        <v>5.38</v>
      </c>
      <c r="F181" s="13">
        <v>0.42</v>
      </c>
      <c r="G181" s="51">
        <f t="shared" si="2"/>
        <v>-3.0283621020329905E-2</v>
      </c>
      <c r="L181" s="46">
        <v>124</v>
      </c>
      <c r="M181" s="46">
        <v>1.2314763693475832E-2</v>
      </c>
      <c r="N181" s="46">
        <v>-5.5674283576445677E-3</v>
      </c>
    </row>
    <row r="182" spans="1:14" x14ac:dyDescent="0.2">
      <c r="A182" s="49">
        <v>36950</v>
      </c>
      <c r="B182" s="51">
        <v>7.5495049504950673E-2</v>
      </c>
      <c r="C182" s="13">
        <v>-8.57</v>
      </c>
      <c r="D182" s="13">
        <v>4.5599999999999996</v>
      </c>
      <c r="E182" s="13">
        <v>8.59</v>
      </c>
      <c r="F182" s="13">
        <v>0.38</v>
      </c>
      <c r="G182" s="51">
        <f t="shared" si="2"/>
        <v>7.1695049504950675E-2</v>
      </c>
      <c r="L182" s="46">
        <v>125</v>
      </c>
      <c r="M182" s="46">
        <v>-3.9041987590285869E-2</v>
      </c>
      <c r="N182" s="46">
        <v>-6.6306190918620195E-2</v>
      </c>
    </row>
    <row r="183" spans="1:14" x14ac:dyDescent="0.2">
      <c r="A183" s="49">
        <v>36922</v>
      </c>
      <c r="B183" s="51">
        <v>0.13086074177746676</v>
      </c>
      <c r="C183" s="13">
        <v>0.22</v>
      </c>
      <c r="D183" s="13">
        <v>1.76</v>
      </c>
      <c r="E183" s="13">
        <v>1.23</v>
      </c>
      <c r="F183" s="13">
        <v>0.54</v>
      </c>
      <c r="G183" s="51">
        <f t="shared" si="2"/>
        <v>0.12546074177746677</v>
      </c>
      <c r="L183" s="46">
        <v>126</v>
      </c>
      <c r="M183" s="46">
        <v>1.2051853524836073E-2</v>
      </c>
      <c r="N183" s="46">
        <v>0.10830802536897766</v>
      </c>
    </row>
    <row r="184" spans="1:14" x14ac:dyDescent="0.2">
      <c r="A184" s="49">
        <v>36889</v>
      </c>
      <c r="B184" s="51">
        <v>2.1200571700809689E-2</v>
      </c>
      <c r="C184" s="13">
        <v>5.78</v>
      </c>
      <c r="D184" s="13">
        <v>0.28999999999999998</v>
      </c>
      <c r="E184" s="13">
        <v>3.53</v>
      </c>
      <c r="F184" s="13">
        <v>0.5</v>
      </c>
      <c r="G184" s="51">
        <f t="shared" si="2"/>
        <v>1.6200571700809688E-2</v>
      </c>
      <c r="L184" s="46">
        <v>127</v>
      </c>
      <c r="M184" s="46">
        <v>2.5261162310360265E-2</v>
      </c>
      <c r="N184" s="46">
        <v>-8.0979887362842479E-2</v>
      </c>
    </row>
    <row r="185" spans="1:14" x14ac:dyDescent="0.2">
      <c r="A185" s="49">
        <v>36860</v>
      </c>
      <c r="B185" s="51">
        <v>9.3513935920812807E-2</v>
      </c>
      <c r="C185" s="13">
        <v>-4.5</v>
      </c>
      <c r="D185" s="13">
        <v>-1.24</v>
      </c>
      <c r="E185" s="13">
        <v>10.96</v>
      </c>
      <c r="F185" s="13">
        <v>0.51</v>
      </c>
      <c r="G185" s="51">
        <f t="shared" si="2"/>
        <v>8.8413935920812814E-2</v>
      </c>
      <c r="L185" s="46">
        <v>128</v>
      </c>
      <c r="M185" s="46">
        <v>4.3579170963114297E-2</v>
      </c>
      <c r="N185" s="46">
        <v>3.8131480702109838E-2</v>
      </c>
    </row>
    <row r="186" spans="1:14" x14ac:dyDescent="0.2">
      <c r="A186" s="49">
        <v>36830</v>
      </c>
      <c r="B186" s="51">
        <v>7.776530039303764E-2</v>
      </c>
      <c r="C186" s="13">
        <v>-2.72</v>
      </c>
      <c r="D186" s="13">
        <v>-6.85</v>
      </c>
      <c r="E186" s="13">
        <v>7.74</v>
      </c>
      <c r="F186" s="13">
        <v>0.56000000000000005</v>
      </c>
      <c r="G186" s="51">
        <f t="shared" si="2"/>
        <v>7.2165300393037646E-2</v>
      </c>
      <c r="L186" s="46">
        <v>129</v>
      </c>
      <c r="M186" s="46">
        <v>2.2275815374417224E-2</v>
      </c>
      <c r="N186" s="46">
        <v>-1.8415717328877593E-2</v>
      </c>
    </row>
    <row r="187" spans="1:14" x14ac:dyDescent="0.2">
      <c r="A187" s="49">
        <v>36798</v>
      </c>
      <c r="B187" s="51">
        <v>-3.1538879825992461E-2</v>
      </c>
      <c r="C187" s="13">
        <v>-4.95</v>
      </c>
      <c r="D187" s="13">
        <v>1.96</v>
      </c>
      <c r="E187" s="13">
        <v>2.86</v>
      </c>
      <c r="F187" s="13">
        <v>0.51</v>
      </c>
      <c r="G187" s="51">
        <f t="shared" si="2"/>
        <v>-3.6638879825992461E-2</v>
      </c>
      <c r="L187" s="46">
        <v>130</v>
      </c>
      <c r="M187" s="46">
        <v>-2.6863350364986762E-3</v>
      </c>
      <c r="N187" s="46">
        <v>6.5016255025510131E-2</v>
      </c>
    </row>
    <row r="188" spans="1:14" x14ac:dyDescent="0.2">
      <c r="A188" s="49">
        <v>36769</v>
      </c>
      <c r="B188" s="51">
        <v>-5.255023183925811E-2</v>
      </c>
      <c r="C188" s="13">
        <v>-1.57</v>
      </c>
      <c r="D188" s="13">
        <v>0.61</v>
      </c>
      <c r="E188" s="13">
        <v>-0.03</v>
      </c>
      <c r="F188" s="13">
        <v>0.5</v>
      </c>
      <c r="G188" s="51">
        <f t="shared" si="2"/>
        <v>-5.7550231839258108E-2</v>
      </c>
      <c r="L188" s="46">
        <v>131</v>
      </c>
      <c r="M188" s="46">
        <v>-2.7544778699267032E-2</v>
      </c>
      <c r="N188" s="46">
        <v>-4.1877387652460914E-2</v>
      </c>
    </row>
    <row r="189" spans="1:14" x14ac:dyDescent="0.2">
      <c r="A189" s="49">
        <v>36738</v>
      </c>
      <c r="B189" s="51">
        <v>4.382898628663634E-2</v>
      </c>
      <c r="C189" s="13">
        <v>-1.63</v>
      </c>
      <c r="D189" s="13">
        <v>-1.17</v>
      </c>
      <c r="E189" s="13">
        <v>3.62</v>
      </c>
      <c r="F189" s="13">
        <v>0.48</v>
      </c>
      <c r="G189" s="51">
        <f t="shared" si="2"/>
        <v>3.9028986286636341E-2</v>
      </c>
      <c r="L189" s="46">
        <v>132</v>
      </c>
      <c r="M189" s="46">
        <v>-2.8051525218023489E-2</v>
      </c>
      <c r="N189" s="46">
        <v>1.6654660133621962E-2</v>
      </c>
    </row>
    <row r="190" spans="1:14" x14ac:dyDescent="0.2">
      <c r="A190" s="49">
        <v>36707</v>
      </c>
      <c r="B190" s="51">
        <v>-4.4450154162384403E-2</v>
      </c>
      <c r="C190" s="13">
        <v>0.71</v>
      </c>
      <c r="D190" s="13">
        <v>0.18</v>
      </c>
      <c r="E190" s="13">
        <v>2.73</v>
      </c>
      <c r="F190" s="13">
        <v>0.4</v>
      </c>
      <c r="G190" s="51">
        <f t="shared" si="2"/>
        <v>-4.8450154162384407E-2</v>
      </c>
      <c r="L190" s="46">
        <v>133</v>
      </c>
      <c r="M190" s="46">
        <v>5.1092411953279029E-2</v>
      </c>
      <c r="N190" s="46">
        <v>-1.6015986835684191E-2</v>
      </c>
    </row>
    <row r="191" spans="1:14" x14ac:dyDescent="0.2">
      <c r="A191" s="49">
        <v>36677</v>
      </c>
      <c r="B191" s="51">
        <v>-3.3523714924261316E-2</v>
      </c>
      <c r="C191" s="13">
        <v>-0.05</v>
      </c>
      <c r="D191" s="13">
        <v>-0.2</v>
      </c>
      <c r="E191" s="13">
        <v>6.17</v>
      </c>
      <c r="F191" s="13">
        <v>0.5</v>
      </c>
      <c r="G191" s="51">
        <f t="shared" si="2"/>
        <v>-3.8523714924261314E-2</v>
      </c>
      <c r="L191" s="46">
        <v>134</v>
      </c>
      <c r="M191" s="46">
        <v>5.7628914349284847E-4</v>
      </c>
      <c r="N191" s="46">
        <v>1.9877837600497807E-2</v>
      </c>
    </row>
    <row r="192" spans="1:14" x14ac:dyDescent="0.2">
      <c r="A192" s="49">
        <v>36644</v>
      </c>
      <c r="B192" s="51">
        <v>7.001750437609422E-3</v>
      </c>
      <c r="C192" s="13">
        <v>-5.62</v>
      </c>
      <c r="D192" s="13">
        <v>-5.09</v>
      </c>
      <c r="E192" s="13">
        <v>5.05</v>
      </c>
      <c r="F192" s="13">
        <v>0.46</v>
      </c>
      <c r="G192" s="51">
        <f t="shared" si="2"/>
        <v>2.401750437609422E-3</v>
      </c>
      <c r="L192" s="46">
        <v>135</v>
      </c>
      <c r="M192" s="46">
        <v>4.6397088920825676E-2</v>
      </c>
      <c r="N192" s="46">
        <v>-3.2566781338809539E-2</v>
      </c>
    </row>
    <row r="193" spans="1:14" x14ac:dyDescent="0.2">
      <c r="A193" s="49">
        <v>36616</v>
      </c>
      <c r="B193" s="51">
        <v>5.5702217529039144E-2</v>
      </c>
      <c r="C193" s="13">
        <v>0.68</v>
      </c>
      <c r="D193" s="13">
        <v>-5.45</v>
      </c>
      <c r="E193" s="13">
        <v>3.78</v>
      </c>
      <c r="F193" s="13">
        <v>0.47</v>
      </c>
      <c r="G193" s="51">
        <f t="shared" si="2"/>
        <v>5.1002217529039148E-2</v>
      </c>
      <c r="L193" s="46">
        <v>136</v>
      </c>
      <c r="M193" s="46">
        <v>8.1142471254672915E-2</v>
      </c>
      <c r="N193" s="46">
        <v>-0.1278821961658558</v>
      </c>
    </row>
    <row r="194" spans="1:14" x14ac:dyDescent="0.2">
      <c r="A194" s="49">
        <v>36585</v>
      </c>
      <c r="B194" s="51">
        <v>-8.3769633507853047E-3</v>
      </c>
      <c r="C194" s="13">
        <v>5.87</v>
      </c>
      <c r="D194" s="13">
        <v>1.35</v>
      </c>
      <c r="E194" s="13">
        <v>-9.57</v>
      </c>
      <c r="F194" s="13">
        <v>0.43</v>
      </c>
      <c r="G194" s="51">
        <f t="shared" ref="G194:G239" si="3">B194-F194/100</f>
        <v>-1.2676963350785305E-2</v>
      </c>
      <c r="L194" s="46">
        <v>137</v>
      </c>
      <c r="M194" s="46">
        <v>4.3050442634331748E-2</v>
      </c>
      <c r="N194" s="46">
        <v>-7.2986856916428464E-2</v>
      </c>
    </row>
    <row r="195" spans="1:14" x14ac:dyDescent="0.2">
      <c r="A195" s="49">
        <v>36556</v>
      </c>
      <c r="B195" s="51">
        <v>-4.212637913741224E-2</v>
      </c>
      <c r="C195" s="13">
        <v>-7.19</v>
      </c>
      <c r="D195" s="13">
        <v>9.31</v>
      </c>
      <c r="E195" s="13">
        <v>-6.23</v>
      </c>
      <c r="F195" s="13">
        <v>0.41</v>
      </c>
      <c r="G195" s="51">
        <f t="shared" si="3"/>
        <v>-4.6226379137412239E-2</v>
      </c>
      <c r="L195" s="46">
        <v>138</v>
      </c>
      <c r="M195" s="46">
        <v>4.2466422709066587E-2</v>
      </c>
      <c r="N195" s="46">
        <v>-3.7291538173312502E-2</v>
      </c>
    </row>
    <row r="196" spans="1:14" x14ac:dyDescent="0.2">
      <c r="A196" s="49">
        <v>36525</v>
      </c>
      <c r="B196" s="51">
        <v>0.15896541702993328</v>
      </c>
      <c r="C196" s="13">
        <v>9.2200000000000006</v>
      </c>
      <c r="D196" s="13">
        <v>-5.01</v>
      </c>
      <c r="E196" s="13">
        <v>-4.51</v>
      </c>
      <c r="F196" s="13">
        <v>0.44</v>
      </c>
      <c r="G196" s="51">
        <f t="shared" si="3"/>
        <v>0.15456541702993329</v>
      </c>
      <c r="L196" s="46">
        <v>139</v>
      </c>
      <c r="M196" s="46">
        <v>5.951460287311432E-3</v>
      </c>
      <c r="N196" s="46">
        <v>2.0910950897652908E-2</v>
      </c>
    </row>
    <row r="197" spans="1:14" x14ac:dyDescent="0.2">
      <c r="A197" s="49">
        <v>36494</v>
      </c>
      <c r="B197" s="51">
        <v>6.5655001548466929E-2</v>
      </c>
      <c r="C197" s="13">
        <v>2.71</v>
      </c>
      <c r="D197" s="13">
        <v>1.24</v>
      </c>
      <c r="E197" s="13">
        <v>-9.27</v>
      </c>
      <c r="F197" s="13">
        <v>0.36</v>
      </c>
      <c r="G197" s="51">
        <f t="shared" si="3"/>
        <v>6.205500154846693E-2</v>
      </c>
      <c r="L197" s="46">
        <v>140</v>
      </c>
      <c r="M197" s="46">
        <v>-3.2531854073532741E-2</v>
      </c>
      <c r="N197" s="46">
        <v>7.9142734600408299E-2</v>
      </c>
    </row>
    <row r="198" spans="1:14" x14ac:dyDescent="0.2">
      <c r="A198" s="49">
        <v>36462</v>
      </c>
      <c r="B198" s="51">
        <v>-3.033033033033028E-2</v>
      </c>
      <c r="C198" s="13">
        <v>1.71</v>
      </c>
      <c r="D198" s="13">
        <v>-1.46</v>
      </c>
      <c r="E198" s="13">
        <v>-3.32</v>
      </c>
      <c r="F198" s="13">
        <v>0.39</v>
      </c>
      <c r="G198" s="51">
        <f t="shared" si="3"/>
        <v>-3.423033033033028E-2</v>
      </c>
      <c r="L198" s="46">
        <v>141</v>
      </c>
      <c r="M198" s="46">
        <v>2.4641933514921784E-2</v>
      </c>
      <c r="N198" s="46">
        <v>-4.6397704747752552E-2</v>
      </c>
    </row>
    <row r="199" spans="1:14" x14ac:dyDescent="0.2">
      <c r="A199" s="49">
        <v>36433</v>
      </c>
      <c r="B199" s="51">
        <v>8.1519974017538077E-2</v>
      </c>
      <c r="C199" s="13">
        <v>-0.31</v>
      </c>
      <c r="D199" s="13">
        <v>1.97</v>
      </c>
      <c r="E199" s="13">
        <v>-1.1599999999999999</v>
      </c>
      <c r="F199" s="13">
        <v>0.39</v>
      </c>
      <c r="G199" s="51">
        <f t="shared" si="3"/>
        <v>7.7619974017538076E-2</v>
      </c>
      <c r="L199" s="46">
        <v>142</v>
      </c>
      <c r="M199" s="46">
        <v>6.0747900887644212E-3</v>
      </c>
      <c r="N199" s="46">
        <v>3.6375511158258267E-2</v>
      </c>
    </row>
    <row r="200" spans="1:14" x14ac:dyDescent="0.2">
      <c r="A200" s="49">
        <v>36403</v>
      </c>
      <c r="B200" s="51">
        <v>8.0730080730080811E-2</v>
      </c>
      <c r="C200" s="13">
        <v>1.36</v>
      </c>
      <c r="D200" s="13">
        <v>3.86</v>
      </c>
      <c r="E200" s="13">
        <v>-0.81</v>
      </c>
      <c r="F200" s="13">
        <v>0.39</v>
      </c>
      <c r="G200" s="51">
        <f t="shared" si="3"/>
        <v>7.683008073008081E-2</v>
      </c>
      <c r="L200" s="46">
        <v>143</v>
      </c>
      <c r="M200" s="46">
        <v>-1.4360243331908499E-2</v>
      </c>
      <c r="N200" s="46">
        <v>9.4637230494403285E-2</v>
      </c>
    </row>
    <row r="201" spans="1:14" x14ac:dyDescent="0.2">
      <c r="A201" s="49">
        <v>36371</v>
      </c>
      <c r="B201" s="51">
        <v>5.2456594015515501E-2</v>
      </c>
      <c r="C201" s="13">
        <v>1.1399999999999999</v>
      </c>
      <c r="D201" s="13">
        <v>3.51</v>
      </c>
      <c r="E201" s="13">
        <v>0.39</v>
      </c>
      <c r="F201" s="13">
        <v>0.38</v>
      </c>
      <c r="G201" s="51">
        <f t="shared" si="3"/>
        <v>4.8656594015515503E-2</v>
      </c>
      <c r="L201" s="46">
        <v>144</v>
      </c>
      <c r="M201" s="46">
        <v>-3.4363657614883997E-2</v>
      </c>
      <c r="N201" s="46">
        <v>6.8666919208831265E-2</v>
      </c>
    </row>
    <row r="202" spans="1:14" x14ac:dyDescent="0.2">
      <c r="A202" s="49">
        <v>36341</v>
      </c>
      <c r="B202" s="51">
        <v>6.4072327044025101E-2</v>
      </c>
      <c r="C202" s="13">
        <v>1.63</v>
      </c>
      <c r="D202" s="13">
        <v>-0.1</v>
      </c>
      <c r="E202" s="13">
        <v>0.63</v>
      </c>
      <c r="F202" s="13">
        <v>0.4</v>
      </c>
      <c r="G202" s="51">
        <f t="shared" si="3"/>
        <v>6.0072327044025098E-2</v>
      </c>
      <c r="L202" s="46">
        <v>145</v>
      </c>
      <c r="M202" s="46">
        <v>3.3332340707547758E-2</v>
      </c>
      <c r="N202" s="46">
        <v>2.8101882199317793E-2</v>
      </c>
    </row>
    <row r="203" spans="1:14" x14ac:dyDescent="0.2">
      <c r="A203" s="49">
        <v>36311</v>
      </c>
      <c r="B203" s="51">
        <v>-8.4233261339092813E-2</v>
      </c>
      <c r="C203" s="13">
        <v>-3.72</v>
      </c>
      <c r="D203" s="13">
        <v>4.4000000000000004</v>
      </c>
      <c r="E203" s="13">
        <v>0.12</v>
      </c>
      <c r="F203" s="13">
        <v>0.34</v>
      </c>
      <c r="G203" s="51">
        <f t="shared" si="3"/>
        <v>-8.7633261339092813E-2</v>
      </c>
      <c r="L203" s="46">
        <v>146</v>
      </c>
      <c r="M203" s="46">
        <v>4.2249900181177781E-2</v>
      </c>
      <c r="N203" s="46">
        <v>-0.10952070695873101</v>
      </c>
    </row>
    <row r="204" spans="1:14" x14ac:dyDescent="0.2">
      <c r="A204" s="49">
        <v>36280</v>
      </c>
      <c r="B204" s="51">
        <v>0.17861688587187086</v>
      </c>
      <c r="C204" s="13">
        <v>2.83</v>
      </c>
      <c r="D204" s="13">
        <v>0.83</v>
      </c>
      <c r="E204" s="13">
        <v>1.9</v>
      </c>
      <c r="F204" s="13">
        <v>0.37</v>
      </c>
      <c r="G204" s="51">
        <f t="shared" si="3"/>
        <v>0.17491688587187085</v>
      </c>
      <c r="L204" s="46">
        <v>147</v>
      </c>
      <c r="M204" s="46">
        <v>7.0029434352121583E-2</v>
      </c>
      <c r="N204" s="46">
        <v>-4.1261155233968505E-2</v>
      </c>
    </row>
    <row r="205" spans="1:14" x14ac:dyDescent="0.2">
      <c r="A205" s="49">
        <v>36250</v>
      </c>
      <c r="B205" s="51">
        <v>9.6279069767442049E-2</v>
      </c>
      <c r="C205" s="13">
        <v>-0.16</v>
      </c>
      <c r="D205" s="13">
        <v>-0.19</v>
      </c>
      <c r="E205" s="13">
        <v>1.33</v>
      </c>
      <c r="F205" s="13">
        <v>0.43</v>
      </c>
      <c r="G205" s="51">
        <f t="shared" si="3"/>
        <v>9.1979069767442051E-2</v>
      </c>
      <c r="L205" s="46">
        <v>148</v>
      </c>
      <c r="M205" s="46">
        <v>4.5534207801517498E-2</v>
      </c>
      <c r="N205" s="46">
        <v>1.7161954390542952E-2</v>
      </c>
    </row>
    <row r="206" spans="1:14" x14ac:dyDescent="0.2">
      <c r="A206" s="49">
        <v>36217</v>
      </c>
      <c r="B206" s="51">
        <v>-0.18775972799395535</v>
      </c>
      <c r="C206" s="13">
        <v>-2.29</v>
      </c>
      <c r="D206" s="13">
        <v>2.73</v>
      </c>
      <c r="E206" s="13">
        <v>-1.1299999999999999</v>
      </c>
      <c r="F206" s="13">
        <v>0.35</v>
      </c>
      <c r="G206" s="51">
        <f t="shared" si="3"/>
        <v>-0.19125972799395535</v>
      </c>
      <c r="L206" s="46">
        <v>149</v>
      </c>
      <c r="M206" s="46">
        <v>7.2938220913035562E-2</v>
      </c>
      <c r="N206" s="46">
        <v>-6.2408550488803498E-2</v>
      </c>
    </row>
    <row r="207" spans="1:14" x14ac:dyDescent="0.2">
      <c r="A207" s="49">
        <v>36189</v>
      </c>
      <c r="B207" s="51">
        <v>0.13459065580797236</v>
      </c>
      <c r="C207" s="13">
        <v>-0.06</v>
      </c>
      <c r="D207" s="13">
        <v>-0.3</v>
      </c>
      <c r="E207" s="13">
        <v>-2.15</v>
      </c>
      <c r="F207" s="13">
        <v>0.35</v>
      </c>
      <c r="G207" s="51">
        <f t="shared" si="3"/>
        <v>0.13109065580797236</v>
      </c>
      <c r="L207" s="46">
        <v>150</v>
      </c>
      <c r="M207" s="46">
        <v>3.5709504410395672E-2</v>
      </c>
      <c r="N207" s="46">
        <v>-0.15869102044317882</v>
      </c>
    </row>
    <row r="208" spans="1:14" x14ac:dyDescent="0.2">
      <c r="A208" s="49">
        <v>36160</v>
      </c>
      <c r="B208" s="51">
        <v>-3.9126853377265181E-2</v>
      </c>
      <c r="C208" s="13">
        <v>2.87</v>
      </c>
      <c r="D208" s="13">
        <v>-2.57</v>
      </c>
      <c r="E208" s="13">
        <v>-1.7</v>
      </c>
      <c r="F208" s="13">
        <v>0.38</v>
      </c>
      <c r="G208" s="51">
        <f t="shared" si="3"/>
        <v>-4.2926853377265178E-2</v>
      </c>
      <c r="L208" s="46">
        <v>151</v>
      </c>
      <c r="M208" s="46">
        <v>7.3145584762503556E-3</v>
      </c>
      <c r="N208" s="46">
        <v>5.0261151983800066E-2</v>
      </c>
    </row>
    <row r="209" spans="1:14" x14ac:dyDescent="0.2">
      <c r="A209" s="49">
        <v>36129</v>
      </c>
      <c r="B209" s="51">
        <v>-2.8800000000000048E-2</v>
      </c>
      <c r="C209" s="13">
        <v>4.1900000000000004</v>
      </c>
      <c r="D209" s="13">
        <v>-3.05</v>
      </c>
      <c r="E209" s="13">
        <v>0.56000000000000005</v>
      </c>
      <c r="F209" s="13">
        <v>0.31</v>
      </c>
      <c r="G209" s="51">
        <f t="shared" si="3"/>
        <v>-3.1900000000000046E-2</v>
      </c>
      <c r="L209" s="46">
        <v>152</v>
      </c>
      <c r="M209" s="46">
        <v>3.4248845501056113E-2</v>
      </c>
      <c r="N209" s="46">
        <v>-0.10632439297340421</v>
      </c>
    </row>
    <row r="210" spans="1:14" x14ac:dyDescent="0.2">
      <c r="A210" s="49">
        <v>36098</v>
      </c>
      <c r="B210" s="51">
        <v>-3.0632027917797622E-2</v>
      </c>
      <c r="C210" s="13">
        <v>6.46</v>
      </c>
      <c r="D210" s="13">
        <v>-5.88</v>
      </c>
      <c r="E210" s="13">
        <v>0.91</v>
      </c>
      <c r="F210" s="13">
        <v>0.32</v>
      </c>
      <c r="G210" s="51">
        <f t="shared" si="3"/>
        <v>-3.3832027917797623E-2</v>
      </c>
      <c r="L210" s="46">
        <v>153</v>
      </c>
      <c r="M210" s="46">
        <v>1.6687745695731483E-2</v>
      </c>
      <c r="N210" s="46">
        <v>7.1097867559471478E-2</v>
      </c>
    </row>
    <row r="211" spans="1:14" x14ac:dyDescent="0.2">
      <c r="A211" s="49">
        <v>36068</v>
      </c>
      <c r="B211" s="51">
        <v>-2.9356417011667246E-2</v>
      </c>
      <c r="C211" s="13">
        <v>-4.8</v>
      </c>
      <c r="D211" s="13">
        <v>1.02</v>
      </c>
      <c r="E211" s="13">
        <v>-2.39</v>
      </c>
      <c r="F211" s="13">
        <v>0.46</v>
      </c>
      <c r="G211" s="51">
        <f t="shared" si="3"/>
        <v>-3.3956417011667246E-2</v>
      </c>
      <c r="L211" s="46">
        <v>154</v>
      </c>
      <c r="M211" s="46">
        <v>8.8663165676129044E-2</v>
      </c>
      <c r="N211" s="46">
        <v>-0.16323516058497495</v>
      </c>
    </row>
    <row r="212" spans="1:14" x14ac:dyDescent="0.2">
      <c r="A212" s="49">
        <v>36038</v>
      </c>
      <c r="B212" s="51">
        <v>-0.16367642429965379</v>
      </c>
      <c r="C212" s="13">
        <v>-12.07</v>
      </c>
      <c r="D212" s="13">
        <v>1.62</v>
      </c>
      <c r="E212" s="13">
        <v>-2.33</v>
      </c>
      <c r="F212" s="13">
        <v>0.43</v>
      </c>
      <c r="G212" s="51">
        <f t="shared" si="3"/>
        <v>-0.16797642429965379</v>
      </c>
      <c r="L212" s="46">
        <v>155</v>
      </c>
      <c r="M212" s="46">
        <v>0.12899935530304438</v>
      </c>
      <c r="N212" s="46">
        <v>4.0186381511394004E-2</v>
      </c>
    </row>
    <row r="213" spans="1:14" x14ac:dyDescent="0.2">
      <c r="A213" s="49">
        <v>36007</v>
      </c>
      <c r="B213" s="51">
        <v>-9.3839132915002788E-2</v>
      </c>
      <c r="C213" s="13">
        <v>1.55</v>
      </c>
      <c r="D213" s="13">
        <v>-3.8</v>
      </c>
      <c r="E213" s="13">
        <v>1.8</v>
      </c>
      <c r="F213" s="13">
        <v>0.4</v>
      </c>
      <c r="G213" s="51">
        <f t="shared" si="3"/>
        <v>-9.7839132915002791E-2</v>
      </c>
      <c r="L213" s="46">
        <v>156</v>
      </c>
      <c r="M213" s="46">
        <v>-1.69300981525819E-2</v>
      </c>
      <c r="N213" s="46">
        <v>-0.10990278842166951</v>
      </c>
    </row>
    <row r="214" spans="1:14" x14ac:dyDescent="0.2">
      <c r="A214" s="49">
        <v>35976</v>
      </c>
      <c r="B214" s="51">
        <v>0.11195686647637171</v>
      </c>
      <c r="C214" s="13">
        <v>-0.52</v>
      </c>
      <c r="D214" s="13">
        <v>-3.22</v>
      </c>
      <c r="E214" s="13">
        <v>-1.7</v>
      </c>
      <c r="F214" s="13">
        <v>0.41</v>
      </c>
      <c r="G214" s="51">
        <f t="shared" si="3"/>
        <v>0.10785686647637172</v>
      </c>
      <c r="L214" s="46">
        <v>157</v>
      </c>
      <c r="M214" s="46">
        <v>-2.9524996766254745E-2</v>
      </c>
      <c r="N214" s="46">
        <v>8.2033629279364972E-2</v>
      </c>
    </row>
    <row r="215" spans="1:14" x14ac:dyDescent="0.2">
      <c r="A215" s="49">
        <v>35944</v>
      </c>
      <c r="B215" s="51">
        <v>0.11967329545454564</v>
      </c>
      <c r="C215" s="13">
        <v>2.3199999999999998</v>
      </c>
      <c r="D215" s="13">
        <v>2.27</v>
      </c>
      <c r="E215" s="13">
        <v>0.55000000000000004</v>
      </c>
      <c r="F215" s="13">
        <v>0.4</v>
      </c>
      <c r="G215" s="51">
        <f t="shared" si="3"/>
        <v>0.11567329545454563</v>
      </c>
      <c r="L215" s="46">
        <v>158</v>
      </c>
      <c r="M215" s="46">
        <v>-2.0925770599862354E-2</v>
      </c>
      <c r="N215" s="46">
        <v>2.1501464511219277E-2</v>
      </c>
    </row>
    <row r="216" spans="1:14" x14ac:dyDescent="0.2">
      <c r="A216" s="49">
        <v>35915</v>
      </c>
      <c r="B216" s="51">
        <v>-2.2561610551891653E-2</v>
      </c>
      <c r="C216" s="13">
        <v>2.29</v>
      </c>
      <c r="D216" s="13">
        <v>1.49</v>
      </c>
      <c r="E216" s="13">
        <v>-0.6</v>
      </c>
      <c r="F216" s="13">
        <v>0.43</v>
      </c>
      <c r="G216" s="51">
        <f t="shared" si="3"/>
        <v>-2.6861610551891651E-2</v>
      </c>
      <c r="L216" s="46">
        <v>159</v>
      </c>
      <c r="M216" s="46">
        <v>-8.1131093586668691E-3</v>
      </c>
      <c r="N216" s="46">
        <v>-0.13610615669637899</v>
      </c>
    </row>
    <row r="217" spans="1:14" x14ac:dyDescent="0.2">
      <c r="A217" s="49">
        <v>35885</v>
      </c>
      <c r="B217" s="51">
        <v>0.23224978614200165</v>
      </c>
      <c r="C217" s="13">
        <v>6.93</v>
      </c>
      <c r="D217" s="13">
        <v>1.07</v>
      </c>
      <c r="E217" s="13">
        <v>4.6100000000000003</v>
      </c>
      <c r="F217" s="13">
        <v>0.39</v>
      </c>
      <c r="G217" s="51">
        <f t="shared" si="3"/>
        <v>0.22834978614200166</v>
      </c>
      <c r="L217" s="46">
        <v>160</v>
      </c>
      <c r="M217" s="46">
        <v>5.4389610069428114E-2</v>
      </c>
      <c r="N217" s="46">
        <v>3.0118705433402615E-3</v>
      </c>
    </row>
    <row r="218" spans="1:14" x14ac:dyDescent="0.2">
      <c r="A218" s="49">
        <v>35853</v>
      </c>
      <c r="B218" s="51">
        <v>7.791609036422309E-2</v>
      </c>
      <c r="C218" s="13">
        <v>7.33</v>
      </c>
      <c r="D218" s="13">
        <v>-1.65</v>
      </c>
      <c r="E218" s="13">
        <v>0.79</v>
      </c>
      <c r="F218" s="13">
        <v>0.39</v>
      </c>
      <c r="G218" s="51">
        <f t="shared" si="3"/>
        <v>7.4016090364223089E-2</v>
      </c>
      <c r="L218" s="46">
        <v>161</v>
      </c>
      <c r="M218" s="46">
        <v>6.5068178164134544E-2</v>
      </c>
      <c r="N218" s="46">
        <v>7.8655206089684543E-2</v>
      </c>
    </row>
    <row r="219" spans="1:14" x14ac:dyDescent="0.2">
      <c r="A219" s="49">
        <v>35825</v>
      </c>
      <c r="B219" s="51">
        <v>5.9599413776257881E-2</v>
      </c>
      <c r="C219" s="13">
        <v>3.3</v>
      </c>
      <c r="D219" s="13">
        <v>-1.43</v>
      </c>
      <c r="E219" s="13">
        <v>0.27</v>
      </c>
      <c r="F219" s="13">
        <v>0.43</v>
      </c>
      <c r="G219" s="51">
        <f t="shared" si="3"/>
        <v>5.5299413776257883E-2</v>
      </c>
      <c r="L219" s="46">
        <v>162</v>
      </c>
      <c r="M219" s="46">
        <v>-0.13724600164691292</v>
      </c>
      <c r="N219" s="46">
        <v>-4.411063530803766E-2</v>
      </c>
    </row>
    <row r="220" spans="1:14" x14ac:dyDescent="0.2">
      <c r="A220" s="49">
        <v>35795</v>
      </c>
      <c r="B220" s="51">
        <v>0.13785436353529756</v>
      </c>
      <c r="C220" s="13">
        <v>2.25</v>
      </c>
      <c r="D220" s="13">
        <v>-3.86</v>
      </c>
      <c r="E220" s="13">
        <v>2.2200000000000002</v>
      </c>
      <c r="F220" s="13">
        <v>0.48</v>
      </c>
      <c r="G220" s="51">
        <f t="shared" si="3"/>
        <v>0.13305436353529757</v>
      </c>
      <c r="L220" s="46">
        <v>163</v>
      </c>
      <c r="M220" s="46">
        <v>2.1339195560188227E-3</v>
      </c>
      <c r="N220" s="46">
        <v>-7.9299688187336612E-2</v>
      </c>
    </row>
    <row r="221" spans="1:14" x14ac:dyDescent="0.2">
      <c r="A221" s="49">
        <v>35762</v>
      </c>
      <c r="B221" s="51">
        <v>2.1578648495173214E-2</v>
      </c>
      <c r="C221" s="13">
        <v>0.7</v>
      </c>
      <c r="D221" s="13">
        <v>-2.88</v>
      </c>
      <c r="E221" s="13">
        <v>-0.49</v>
      </c>
      <c r="F221" s="13">
        <v>0.39</v>
      </c>
      <c r="G221" s="51">
        <f t="shared" si="3"/>
        <v>1.7678648495173213E-2</v>
      </c>
      <c r="L221" s="46">
        <v>164</v>
      </c>
      <c r="M221" s="46">
        <v>-9.3063679057717494E-2</v>
      </c>
      <c r="N221" s="46">
        <v>3.0854408345757964E-2</v>
      </c>
    </row>
    <row r="222" spans="1:14" x14ac:dyDescent="0.2">
      <c r="A222" s="49">
        <v>35734</v>
      </c>
      <c r="B222" s="51">
        <v>-0.16500711237553345</v>
      </c>
      <c r="C222" s="13">
        <v>-4.5599999999999996</v>
      </c>
      <c r="D222" s="13">
        <v>4.0199999999999996</v>
      </c>
      <c r="E222" s="13">
        <v>0.76</v>
      </c>
      <c r="F222" s="13">
        <v>0.42</v>
      </c>
      <c r="G222" s="51">
        <f t="shared" si="3"/>
        <v>-0.16920711237553346</v>
      </c>
      <c r="L222" s="46">
        <v>165</v>
      </c>
      <c r="M222" s="46">
        <v>-1.4806987900683541E-2</v>
      </c>
      <c r="N222" s="46">
        <v>-5.6407147759416083E-2</v>
      </c>
    </row>
    <row r="223" spans="1:14" x14ac:dyDescent="0.2">
      <c r="A223" s="49">
        <v>35703</v>
      </c>
      <c r="B223" s="51">
        <v>0.14806750136091451</v>
      </c>
      <c r="C223" s="13">
        <v>8.7200000000000006</v>
      </c>
      <c r="D223" s="13">
        <v>-3.97</v>
      </c>
      <c r="E223" s="13">
        <v>2.57</v>
      </c>
      <c r="F223" s="13">
        <v>0.44</v>
      </c>
      <c r="G223" s="51">
        <f t="shared" si="3"/>
        <v>0.14366750136091452</v>
      </c>
      <c r="L223" s="46">
        <v>166</v>
      </c>
      <c r="M223" s="46">
        <v>2.5846700269681888E-2</v>
      </c>
      <c r="N223" s="46">
        <v>-3.6965424153627552E-3</v>
      </c>
    </row>
    <row r="224" spans="1:14" x14ac:dyDescent="0.2">
      <c r="A224" s="49">
        <v>35671</v>
      </c>
      <c r="B224" s="51">
        <v>-4.8679440704298305E-2</v>
      </c>
      <c r="C224" s="13">
        <v>-5.21</v>
      </c>
      <c r="D224" s="13">
        <v>5.96</v>
      </c>
      <c r="E224" s="13">
        <v>-0.8</v>
      </c>
      <c r="F224" s="13">
        <v>0.41</v>
      </c>
      <c r="G224" s="51">
        <f t="shared" si="3"/>
        <v>-5.2779440704298304E-2</v>
      </c>
      <c r="L224" s="46">
        <v>167</v>
      </c>
      <c r="M224" s="46">
        <v>2.2062977467370171E-2</v>
      </c>
      <c r="N224" s="46">
        <v>-4.8305703050571844E-2</v>
      </c>
    </row>
    <row r="225" spans="1:14" x14ac:dyDescent="0.2">
      <c r="A225" s="49">
        <v>35642</v>
      </c>
      <c r="B225" s="51">
        <v>0.26044386422976507</v>
      </c>
      <c r="C225" s="13">
        <v>2.94</v>
      </c>
      <c r="D225" s="13">
        <v>-5.82</v>
      </c>
      <c r="E225" s="13">
        <v>1.99</v>
      </c>
      <c r="F225" s="13">
        <v>0.43</v>
      </c>
      <c r="G225" s="51">
        <f t="shared" si="3"/>
        <v>0.25614386422976504</v>
      </c>
      <c r="L225" s="46">
        <v>168</v>
      </c>
      <c r="M225" s="46">
        <v>5.2295571486017697E-2</v>
      </c>
      <c r="N225" s="46">
        <v>7.1661935224763371E-2</v>
      </c>
    </row>
    <row r="226" spans="1:14" x14ac:dyDescent="0.2">
      <c r="A226" s="49">
        <v>35611</v>
      </c>
      <c r="B226" s="51">
        <v>-5.1948051948051965E-3</v>
      </c>
      <c r="C226" s="13">
        <v>3.73</v>
      </c>
      <c r="D226" s="13">
        <v>-3.64</v>
      </c>
      <c r="E226" s="13">
        <v>0.88</v>
      </c>
      <c r="F226" s="13">
        <v>0.37</v>
      </c>
      <c r="G226" s="51">
        <f t="shared" si="3"/>
        <v>-8.8948051948051967E-3</v>
      </c>
      <c r="L226" s="46">
        <v>169</v>
      </c>
      <c r="M226" s="46">
        <v>7.3131708368827722E-3</v>
      </c>
      <c r="N226" s="46">
        <v>8.8916889798244497E-2</v>
      </c>
    </row>
    <row r="227" spans="1:14" x14ac:dyDescent="0.2">
      <c r="A227" s="49">
        <v>35580</v>
      </c>
      <c r="B227" s="51">
        <v>-1.7230376515634971E-2</v>
      </c>
      <c r="C227" s="13">
        <v>3.99</v>
      </c>
      <c r="D227" s="13">
        <v>-1.1299999999999999</v>
      </c>
      <c r="E227" s="13">
        <v>1.17</v>
      </c>
      <c r="F227" s="13">
        <v>0.49</v>
      </c>
      <c r="G227" s="51">
        <f t="shared" si="3"/>
        <v>-2.2130376515634972E-2</v>
      </c>
      <c r="L227" s="46">
        <v>170</v>
      </c>
      <c r="M227" s="46">
        <v>-3.4558938288665408E-2</v>
      </c>
      <c r="N227" s="46">
        <v>-7.0528063026413096E-3</v>
      </c>
    </row>
    <row r="228" spans="1:14" x14ac:dyDescent="0.2">
      <c r="A228" s="49">
        <v>35550</v>
      </c>
      <c r="B228" s="51">
        <v>-9.3695777906304345E-2</v>
      </c>
      <c r="C228" s="13">
        <v>-0.86</v>
      </c>
      <c r="D228" s="13">
        <v>-1.42</v>
      </c>
      <c r="E228" s="13">
        <v>0.35</v>
      </c>
      <c r="F228" s="13">
        <v>0.43</v>
      </c>
      <c r="G228" s="51">
        <f t="shared" si="3"/>
        <v>-9.7995777906304343E-2</v>
      </c>
      <c r="L228" s="46">
        <v>171</v>
      </c>
      <c r="M228" s="46">
        <v>1.6315327706956671E-2</v>
      </c>
      <c r="N228" s="46">
        <v>-7.8531838535994183E-3</v>
      </c>
    </row>
    <row r="229" spans="1:14" x14ac:dyDescent="0.2">
      <c r="A229" s="49">
        <v>35520</v>
      </c>
      <c r="B229" s="51">
        <v>1.7657445556209517E-2</v>
      </c>
      <c r="C229" s="13">
        <v>2.0499999999999998</v>
      </c>
      <c r="D229" s="13">
        <v>-1.06</v>
      </c>
      <c r="E229" s="13">
        <v>0.83</v>
      </c>
      <c r="F229" s="13">
        <v>0.43</v>
      </c>
      <c r="G229" s="51">
        <f t="shared" si="3"/>
        <v>1.3357445556209517E-2</v>
      </c>
      <c r="L229" s="46">
        <v>172</v>
      </c>
      <c r="M229" s="46">
        <v>4.0774840088821686E-2</v>
      </c>
      <c r="N229" s="46">
        <v>4.6772567190232484E-3</v>
      </c>
    </row>
    <row r="230" spans="1:14" x14ac:dyDescent="0.2">
      <c r="A230" s="49">
        <v>35489</v>
      </c>
      <c r="B230" s="51">
        <v>6.2539086929330967E-2</v>
      </c>
      <c r="C230" s="13">
        <v>0.6</v>
      </c>
      <c r="D230" s="13">
        <v>0.32</v>
      </c>
      <c r="E230" s="13">
        <v>-0.18</v>
      </c>
      <c r="F230" s="13">
        <v>0.39</v>
      </c>
      <c r="G230" s="51">
        <f t="shared" si="3"/>
        <v>5.8639086929330966E-2</v>
      </c>
      <c r="L230" s="46">
        <v>173</v>
      </c>
      <c r="M230" s="46">
        <v>2.3196908095131558E-2</v>
      </c>
      <c r="N230" s="46">
        <v>7.8514650002446243E-2</v>
      </c>
    </row>
    <row r="231" spans="1:14" x14ac:dyDescent="0.2">
      <c r="A231" s="49">
        <v>35461</v>
      </c>
      <c r="B231" s="51">
        <v>1.5238095238095273E-2</v>
      </c>
      <c r="C231" s="13">
        <v>-0.39</v>
      </c>
      <c r="D231" s="13">
        <v>1.0900000000000001</v>
      </c>
      <c r="E231" s="13">
        <v>2.3199999999999998</v>
      </c>
      <c r="F231" s="13">
        <v>0.45</v>
      </c>
      <c r="G231" s="51">
        <f t="shared" si="3"/>
        <v>1.0738095238095272E-2</v>
      </c>
      <c r="L231" s="46">
        <v>174</v>
      </c>
      <c r="M231" s="46">
        <v>-0.12540121440978266</v>
      </c>
      <c r="N231" s="46">
        <v>-9.7592158236668669E-2</v>
      </c>
    </row>
    <row r="232" spans="1:14" x14ac:dyDescent="0.2">
      <c r="A232" s="49">
        <v>35430</v>
      </c>
      <c r="B232" s="51">
        <v>-9.0646651270207879E-2</v>
      </c>
      <c r="C232" s="13">
        <v>2.0299999999999998</v>
      </c>
      <c r="D232" s="13">
        <v>-0.11</v>
      </c>
      <c r="E232" s="13">
        <v>0.72</v>
      </c>
      <c r="F232" s="13">
        <v>0.46</v>
      </c>
      <c r="G232" s="51">
        <f t="shared" si="3"/>
        <v>-9.5246651270207872E-2</v>
      </c>
      <c r="L232" s="46">
        <v>175</v>
      </c>
      <c r="M232" s="46">
        <v>-8.2607555689901205E-4</v>
      </c>
      <c r="N232" s="46">
        <v>-3.0999029836326911E-2</v>
      </c>
    </row>
    <row r="233" spans="1:14" x14ac:dyDescent="0.2">
      <c r="A233" s="49">
        <v>35398</v>
      </c>
      <c r="B233" s="51">
        <v>0.20445062586926288</v>
      </c>
      <c r="C233" s="13">
        <v>4.0599999999999996</v>
      </c>
      <c r="D233" s="13">
        <v>-2.62</v>
      </c>
      <c r="E233" s="13">
        <v>0.91</v>
      </c>
      <c r="F233" s="13">
        <v>0.41</v>
      </c>
      <c r="G233" s="51">
        <f t="shared" si="3"/>
        <v>0.20035062586926289</v>
      </c>
      <c r="L233" s="46">
        <v>176</v>
      </c>
      <c r="M233" s="46">
        <v>-2.2485845205295549E-4</v>
      </c>
      <c r="N233" s="46">
        <v>2.2485845205295549E-4</v>
      </c>
    </row>
    <row r="234" spans="1:14" x14ac:dyDescent="0.2">
      <c r="A234" s="49">
        <v>35369</v>
      </c>
      <c r="B234" s="51">
        <v>-6.3192182410423459E-2</v>
      </c>
      <c r="C234" s="13">
        <v>1.52</v>
      </c>
      <c r="D234" s="13">
        <v>1.04</v>
      </c>
      <c r="E234" s="13">
        <v>-1.19</v>
      </c>
      <c r="F234" s="13">
        <v>0.42</v>
      </c>
      <c r="G234" s="51">
        <f t="shared" si="3"/>
        <v>-6.7392182410423454E-2</v>
      </c>
      <c r="L234" s="46">
        <v>177</v>
      </c>
      <c r="M234" s="46">
        <v>-1.7977968266519571E-2</v>
      </c>
      <c r="N234" s="46">
        <v>-3.8400123697182598E-3</v>
      </c>
    </row>
    <row r="235" spans="1:14" x14ac:dyDescent="0.2">
      <c r="A235" s="49">
        <v>35338</v>
      </c>
      <c r="B235" s="51">
        <v>-1.8542199488491118E-2</v>
      </c>
      <c r="C235" s="13">
        <v>1.1100000000000001</v>
      </c>
      <c r="D235" s="13">
        <v>-2.61</v>
      </c>
      <c r="E235" s="13">
        <v>0.57999999999999996</v>
      </c>
      <c r="F235" s="13">
        <v>0.44</v>
      </c>
      <c r="G235" s="51">
        <f t="shared" si="3"/>
        <v>-2.2942199488491119E-2</v>
      </c>
      <c r="L235" s="46">
        <v>178</v>
      </c>
      <c r="M235" s="46">
        <v>-3.1246512525894179E-2</v>
      </c>
      <c r="N235" s="46">
        <v>4.3674256160661333E-2</v>
      </c>
    </row>
    <row r="236" spans="1:14" x14ac:dyDescent="0.2">
      <c r="A236" s="49">
        <v>35307</v>
      </c>
      <c r="B236" s="51">
        <v>-3.9901780233271955E-2</v>
      </c>
      <c r="C236" s="13">
        <v>2.2400000000000002</v>
      </c>
      <c r="D236" s="13">
        <v>-0.55000000000000004</v>
      </c>
      <c r="E236" s="13">
        <v>-1.53</v>
      </c>
      <c r="F236" s="13">
        <v>0.41</v>
      </c>
      <c r="G236" s="51">
        <f t="shared" si="3"/>
        <v>-4.4001780233271955E-2</v>
      </c>
      <c r="L236" s="46">
        <v>179</v>
      </c>
      <c r="M236" s="46">
        <v>5.230850375645827E-2</v>
      </c>
      <c r="N236" s="46">
        <v>6.529602558580247E-2</v>
      </c>
    </row>
    <row r="237" spans="1:14" x14ac:dyDescent="0.2">
      <c r="A237" s="49">
        <v>35277</v>
      </c>
      <c r="B237" s="51">
        <v>-0.12325080731969862</v>
      </c>
      <c r="C237" s="13">
        <v>-1.83</v>
      </c>
      <c r="D237" s="13">
        <v>-0.41</v>
      </c>
      <c r="E237" s="13">
        <v>1.02</v>
      </c>
      <c r="F237" s="13">
        <v>0.45</v>
      </c>
      <c r="G237" s="51">
        <f t="shared" si="3"/>
        <v>-0.12775080731969862</v>
      </c>
      <c r="L237" s="46">
        <v>180</v>
      </c>
      <c r="M237" s="46">
        <v>-7.9269974459305392E-2</v>
      </c>
      <c r="N237" s="46">
        <v>4.8986353438975491E-2</v>
      </c>
    </row>
    <row r="238" spans="1:14" x14ac:dyDescent="0.2">
      <c r="A238" s="49">
        <v>35244</v>
      </c>
      <c r="B238" s="51">
        <v>-4.3254376930998872E-2</v>
      </c>
      <c r="C238" s="13">
        <v>0.28000000000000003</v>
      </c>
      <c r="D238" s="13">
        <v>-0.64</v>
      </c>
      <c r="E238" s="13">
        <v>0.37</v>
      </c>
      <c r="F238" s="13">
        <v>0.4</v>
      </c>
      <c r="G238" s="51">
        <f t="shared" si="3"/>
        <v>-4.7254376930998876E-2</v>
      </c>
      <c r="L238" s="46">
        <v>181</v>
      </c>
      <c r="M238" s="46">
        <v>-4.3882691917034408E-2</v>
      </c>
      <c r="N238" s="46">
        <v>0.11557774142198508</v>
      </c>
    </row>
    <row r="239" spans="1:14" x14ac:dyDescent="0.2">
      <c r="A239" s="49">
        <v>35216</v>
      </c>
      <c r="B239" s="51">
        <v>-2.5680534155111401E-3</v>
      </c>
      <c r="C239" s="13">
        <v>1.54</v>
      </c>
      <c r="D239" s="13">
        <v>1.74</v>
      </c>
      <c r="E239" s="13">
        <v>-0.31</v>
      </c>
      <c r="F239" s="13">
        <v>0.42</v>
      </c>
      <c r="G239" s="51">
        <f t="shared" si="3"/>
        <v>-6.7680534155111398E-3</v>
      </c>
      <c r="L239" s="46">
        <v>182</v>
      </c>
      <c r="M239" s="46">
        <v>9.8619955205606936E-3</v>
      </c>
      <c r="N239" s="46">
        <v>0.11559874625690608</v>
      </c>
    </row>
    <row r="240" spans="1:14" x14ac:dyDescent="0.2">
      <c r="B240" s="51"/>
      <c r="L240" s="46">
        <v>183</v>
      </c>
      <c r="M240" s="46">
        <v>7.2554362579078074E-2</v>
      </c>
      <c r="N240" s="46">
        <v>-5.6353790878268389E-2</v>
      </c>
    </row>
    <row r="241" spans="2:14" x14ac:dyDescent="0.2">
      <c r="B241" s="51"/>
      <c r="L241" s="46">
        <v>184</v>
      </c>
      <c r="M241" s="46">
        <v>-8.08854192324341E-3</v>
      </c>
      <c r="N241" s="46">
        <v>9.6502477844056217E-2</v>
      </c>
    </row>
    <row r="242" spans="2:14" x14ac:dyDescent="0.2">
      <c r="B242" s="51"/>
      <c r="L242" s="46">
        <v>185</v>
      </c>
      <c r="M242" s="46">
        <v>-1.7853680623026266E-2</v>
      </c>
      <c r="N242" s="46">
        <v>9.0018981016063912E-2</v>
      </c>
    </row>
    <row r="243" spans="2:14" x14ac:dyDescent="0.2">
      <c r="B243" s="51"/>
      <c r="L243" s="46">
        <v>186</v>
      </c>
      <c r="M243" s="46">
        <v>-3.6501660935359781E-2</v>
      </c>
      <c r="N243" s="46">
        <v>-1.3721889063268017E-4</v>
      </c>
    </row>
    <row r="244" spans="2:14" x14ac:dyDescent="0.2">
      <c r="B244" s="51"/>
      <c r="L244" s="46">
        <v>187</v>
      </c>
      <c r="M244" s="46">
        <v>-1.6818715855090111E-2</v>
      </c>
      <c r="N244" s="46">
        <v>-4.0731515984167993E-2</v>
      </c>
    </row>
    <row r="245" spans="2:14" x14ac:dyDescent="0.2">
      <c r="B245" s="51"/>
      <c r="L245" s="46">
        <v>188</v>
      </c>
      <c r="M245" s="46">
        <v>-7.65091690865587E-3</v>
      </c>
      <c r="N245" s="46">
        <v>4.6679903195292208E-2</v>
      </c>
    </row>
    <row r="246" spans="2:14" x14ac:dyDescent="0.2">
      <c r="B246" s="51"/>
      <c r="L246" s="46">
        <v>189</v>
      </c>
      <c r="M246" s="46">
        <v>1.6641644815464714E-2</v>
      </c>
      <c r="N246" s="46">
        <v>-6.5091798977849114E-2</v>
      </c>
    </row>
    <row r="247" spans="2:14" x14ac:dyDescent="0.2">
      <c r="B247" s="51"/>
      <c r="L247" s="46">
        <v>190</v>
      </c>
      <c r="M247" s="46">
        <v>2.1539895758632063E-2</v>
      </c>
      <c r="N247" s="46">
        <v>-6.0063610682893377E-2</v>
      </c>
    </row>
    <row r="248" spans="2:14" x14ac:dyDescent="0.2">
      <c r="B248" s="51"/>
      <c r="L248" s="46">
        <v>191</v>
      </c>
      <c r="M248" s="46">
        <v>-5.3824790020933905E-2</v>
      </c>
      <c r="N248" s="46">
        <v>5.6226540458543327E-2</v>
      </c>
    </row>
    <row r="249" spans="2:14" x14ac:dyDescent="0.2">
      <c r="B249" s="51"/>
      <c r="L249" s="46">
        <v>192</v>
      </c>
      <c r="M249" s="46">
        <v>5.2270595255865717E-3</v>
      </c>
      <c r="N249" s="46">
        <v>4.5775158003452575E-2</v>
      </c>
    </row>
    <row r="250" spans="2:14" x14ac:dyDescent="0.2">
      <c r="B250" s="51"/>
      <c r="L250" s="46">
        <v>193</v>
      </c>
      <c r="M250" s="46">
        <v>2.3862251202643119E-2</v>
      </c>
      <c r="N250" s="46">
        <v>-3.6539214553428422E-2</v>
      </c>
    </row>
    <row r="251" spans="2:14" x14ac:dyDescent="0.2">
      <c r="B251" s="51"/>
      <c r="L251" s="46">
        <v>194</v>
      </c>
      <c r="M251" s="46">
        <v>-7.6097938870561072E-2</v>
      </c>
      <c r="N251" s="46">
        <v>2.9871559733148832E-2</v>
      </c>
    </row>
    <row r="252" spans="2:14" x14ac:dyDescent="0.2">
      <c r="B252" s="51"/>
      <c r="L252" s="46">
        <v>195</v>
      </c>
      <c r="M252" s="46">
        <v>6.1472501885594055E-2</v>
      </c>
      <c r="N252" s="46">
        <v>9.3092915144339233E-2</v>
      </c>
    </row>
    <row r="253" spans="2:14" x14ac:dyDescent="0.2">
      <c r="B253" s="51"/>
      <c r="L253" s="46">
        <v>196</v>
      </c>
      <c r="M253" s="46">
        <v>-7.8985042418041433E-3</v>
      </c>
      <c r="N253" s="46">
        <v>6.995350579027107E-2</v>
      </c>
    </row>
    <row r="254" spans="2:14" x14ac:dyDescent="0.2">
      <c r="B254" s="51"/>
      <c r="L254" s="46">
        <v>197</v>
      </c>
      <c r="M254" s="46">
        <v>-1.730977771792366E-3</v>
      </c>
      <c r="N254" s="46">
        <v>-3.2499352558537913E-2</v>
      </c>
    </row>
    <row r="255" spans="2:14" x14ac:dyDescent="0.2">
      <c r="B255" s="51"/>
      <c r="L255" s="46">
        <v>198</v>
      </c>
      <c r="M255" s="46">
        <v>-4.6245281077558617E-3</v>
      </c>
      <c r="N255" s="46">
        <v>8.2244502125293939E-2</v>
      </c>
    </row>
    <row r="256" spans="2:14" x14ac:dyDescent="0.2">
      <c r="B256" s="51"/>
      <c r="L256" s="46">
        <v>199</v>
      </c>
      <c r="M256" s="46">
        <v>1.9181164035269125E-2</v>
      </c>
      <c r="N256" s="46">
        <v>5.7648916694811689E-2</v>
      </c>
    </row>
    <row r="257" spans="2:14" x14ac:dyDescent="0.2">
      <c r="B257" s="51"/>
      <c r="L257" s="46">
        <v>200</v>
      </c>
      <c r="M257" s="46">
        <v>2.0764793489215987E-2</v>
      </c>
      <c r="N257" s="46">
        <v>2.7891800526299516E-2</v>
      </c>
    </row>
    <row r="258" spans="2:14" x14ac:dyDescent="0.2">
      <c r="B258" s="51"/>
      <c r="L258" s="46">
        <v>201</v>
      </c>
      <c r="M258" s="46">
        <v>1.6972934534449778E-2</v>
      </c>
      <c r="N258" s="46">
        <v>4.309939250957532E-2</v>
      </c>
    </row>
    <row r="259" spans="2:14" x14ac:dyDescent="0.2">
      <c r="B259" s="51"/>
      <c r="L259" s="46">
        <v>202</v>
      </c>
      <c r="M259" s="46">
        <v>-2.8133065851751519E-2</v>
      </c>
      <c r="N259" s="46">
        <v>-5.9500195487341298E-2</v>
      </c>
    </row>
    <row r="260" spans="2:14" x14ac:dyDescent="0.2">
      <c r="B260" s="51"/>
      <c r="L260" s="46">
        <v>203</v>
      </c>
      <c r="M260" s="46">
        <v>3.6996696976457286E-2</v>
      </c>
      <c r="N260" s="46">
        <v>0.13792018889541358</v>
      </c>
    </row>
    <row r="261" spans="2:14" x14ac:dyDescent="0.2">
      <c r="B261" s="51"/>
      <c r="L261" s="46">
        <v>204</v>
      </c>
      <c r="M261" s="46">
        <v>1.0310820951432292E-3</v>
      </c>
      <c r="N261" s="46">
        <v>9.0947987672298822E-2</v>
      </c>
    </row>
    <row r="262" spans="2:14" x14ac:dyDescent="0.2">
      <c r="B262" s="51"/>
      <c r="L262" s="46">
        <v>205</v>
      </c>
      <c r="M262" s="46">
        <v>-2.2903849305876484E-2</v>
      </c>
      <c r="N262" s="46">
        <v>-0.16835587868807886</v>
      </c>
    </row>
    <row r="263" spans="2:14" x14ac:dyDescent="0.2">
      <c r="B263" s="51"/>
      <c r="L263" s="46">
        <v>206</v>
      </c>
      <c r="M263" s="46">
        <v>-1.2182458010606117E-2</v>
      </c>
      <c r="N263" s="46">
        <v>0.14327311381857846</v>
      </c>
    </row>
    <row r="264" spans="2:14" x14ac:dyDescent="0.2">
      <c r="B264" s="51"/>
      <c r="L264" s="46">
        <v>207</v>
      </c>
      <c r="M264" s="46">
        <v>1.3733574286482572E-2</v>
      </c>
      <c r="N264" s="46">
        <v>-5.6660427663747751E-2</v>
      </c>
    </row>
    <row r="265" spans="2:14" x14ac:dyDescent="0.2">
      <c r="B265" s="51"/>
      <c r="L265" s="46">
        <v>208</v>
      </c>
      <c r="M265" s="46">
        <v>3.5130678779020388E-2</v>
      </c>
      <c r="N265" s="46">
        <v>-6.7030678779020442E-2</v>
      </c>
    </row>
    <row r="266" spans="2:14" x14ac:dyDescent="0.2">
      <c r="B266" s="51"/>
      <c r="L266" s="46">
        <v>209</v>
      </c>
      <c r="M266" s="46">
        <v>5.230054696367957E-2</v>
      </c>
      <c r="N266" s="46">
        <v>-8.6132574881477186E-2</v>
      </c>
    </row>
    <row r="267" spans="2:14" x14ac:dyDescent="0.2">
      <c r="B267" s="51"/>
      <c r="L267" s="46">
        <v>210</v>
      </c>
      <c r="M267" s="46">
        <v>-5.8550121754846682E-2</v>
      </c>
      <c r="N267" s="46">
        <v>2.4593704743179436E-2</v>
      </c>
    </row>
    <row r="268" spans="2:14" x14ac:dyDescent="0.2">
      <c r="B268" s="51"/>
      <c r="L268" s="46">
        <v>211</v>
      </c>
      <c r="M268" s="46">
        <v>-0.13182554595645171</v>
      </c>
      <c r="N268" s="46">
        <v>-3.6150878343202075E-2</v>
      </c>
    </row>
    <row r="269" spans="2:14" x14ac:dyDescent="0.2">
      <c r="B269" s="51"/>
      <c r="L269" s="46">
        <v>212</v>
      </c>
      <c r="M269" s="46">
        <v>1.0771853955700246E-2</v>
      </c>
      <c r="N269" s="46">
        <v>-0.10861098687070303</v>
      </c>
    </row>
    <row r="270" spans="2:14" x14ac:dyDescent="0.2">
      <c r="B270" s="51"/>
      <c r="L270" s="46">
        <v>213</v>
      </c>
      <c r="M270" s="46">
        <v>-2.3075775502109212E-2</v>
      </c>
      <c r="N270" s="46">
        <v>0.13093264197848092</v>
      </c>
    </row>
    <row r="271" spans="2:14" x14ac:dyDescent="0.2">
      <c r="B271" s="51"/>
      <c r="L271" s="46">
        <v>214</v>
      </c>
      <c r="M271" s="46">
        <v>3.0230737933849158E-2</v>
      </c>
      <c r="N271" s="46">
        <v>8.5442557520696474E-2</v>
      </c>
    </row>
    <row r="272" spans="2:14" x14ac:dyDescent="0.2">
      <c r="B272" s="51"/>
      <c r="L272" s="46">
        <v>215</v>
      </c>
      <c r="M272" s="46">
        <v>2.3189867720349283E-2</v>
      </c>
      <c r="N272" s="46">
        <v>-5.0051478272240935E-2</v>
      </c>
    </row>
    <row r="273" spans="2:14" x14ac:dyDescent="0.2">
      <c r="B273" s="51"/>
      <c r="L273" s="46">
        <v>216</v>
      </c>
      <c r="M273" s="46">
        <v>9.0891777413175001E-2</v>
      </c>
      <c r="N273" s="46">
        <v>0.13745800872882666</v>
      </c>
    </row>
    <row r="274" spans="2:14" x14ac:dyDescent="0.2">
      <c r="B274" s="51"/>
      <c r="L274" s="46">
        <v>217</v>
      </c>
      <c r="M274" s="46">
        <v>7.2317616739383181E-2</v>
      </c>
      <c r="N274" s="46">
        <v>1.6984736248399079E-3</v>
      </c>
    </row>
    <row r="275" spans="2:14" x14ac:dyDescent="0.2">
      <c r="B275" s="51"/>
      <c r="L275" s="46">
        <v>218</v>
      </c>
      <c r="M275" s="46">
        <v>2.9174887019093248E-2</v>
      </c>
      <c r="N275" s="46">
        <v>2.6124526757164635E-2</v>
      </c>
    </row>
    <row r="276" spans="2:14" x14ac:dyDescent="0.2">
      <c r="B276" s="51"/>
      <c r="L276" s="46">
        <v>219</v>
      </c>
      <c r="M276" s="46">
        <v>1.9527735822086549E-2</v>
      </c>
      <c r="N276" s="46">
        <v>0.11352662771321101</v>
      </c>
    </row>
    <row r="277" spans="2:14" x14ac:dyDescent="0.2">
      <c r="B277" s="51"/>
      <c r="L277" s="46">
        <v>220</v>
      </c>
      <c r="M277" s="46">
        <v>-4.6904929285171478E-3</v>
      </c>
      <c r="N277" s="46">
        <v>2.2369141423690363E-2</v>
      </c>
    </row>
    <row r="278" spans="2:14" x14ac:dyDescent="0.2">
      <c r="B278" s="51"/>
      <c r="L278" s="46">
        <v>221</v>
      </c>
      <c r="M278" s="46">
        <v>-3.5284298775869603E-2</v>
      </c>
      <c r="N278" s="46">
        <v>-0.13392281359966385</v>
      </c>
    </row>
    <row r="279" spans="2:14" x14ac:dyDescent="0.2">
      <c r="B279" s="51"/>
      <c r="L279" s="46">
        <v>222</v>
      </c>
      <c r="M279" s="46">
        <v>8.7509841067352045E-2</v>
      </c>
      <c r="N279" s="46">
        <v>5.6157660293562478E-2</v>
      </c>
    </row>
    <row r="280" spans="2:14" x14ac:dyDescent="0.2">
      <c r="B280" s="51"/>
      <c r="L280" s="46">
        <v>223</v>
      </c>
      <c r="M280" s="46">
        <v>-4.2979146082284245E-2</v>
      </c>
      <c r="N280" s="46">
        <v>-9.8002946220140594E-3</v>
      </c>
    </row>
    <row r="281" spans="2:14" x14ac:dyDescent="0.2">
      <c r="B281" s="51"/>
      <c r="L281" s="46">
        <v>224</v>
      </c>
      <c r="M281" s="46">
        <v>2.0407239296087322E-2</v>
      </c>
      <c r="N281" s="46">
        <v>0.23573662493367772</v>
      </c>
    </row>
    <row r="282" spans="2:14" x14ac:dyDescent="0.2">
      <c r="B282" s="51"/>
      <c r="L282" s="46">
        <v>225</v>
      </c>
      <c r="M282" s="46">
        <v>3.0053641089567023E-2</v>
      </c>
      <c r="N282" s="46">
        <v>-3.8948446284372218E-2</v>
      </c>
    </row>
    <row r="283" spans="2:14" x14ac:dyDescent="0.2">
      <c r="B283" s="51"/>
      <c r="L283" s="46">
        <v>226</v>
      </c>
      <c r="M283" s="46">
        <v>4.0730424909040774E-2</v>
      </c>
      <c r="N283" s="46">
        <v>-6.2860801424675747E-2</v>
      </c>
    </row>
    <row r="284" spans="2:14" x14ac:dyDescent="0.2">
      <c r="B284" s="51"/>
      <c r="L284" s="46">
        <v>227</v>
      </c>
      <c r="M284" s="46">
        <v>-1.3477957945109663E-2</v>
      </c>
      <c r="N284" s="46">
        <v>-8.4517819961194673E-2</v>
      </c>
    </row>
    <row r="285" spans="2:14" x14ac:dyDescent="0.2">
      <c r="L285" s="46">
        <v>228</v>
      </c>
      <c r="M285" s="46">
        <v>1.9504873314151405E-2</v>
      </c>
      <c r="N285" s="46">
        <v>-6.1474277579418885E-3</v>
      </c>
    </row>
    <row r="286" spans="2:14" x14ac:dyDescent="0.2">
      <c r="L286" s="46">
        <v>229</v>
      </c>
      <c r="M286" s="46">
        <v>4.2219576114835176E-3</v>
      </c>
      <c r="N286" s="46">
        <v>5.4417129317847451E-2</v>
      </c>
    </row>
    <row r="287" spans="2:14" x14ac:dyDescent="0.2">
      <c r="L287" s="46">
        <v>230</v>
      </c>
      <c r="M287" s="46">
        <v>6.1030622180858144E-3</v>
      </c>
      <c r="N287" s="46">
        <v>4.6350330200094578E-3</v>
      </c>
    </row>
    <row r="288" spans="2:14" x14ac:dyDescent="0.2">
      <c r="L288" s="46">
        <v>231</v>
      </c>
      <c r="M288" s="46">
        <v>2.1441141989732303E-2</v>
      </c>
      <c r="N288" s="46">
        <v>-0.11668779325994018</v>
      </c>
    </row>
    <row r="289" spans="12:14" x14ac:dyDescent="0.2">
      <c r="L289" s="46">
        <v>232</v>
      </c>
      <c r="M289" s="46">
        <v>3.635927527772477E-2</v>
      </c>
      <c r="N289" s="46">
        <v>0.16399135059153813</v>
      </c>
    </row>
    <row r="290" spans="12:14" x14ac:dyDescent="0.2">
      <c r="L290" s="46">
        <v>233</v>
      </c>
      <c r="M290" s="46">
        <v>1.1641907456959134E-2</v>
      </c>
      <c r="N290" s="46">
        <v>-7.9034089867382584E-2</v>
      </c>
    </row>
    <row r="291" spans="12:14" x14ac:dyDescent="0.2">
      <c r="L291" s="46">
        <v>234</v>
      </c>
      <c r="M291" s="46">
        <v>4.5705403624905529E-3</v>
      </c>
      <c r="N291" s="46">
        <v>-2.7512739850981672E-2</v>
      </c>
    </row>
    <row r="292" spans="12:14" x14ac:dyDescent="0.2">
      <c r="L292" s="46">
        <v>235</v>
      </c>
      <c r="M292" s="46">
        <v>1.3396982842386045E-2</v>
      </c>
      <c r="N292" s="46">
        <v>-5.7398763075657999E-2</v>
      </c>
    </row>
    <row r="293" spans="12:14" x14ac:dyDescent="0.2">
      <c r="L293" s="46">
        <v>236</v>
      </c>
      <c r="M293" s="46">
        <v>-1.8072083858107935E-2</v>
      </c>
      <c r="N293" s="46">
        <v>-0.10967872346159069</v>
      </c>
    </row>
    <row r="294" spans="12:14" x14ac:dyDescent="0.2">
      <c r="L294" s="46">
        <v>237</v>
      </c>
      <c r="M294" s="46">
        <v>5.0755398871401604E-4</v>
      </c>
      <c r="N294" s="46">
        <v>-4.776193091971289E-2</v>
      </c>
    </row>
    <row r="295" spans="12:14" ht="16" thickBot="1" x14ac:dyDescent="0.25">
      <c r="L295" s="47">
        <v>238</v>
      </c>
      <c r="M295" s="47">
        <v>1.7279645788336729E-2</v>
      </c>
      <c r="N295" s="47">
        <v>-2.4047699203847868E-2</v>
      </c>
    </row>
  </sheetData>
  <sortState ref="A2:G239">
    <sortCondition descending="1" ref="A1"/>
  </sortState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le9" enableFormatConditionsCalculation="0"/>
  <dimension ref="A1:U244"/>
  <sheetViews>
    <sheetView showGridLines="0" topLeftCell="K1" workbookViewId="0">
      <selection activeCell="T20" sqref="T20"/>
    </sheetView>
  </sheetViews>
  <sheetFormatPr baseColWidth="10" defaultColWidth="11.5" defaultRowHeight="15" x14ac:dyDescent="0.2"/>
  <cols>
    <col min="1" max="6" width="12.5" style="4" customWidth="1"/>
    <col min="7" max="13" width="12.5" customWidth="1"/>
  </cols>
  <sheetData>
    <row r="1" spans="1:21" x14ac:dyDescent="0.2">
      <c r="A1" s="60" t="s">
        <v>38</v>
      </c>
      <c r="B1" s="60"/>
      <c r="C1" s="60"/>
      <c r="D1" s="60"/>
      <c r="E1" s="60"/>
      <c r="F1" s="60"/>
      <c r="H1" s="61" t="s">
        <v>39</v>
      </c>
      <c r="I1" s="61"/>
      <c r="J1" s="61"/>
      <c r="K1" s="61"/>
      <c r="L1" s="61"/>
      <c r="M1" s="61"/>
    </row>
    <row r="2" spans="1:21" x14ac:dyDescent="0.2">
      <c r="A2" s="45" t="s">
        <v>25</v>
      </c>
      <c r="B2" s="45" t="s">
        <v>7</v>
      </c>
      <c r="C2" s="45" t="s">
        <v>6</v>
      </c>
      <c r="D2" s="45" t="s">
        <v>5</v>
      </c>
      <c r="E2" s="45" t="s">
        <v>1</v>
      </c>
      <c r="F2" s="45" t="s">
        <v>10</v>
      </c>
      <c r="H2" s="45" t="s">
        <v>25</v>
      </c>
      <c r="I2" s="45" t="s">
        <v>7</v>
      </c>
      <c r="J2" s="45" t="s">
        <v>6</v>
      </c>
      <c r="K2" s="45" t="s">
        <v>5</v>
      </c>
      <c r="L2" s="45" t="s">
        <v>1</v>
      </c>
      <c r="M2" s="45" t="s">
        <v>10</v>
      </c>
    </row>
    <row r="3" spans="1:21" x14ac:dyDescent="0.2">
      <c r="A3" s="4">
        <v>7.2836295603366579E-3</v>
      </c>
      <c r="B3" s="4">
        <v>-0.18117222222222221</v>
      </c>
      <c r="C3" s="4">
        <v>-6.9476383265856473E-3</v>
      </c>
      <c r="D3" s="4">
        <v>4.7538693467336725E-2</v>
      </c>
      <c r="E3" s="4">
        <v>0.10882255639097746</v>
      </c>
      <c r="F3" s="4">
        <v>1.5905417276720325E-2</v>
      </c>
      <c r="H3" s="4">
        <f t="shared" ref="H3:H66" si="0">D3-D$242</f>
        <v>4.1155932671031112E-2</v>
      </c>
      <c r="I3" s="4">
        <f t="shared" ref="I3:I66" si="1">C3-C$242</f>
        <v>-7.2588357784113145E-3</v>
      </c>
      <c r="J3" s="4">
        <f t="shared" ref="J3:J66" si="2">E3-E$242</f>
        <v>9.7396154119219008E-2</v>
      </c>
      <c r="K3" s="4">
        <f t="shared" ref="K3:K66" si="3">F3-F$242</f>
        <v>-9.8613239599626527E-3</v>
      </c>
      <c r="L3" s="4">
        <f t="shared" ref="L3:L66" si="4">B3-B$242</f>
        <v>-0.18611251665663237</v>
      </c>
      <c r="M3" s="4">
        <f t="shared" ref="M3:M66" si="5">A3-$A$242</f>
        <v>-1.8898029494053359E-3</v>
      </c>
    </row>
    <row r="4" spans="1:21" x14ac:dyDescent="0.2">
      <c r="A4" s="4">
        <v>-0.20084766355140182</v>
      </c>
      <c r="B4" s="4">
        <v>-3.8561538461538439E-2</v>
      </c>
      <c r="C4" s="4">
        <v>-0.12859162011173175</v>
      </c>
      <c r="D4" s="4">
        <v>-0.15269048970901355</v>
      </c>
      <c r="E4" s="4">
        <v>-0.10748255033557043</v>
      </c>
      <c r="F4" s="4">
        <v>-0.15715029311940754</v>
      </c>
      <c r="H4" s="4">
        <f t="shared" si="0"/>
        <v>-0.15907325050531917</v>
      </c>
      <c r="I4" s="4">
        <f t="shared" si="1"/>
        <v>-0.12890281756355743</v>
      </c>
      <c r="J4" s="4">
        <f t="shared" si="2"/>
        <v>-0.11890895260732888</v>
      </c>
      <c r="K4" s="4">
        <f t="shared" si="3"/>
        <v>-0.18291703435609052</v>
      </c>
      <c r="L4" s="4">
        <f t="shared" si="4"/>
        <v>-4.3501832895948604E-2</v>
      </c>
      <c r="M4" s="4">
        <f t="shared" si="5"/>
        <v>-0.21002109606114383</v>
      </c>
    </row>
    <row r="5" spans="1:21" x14ac:dyDescent="0.2">
      <c r="A5" s="4">
        <v>1.6623679209426079E-2</v>
      </c>
      <c r="B5" s="4">
        <v>-2.2171307300509323E-2</v>
      </c>
      <c r="C5" s="4">
        <v>-6.0597237569060894E-2</v>
      </c>
      <c r="D5" s="4">
        <v>-1.6848080949057886E-2</v>
      </c>
      <c r="E5" s="4">
        <v>1.0069491525423791E-2</v>
      </c>
      <c r="F5" s="4">
        <v>-4.1791306918982932E-2</v>
      </c>
      <c r="H5" s="4">
        <f t="shared" si="0"/>
        <v>-2.3230841745363502E-2</v>
      </c>
      <c r="I5" s="4">
        <f t="shared" si="1"/>
        <v>-6.090843502088656E-2</v>
      </c>
      <c r="J5" s="4">
        <f t="shared" si="2"/>
        <v>-1.3569107463346584E-3</v>
      </c>
      <c r="K5" s="4">
        <f t="shared" si="3"/>
        <v>-6.7558048155665906E-2</v>
      </c>
      <c r="L5" s="4">
        <f t="shared" si="4"/>
        <v>-2.7111601734919492E-2</v>
      </c>
      <c r="M5" s="4">
        <f t="shared" si="5"/>
        <v>7.4502466996840856E-3</v>
      </c>
      <c r="P5" s="63" t="s">
        <v>41</v>
      </c>
      <c r="Q5" s="63"/>
      <c r="R5" s="63"/>
      <c r="S5" s="63"/>
      <c r="T5" s="63"/>
      <c r="U5" s="63"/>
    </row>
    <row r="6" spans="1:21" ht="16" thickBot="1" x14ac:dyDescent="0.25">
      <c r="A6" s="4">
        <v>0.20356816102470288</v>
      </c>
      <c r="B6" s="4">
        <v>2.5170705583076769E-2</v>
      </c>
      <c r="C6" s="4">
        <v>3.6952162704096514E-2</v>
      </c>
      <c r="D6" s="4">
        <v>-3.2410533423362642E-2</v>
      </c>
      <c r="E6" s="4">
        <v>-5.4487179487179516E-2</v>
      </c>
      <c r="F6" s="4">
        <v>5.5226209048361952E-2</v>
      </c>
      <c r="H6" s="4">
        <f t="shared" si="0"/>
        <v>-3.8793294219668262E-2</v>
      </c>
      <c r="I6" s="4">
        <f t="shared" si="1"/>
        <v>3.6640965252270848E-2</v>
      </c>
      <c r="J6" s="4">
        <f t="shared" si="2"/>
        <v>-6.5913581758937967E-2</v>
      </c>
      <c r="K6" s="4">
        <f t="shared" si="3"/>
        <v>2.9459467811678974E-2</v>
      </c>
      <c r="L6" s="4">
        <f t="shared" si="4"/>
        <v>2.0230411148666604E-2</v>
      </c>
      <c r="M6" s="4">
        <f t="shared" si="5"/>
        <v>0.19439472851496087</v>
      </c>
    </row>
    <row r="7" spans="1:21" x14ac:dyDescent="0.2">
      <c r="A7" s="4">
        <v>0.11815856777493594</v>
      </c>
      <c r="B7" s="4">
        <v>7.1438817960120415E-2</v>
      </c>
      <c r="C7" s="4">
        <v>0.16289140572951366</v>
      </c>
      <c r="D7" s="4">
        <v>9.1378039793662547E-2</v>
      </c>
      <c r="E7" s="4">
        <v>-4.8780487804878092E-2</v>
      </c>
      <c r="F7" s="4">
        <v>0.19100706057227779</v>
      </c>
      <c r="H7" s="4">
        <f t="shared" si="0"/>
        <v>8.4995278997356927E-2</v>
      </c>
      <c r="I7" s="4">
        <f t="shared" si="1"/>
        <v>0.16258020827768799</v>
      </c>
      <c r="J7" s="4">
        <f t="shared" si="2"/>
        <v>-6.0206890076636543E-2</v>
      </c>
      <c r="K7" s="4">
        <f t="shared" si="3"/>
        <v>0.1652403193355948</v>
      </c>
      <c r="L7" s="4">
        <f t="shared" si="4"/>
        <v>6.6498523525710243E-2</v>
      </c>
      <c r="M7" s="4">
        <f t="shared" si="5"/>
        <v>0.10898513526519395</v>
      </c>
      <c r="O7" s="48"/>
      <c r="P7" s="48" t="s">
        <v>25</v>
      </c>
      <c r="Q7" s="48" t="s">
        <v>7</v>
      </c>
      <c r="R7" s="48" t="s">
        <v>6</v>
      </c>
      <c r="S7" s="48" t="s">
        <v>5</v>
      </c>
      <c r="T7" s="48" t="s">
        <v>1</v>
      </c>
      <c r="U7" s="48" t="s">
        <v>10</v>
      </c>
    </row>
    <row r="8" spans="1:21" x14ac:dyDescent="0.2">
      <c r="A8" s="4">
        <v>-0.42330383480825962</v>
      </c>
      <c r="B8" s="4">
        <v>-3.072858731924355E-2</v>
      </c>
      <c r="C8" s="4">
        <v>1.9701086956521729E-2</v>
      </c>
      <c r="D8" s="4">
        <v>-2.1629416005767732E-2</v>
      </c>
      <c r="E8" s="4">
        <v>0.10067114093959728</v>
      </c>
      <c r="F8" s="4">
        <v>-0.12629870129870135</v>
      </c>
      <c r="H8" s="4">
        <f t="shared" si="0"/>
        <v>-2.8012176802073348E-2</v>
      </c>
      <c r="I8" s="4">
        <f t="shared" si="1"/>
        <v>1.9389889504696063E-2</v>
      </c>
      <c r="J8" s="4">
        <f t="shared" si="2"/>
        <v>8.924473866783883E-2</v>
      </c>
      <c r="K8" s="4">
        <f t="shared" si="3"/>
        <v>-0.15206544253538434</v>
      </c>
      <c r="L8" s="4">
        <f t="shared" si="4"/>
        <v>-3.5668881753653715E-2</v>
      </c>
      <c r="M8" s="4">
        <f t="shared" si="5"/>
        <v>-0.43247726731800162</v>
      </c>
      <c r="O8" s="46" t="s">
        <v>25</v>
      </c>
      <c r="P8" s="46">
        <f>VARP('Covariance Matrix'!$A$3:$A$240)</f>
        <v>1.100328153379132E-2</v>
      </c>
      <c r="Q8" s="46">
        <f>P9</f>
        <v>2.2369758908702543E-3</v>
      </c>
      <c r="R8" s="46">
        <f>P10</f>
        <v>1.2953342060195844E-3</v>
      </c>
      <c r="S8" s="46">
        <f>P11</f>
        <v>4.6024712521644702E-3</v>
      </c>
      <c r="T8" s="46">
        <f>P12</f>
        <v>3.3720932694945196E-3</v>
      </c>
      <c r="U8" s="46">
        <f>P13</f>
        <v>3.6829549743698513E-3</v>
      </c>
    </row>
    <row r="9" spans="1:21" x14ac:dyDescent="0.2">
      <c r="A9" s="4">
        <v>-7.0672734250781244E-2</v>
      </c>
      <c r="B9" s="4">
        <v>-0.12855931176541868</v>
      </c>
      <c r="C9" s="4">
        <v>-6.5693430656934337E-2</v>
      </c>
      <c r="D9" s="4">
        <v>-6.4733648010788958E-2</v>
      </c>
      <c r="E9" s="4">
        <v>0</v>
      </c>
      <c r="F9" s="4">
        <v>-0.15593313236503159</v>
      </c>
      <c r="H9" s="4">
        <f t="shared" si="0"/>
        <v>-7.1116408807094578E-2</v>
      </c>
      <c r="I9" s="4">
        <f t="shared" si="1"/>
        <v>-6.6004628108760011E-2</v>
      </c>
      <c r="J9" s="4">
        <f t="shared" si="2"/>
        <v>-1.142640227175845E-2</v>
      </c>
      <c r="K9" s="4">
        <f t="shared" si="3"/>
        <v>-0.18169987360171458</v>
      </c>
      <c r="L9" s="4">
        <f t="shared" si="4"/>
        <v>-0.13349960619982884</v>
      </c>
      <c r="M9" s="4">
        <f t="shared" si="5"/>
        <v>-7.9846166760523238E-2</v>
      </c>
      <c r="O9" s="46" t="s">
        <v>7</v>
      </c>
      <c r="P9" s="46">
        <v>2.2369758908702543E-3</v>
      </c>
      <c r="Q9" s="46">
        <f>VARP('Covariance Matrix'!$B$3:$B$240)</f>
        <v>6.2725159723643733E-3</v>
      </c>
      <c r="R9" s="46">
        <f>Q10</f>
        <v>6.6149660231268304E-4</v>
      </c>
      <c r="S9" s="46">
        <f>Q11</f>
        <v>3.382090185970217E-3</v>
      </c>
      <c r="T9" s="46">
        <f>Q12</f>
        <v>1.1642225261459071E-3</v>
      </c>
      <c r="U9" s="46">
        <f>Q13</f>
        <v>1.5889580730187194E-3</v>
      </c>
    </row>
    <row r="10" spans="1:21" x14ac:dyDescent="0.2">
      <c r="A10" s="4">
        <v>-0.12312500000000004</v>
      </c>
      <c r="B10" s="4">
        <v>6.0953309764719688E-3</v>
      </c>
      <c r="C10" s="4">
        <v>-5.4605460546054529E-2</v>
      </c>
      <c r="D10" s="4">
        <v>-1.1992005329780175E-2</v>
      </c>
      <c r="E10" s="4">
        <v>9.5588235294117752E-2</v>
      </c>
      <c r="F10" s="4">
        <v>-1.0843046896177766E-2</v>
      </c>
      <c r="H10" s="4">
        <f t="shared" si="0"/>
        <v>-1.8374766126085792E-2</v>
      </c>
      <c r="I10" s="4">
        <f t="shared" si="1"/>
        <v>-5.4916657997880196E-2</v>
      </c>
      <c r="J10" s="4">
        <f t="shared" si="2"/>
        <v>8.41618330223593E-2</v>
      </c>
      <c r="K10" s="4">
        <f t="shared" si="3"/>
        <v>-3.6609788132860741E-2</v>
      </c>
      <c r="L10" s="4">
        <f t="shared" si="4"/>
        <v>1.1550365420618016E-3</v>
      </c>
      <c r="M10" s="4">
        <f t="shared" si="5"/>
        <v>-0.13229843250974205</v>
      </c>
      <c r="O10" s="46" t="s">
        <v>6</v>
      </c>
      <c r="P10" s="46">
        <v>1.2953342060195844E-3</v>
      </c>
      <c r="Q10" s="46">
        <v>6.6149660231268304E-4</v>
      </c>
      <c r="R10" s="46">
        <f>VARP('Covariance Matrix'!$C$3:$C$240)</f>
        <v>1.9321323114003806E-3</v>
      </c>
      <c r="S10" s="46">
        <f>R11</f>
        <v>1.3903255570360781E-3</v>
      </c>
      <c r="T10" s="46">
        <f>R12</f>
        <v>1.2619982184509343E-4</v>
      </c>
      <c r="U10" s="46">
        <f>R13</f>
        <v>1.1502040590981592E-3</v>
      </c>
    </row>
    <row r="11" spans="1:21" x14ac:dyDescent="0.2">
      <c r="A11" s="4">
        <v>-5.8823529411764719E-2</v>
      </c>
      <c r="B11" s="4">
        <v>-4.6606229660623E-2</v>
      </c>
      <c r="C11" s="4">
        <v>-7.3394495412844041E-2</v>
      </c>
      <c r="D11" s="4">
        <v>-1.0547132498352041E-2</v>
      </c>
      <c r="E11" s="4">
        <v>-0.13924050632911389</v>
      </c>
      <c r="F11" s="4">
        <v>-2.9210526315789465E-2</v>
      </c>
      <c r="H11" s="4">
        <f t="shared" si="0"/>
        <v>-1.6929893294657657E-2</v>
      </c>
      <c r="I11" s="4">
        <f t="shared" si="1"/>
        <v>-7.3705692864669714E-2</v>
      </c>
      <c r="J11" s="4">
        <f t="shared" si="2"/>
        <v>-0.15066690860087234</v>
      </c>
      <c r="K11" s="4">
        <f t="shared" si="3"/>
        <v>-5.4977267552472439E-2</v>
      </c>
      <c r="L11" s="4">
        <f t="shared" si="4"/>
        <v>-5.1546524095033165E-2</v>
      </c>
      <c r="M11" s="4">
        <f t="shared" si="5"/>
        <v>-6.7996961921506713E-2</v>
      </c>
      <c r="O11" s="46" t="s">
        <v>5</v>
      </c>
      <c r="P11" s="46">
        <v>4.6024712521644702E-3</v>
      </c>
      <c r="Q11" s="46">
        <v>3.382090185970217E-3</v>
      </c>
      <c r="R11" s="46">
        <v>1.3903255570360781E-3</v>
      </c>
      <c r="S11" s="46">
        <f>VARP('Covariance Matrix'!$D$3:$D$240)</f>
        <v>2.0021090805419188E-2</v>
      </c>
      <c r="T11" s="46">
        <f>S12</f>
        <v>3.7158248639715206E-3</v>
      </c>
      <c r="U11" s="46">
        <f>S13</f>
        <v>6.1325024356900185E-3</v>
      </c>
    </row>
    <row r="12" spans="1:21" x14ac:dyDescent="0.2">
      <c r="A12" s="4">
        <v>-4.5150140419096929E-2</v>
      </c>
      <c r="B12" s="4">
        <v>2.943287867910982E-2</v>
      </c>
      <c r="C12" s="4">
        <v>2.5955504848830468E-2</v>
      </c>
      <c r="D12" s="4">
        <v>-3.9873417721519089E-2</v>
      </c>
      <c r="E12" s="4">
        <v>-6.5088757396449703E-2</v>
      </c>
      <c r="F12" s="4">
        <v>0.12426035502958599</v>
      </c>
      <c r="H12" s="4">
        <f t="shared" si="0"/>
        <v>-4.6256178517824709E-2</v>
      </c>
      <c r="I12" s="4">
        <f t="shared" si="1"/>
        <v>2.5644307397004802E-2</v>
      </c>
      <c r="J12" s="4">
        <f t="shared" si="2"/>
        <v>-7.6515159668208155E-2</v>
      </c>
      <c r="K12" s="4">
        <f t="shared" si="3"/>
        <v>9.8493613792903015E-2</v>
      </c>
      <c r="L12" s="4">
        <f t="shared" si="4"/>
        <v>2.4492584244699654E-2</v>
      </c>
      <c r="M12" s="4">
        <f t="shared" si="5"/>
        <v>-5.4323572928838923E-2</v>
      </c>
      <c r="O12" s="46" t="s">
        <v>1</v>
      </c>
      <c r="P12" s="46">
        <v>3.3720932694945196E-3</v>
      </c>
      <c r="Q12" s="46">
        <v>1.1642225261459071E-3</v>
      </c>
      <c r="R12" s="46">
        <v>1.2619982184509343E-4</v>
      </c>
      <c r="S12" s="46">
        <v>3.7158248639715206E-3</v>
      </c>
      <c r="T12" s="46">
        <f>VARP('Covariance Matrix'!$E$3:$E$240)</f>
        <v>9.6329147748508946E-3</v>
      </c>
      <c r="U12" s="46">
        <f>T13</f>
        <v>-2.2154217351682132E-3</v>
      </c>
    </row>
    <row r="13" spans="1:21" ht="16" thickBot="1" x14ac:dyDescent="0.25">
      <c r="A13" s="4">
        <v>-6.6169053863223803E-2</v>
      </c>
      <c r="B13" s="4">
        <v>-2.9822259334366663E-3</v>
      </c>
      <c r="C13" s="4">
        <v>-6.5066666666666606E-2</v>
      </c>
      <c r="D13" s="4">
        <v>-2.1065675340768308E-2</v>
      </c>
      <c r="E13" s="4">
        <v>2.9673590504450953E-3</v>
      </c>
      <c r="F13" s="4">
        <v>8.4028223220012688E-2</v>
      </c>
      <c r="H13" s="4">
        <f t="shared" si="0"/>
        <v>-2.7448436137073925E-2</v>
      </c>
      <c r="I13" s="4">
        <f t="shared" si="1"/>
        <v>-6.5377864118492279E-2</v>
      </c>
      <c r="J13" s="4">
        <f t="shared" si="2"/>
        <v>-8.4590432213133542E-3</v>
      </c>
      <c r="K13" s="4">
        <f t="shared" si="3"/>
        <v>5.8261481983329713E-2</v>
      </c>
      <c r="L13" s="4">
        <f t="shared" si="4"/>
        <v>-7.9225203678468335E-3</v>
      </c>
      <c r="M13" s="4">
        <f t="shared" si="5"/>
        <v>-7.5342486372965797E-2</v>
      </c>
      <c r="O13" s="47" t="s">
        <v>10</v>
      </c>
      <c r="P13" s="47">
        <v>3.6829549743698513E-3</v>
      </c>
      <c r="Q13" s="47">
        <v>1.5889580730187194E-3</v>
      </c>
      <c r="R13" s="47">
        <v>1.1502040590981592E-3</v>
      </c>
      <c r="S13" s="47">
        <v>6.1325024356900185E-3</v>
      </c>
      <c r="T13" s="47">
        <v>-2.2154217351682132E-3</v>
      </c>
      <c r="U13" s="47">
        <f>VARP('Covariance Matrix'!$F$3:$F$240)</f>
        <v>0.11835170778353227</v>
      </c>
    </row>
    <row r="14" spans="1:21" x14ac:dyDescent="0.2">
      <c r="A14" s="4">
        <v>9.9113082039911315E-2</v>
      </c>
      <c r="B14" s="4">
        <v>3.9687461242713606E-2</v>
      </c>
      <c r="C14" s="4">
        <v>5.0924685071025433E-3</v>
      </c>
      <c r="D14" s="4">
        <v>-1.2239902080783294E-2</v>
      </c>
      <c r="E14" s="4">
        <v>4.9844236760124616E-2</v>
      </c>
      <c r="F14" s="4">
        <v>4.1764116271299612E-2</v>
      </c>
      <c r="H14" s="4">
        <f t="shared" si="0"/>
        <v>-1.862266287708891E-2</v>
      </c>
      <c r="I14" s="4">
        <f t="shared" si="1"/>
        <v>4.7812710552768761E-3</v>
      </c>
      <c r="J14" s="4">
        <f t="shared" si="2"/>
        <v>3.8417834488366165E-2</v>
      </c>
      <c r="K14" s="4">
        <f t="shared" si="3"/>
        <v>1.5997375034616634E-2</v>
      </c>
      <c r="L14" s="4">
        <f t="shared" si="4"/>
        <v>3.4747166808303441E-2</v>
      </c>
      <c r="M14" s="4">
        <f t="shared" si="5"/>
        <v>8.9939649530169322E-2</v>
      </c>
    </row>
    <row r="15" spans="1:21" x14ac:dyDescent="0.2">
      <c r="A15" s="4">
        <v>0.13716591023701463</v>
      </c>
      <c r="B15" s="4">
        <v>5.4676258992805815E-2</v>
      </c>
      <c r="C15" s="4">
        <v>0.14377682403433489</v>
      </c>
      <c r="D15" s="4">
        <v>0.11080897348742336</v>
      </c>
      <c r="E15" s="4">
        <v>-5.3097345132743334E-2</v>
      </c>
      <c r="F15" s="4">
        <v>0.16413846752236472</v>
      </c>
      <c r="H15" s="4">
        <f t="shared" si="0"/>
        <v>0.10442621269111774</v>
      </c>
      <c r="I15" s="4">
        <f t="shared" si="1"/>
        <v>0.14346562658250922</v>
      </c>
      <c r="J15" s="4">
        <f t="shared" si="2"/>
        <v>-6.4523747404501786E-2</v>
      </c>
      <c r="K15" s="4">
        <f t="shared" si="3"/>
        <v>0.13837172628568173</v>
      </c>
      <c r="L15" s="4">
        <f t="shared" si="4"/>
        <v>4.973596455839565E-2</v>
      </c>
      <c r="M15" s="4">
        <f t="shared" si="5"/>
        <v>0.12799247772727262</v>
      </c>
      <c r="P15" s="63" t="s">
        <v>42</v>
      </c>
      <c r="Q15" s="63"/>
      <c r="R15" s="63"/>
      <c r="S15" s="63"/>
      <c r="T15" s="63"/>
      <c r="U15" s="63"/>
    </row>
    <row r="16" spans="1:21" ht="16" thickBot="1" x14ac:dyDescent="0.25">
      <c r="A16" s="4">
        <v>7.3923639317627909E-2</v>
      </c>
      <c r="B16" s="4">
        <v>1.1510981741201354E-2</v>
      </c>
      <c r="C16" s="4">
        <v>-6.5597250071612656E-2</v>
      </c>
      <c r="D16" s="4">
        <v>-5.0967741935483812E-2</v>
      </c>
      <c r="E16" s="4">
        <v>2.9585798816567088E-3</v>
      </c>
      <c r="F16" s="4">
        <v>0.25782778864970646</v>
      </c>
      <c r="H16" s="4">
        <f t="shared" si="0"/>
        <v>-5.7350502731789432E-2</v>
      </c>
      <c r="I16" s="4">
        <f t="shared" si="1"/>
        <v>-6.5908447523438329E-2</v>
      </c>
      <c r="J16" s="4">
        <f t="shared" si="2"/>
        <v>-8.4678223901017407E-3</v>
      </c>
      <c r="K16" s="4">
        <f t="shared" si="3"/>
        <v>0.23206104741302347</v>
      </c>
      <c r="L16" s="4">
        <f t="shared" si="4"/>
        <v>6.5706873067911866E-3</v>
      </c>
      <c r="M16" s="4">
        <f t="shared" si="5"/>
        <v>6.4750206807885916E-2</v>
      </c>
    </row>
    <row r="17" spans="1:21" x14ac:dyDescent="0.2">
      <c r="A17" s="4">
        <v>-2.9697624190063721E-3</v>
      </c>
      <c r="B17" s="4">
        <v>3.3360678151490353E-2</v>
      </c>
      <c r="C17" s="4">
        <v>4.4271612324259468E-2</v>
      </c>
      <c r="D17" s="4">
        <v>-1.4621741894469187E-2</v>
      </c>
      <c r="E17" s="4">
        <v>-5.5865921787709549E-2</v>
      </c>
      <c r="F17" s="4">
        <v>-7.7669902912621547E-3</v>
      </c>
      <c r="H17" s="4">
        <f t="shared" si="0"/>
        <v>-2.1004502690774803E-2</v>
      </c>
      <c r="I17" s="4">
        <f t="shared" si="1"/>
        <v>4.3960414872433802E-2</v>
      </c>
      <c r="J17" s="4">
        <f t="shared" si="2"/>
        <v>-6.7292324059468001E-2</v>
      </c>
      <c r="K17" s="4">
        <f t="shared" si="3"/>
        <v>-3.3533731527945129E-2</v>
      </c>
      <c r="L17" s="4">
        <f t="shared" si="4"/>
        <v>2.8420383717080187E-2</v>
      </c>
      <c r="M17" s="4">
        <f t="shared" si="5"/>
        <v>-1.2143194928748366E-2</v>
      </c>
      <c r="O17" s="48"/>
      <c r="P17" s="48" t="s">
        <v>25</v>
      </c>
      <c r="Q17" s="48" t="s">
        <v>7</v>
      </c>
      <c r="R17" s="48" t="s">
        <v>6</v>
      </c>
      <c r="S17" s="48" t="s">
        <v>5</v>
      </c>
      <c r="T17" s="48" t="s">
        <v>1</v>
      </c>
      <c r="U17" s="48" t="s">
        <v>10</v>
      </c>
    </row>
    <row r="18" spans="1:21" x14ac:dyDescent="0.2">
      <c r="A18" s="4">
        <v>8.9091443693031236E-2</v>
      </c>
      <c r="B18" s="4">
        <v>0.12557710064635264</v>
      </c>
      <c r="C18" s="4">
        <v>6.4649681528662351E-2</v>
      </c>
      <c r="D18" s="4">
        <v>0.11639460610361962</v>
      </c>
      <c r="E18" s="4">
        <v>5.2941176470588269E-2</v>
      </c>
      <c r="F18" s="4">
        <v>8.9025163882427538E-2</v>
      </c>
      <c r="H18" s="4">
        <f t="shared" si="0"/>
        <v>0.110011845307314</v>
      </c>
      <c r="I18" s="4">
        <f t="shared" si="1"/>
        <v>6.4338484076836677E-2</v>
      </c>
      <c r="J18" s="4">
        <f t="shared" si="2"/>
        <v>4.1514774198829818E-2</v>
      </c>
      <c r="K18" s="4">
        <f t="shared" si="3"/>
        <v>6.3258422645744564E-2</v>
      </c>
      <c r="L18" s="4">
        <f t="shared" si="4"/>
        <v>0.12063680621194246</v>
      </c>
      <c r="M18" s="4">
        <f t="shared" si="5"/>
        <v>7.9918011183289242E-2</v>
      </c>
      <c r="O18" s="46" t="s">
        <v>25</v>
      </c>
      <c r="P18" s="46">
        <v>1</v>
      </c>
      <c r="Q18" s="46">
        <f>P19</f>
        <v>0.2692646261494176</v>
      </c>
      <c r="R18" s="46">
        <f>P20</f>
        <v>0.28093269790149894</v>
      </c>
      <c r="S18" s="46">
        <f>P21</f>
        <v>0.31008881705633085</v>
      </c>
      <c r="T18" s="46">
        <f>P22</f>
        <v>0.32753642677553813</v>
      </c>
      <c r="U18" s="46">
        <f>P23</f>
        <v>0.10205823006991226</v>
      </c>
    </row>
    <row r="19" spans="1:21" x14ac:dyDescent="0.2">
      <c r="A19" s="4">
        <v>3.4367396593673938E-2</v>
      </c>
      <c r="B19" s="4">
        <v>5.4154417453196046E-3</v>
      </c>
      <c r="C19" s="4">
        <v>-1.6906700062617519E-2</v>
      </c>
      <c r="D19" s="4">
        <v>-4.7329276538201404E-2</v>
      </c>
      <c r="E19" s="4">
        <v>-0.1076115485564304</v>
      </c>
      <c r="F19" s="4">
        <v>-6.8636139832594756E-2</v>
      </c>
      <c r="H19" s="4">
        <f t="shared" si="0"/>
        <v>-5.3712037334507023E-2</v>
      </c>
      <c r="I19" s="4">
        <f t="shared" si="1"/>
        <v>-1.7217897514443185E-2</v>
      </c>
      <c r="J19" s="4">
        <f t="shared" si="2"/>
        <v>-0.11903795082818885</v>
      </c>
      <c r="K19" s="4">
        <f t="shared" si="3"/>
        <v>-9.440288106927773E-2</v>
      </c>
      <c r="L19" s="4">
        <f t="shared" si="4"/>
        <v>4.751473109094375E-4</v>
      </c>
      <c r="M19" s="4">
        <f t="shared" si="5"/>
        <v>2.5193964083931944E-2</v>
      </c>
      <c r="O19" s="46" t="s">
        <v>7</v>
      </c>
      <c r="P19" s="46">
        <v>0.2692646261494176</v>
      </c>
      <c r="Q19" s="46">
        <v>1</v>
      </c>
      <c r="R19" s="46">
        <f>Q20</f>
        <v>0.19001518035372475</v>
      </c>
      <c r="S19" s="46">
        <f>Q21</f>
        <v>0.30180082913712003</v>
      </c>
      <c r="T19" s="46">
        <f>Q22</f>
        <v>0.14977393879055609</v>
      </c>
      <c r="U19" s="46">
        <f>Q23</f>
        <v>5.8318223424378229E-2</v>
      </c>
    </row>
    <row r="20" spans="1:21" x14ac:dyDescent="0.2">
      <c r="A20" s="4">
        <v>-3.7752414398595224E-2</v>
      </c>
      <c r="B20" s="4">
        <v>9.0249662618083759E-2</v>
      </c>
      <c r="C20" s="4">
        <v>-8.2183908045976861E-2</v>
      </c>
      <c r="D20" s="4">
        <v>-0.15048822515795524</v>
      </c>
      <c r="E20" s="4">
        <v>-0.18240343347639487</v>
      </c>
      <c r="F20" s="4">
        <v>-5.0046772684752105E-2</v>
      </c>
      <c r="H20" s="4">
        <f t="shared" si="0"/>
        <v>-0.15687098595426086</v>
      </c>
      <c r="I20" s="4">
        <f t="shared" si="1"/>
        <v>-8.2495105497802534E-2</v>
      </c>
      <c r="J20" s="4">
        <f t="shared" si="2"/>
        <v>-0.19382983574815332</v>
      </c>
      <c r="K20" s="4">
        <f t="shared" si="3"/>
        <v>-7.581351392143508E-2</v>
      </c>
      <c r="L20" s="4">
        <f t="shared" si="4"/>
        <v>8.5309368183673587E-2</v>
      </c>
      <c r="M20" s="4">
        <f t="shared" si="5"/>
        <v>-4.6925846908337218E-2</v>
      </c>
      <c r="O20" s="46" t="s">
        <v>6</v>
      </c>
      <c r="P20" s="46">
        <v>0.28093269790149894</v>
      </c>
      <c r="Q20" s="46">
        <v>0.19001518035372475</v>
      </c>
      <c r="R20" s="46">
        <v>1</v>
      </c>
      <c r="S20" s="46">
        <f>R21</f>
        <v>0.22353946474328171</v>
      </c>
      <c r="T20" s="46">
        <f>R22</f>
        <v>2.9252396482608505E-2</v>
      </c>
      <c r="U20" s="46">
        <f>R23</f>
        <v>7.6062255524904088E-2</v>
      </c>
    </row>
    <row r="21" spans="1:21" x14ac:dyDescent="0.2">
      <c r="A21" s="4">
        <v>-2.1197364651962314E-2</v>
      </c>
      <c r="B21" s="4">
        <v>-3.4055727554179516E-2</v>
      </c>
      <c r="C21" s="4">
        <v>2.8976936723831948E-2</v>
      </c>
      <c r="D21" s="4">
        <v>2.2914218566392419E-2</v>
      </c>
      <c r="E21" s="4">
        <v>-5.0916496945010215E-2</v>
      </c>
      <c r="F21" s="4">
        <v>-4.6387154326494318E-2</v>
      </c>
      <c r="H21" s="4">
        <f t="shared" si="0"/>
        <v>1.6531457770086803E-2</v>
      </c>
      <c r="I21" s="4">
        <f t="shared" si="1"/>
        <v>2.8665739272006281E-2</v>
      </c>
      <c r="J21" s="4">
        <f t="shared" si="2"/>
        <v>-6.2342899216768666E-2</v>
      </c>
      <c r="K21" s="4">
        <f t="shared" si="3"/>
        <v>-7.2153895563177292E-2</v>
      </c>
      <c r="L21" s="4">
        <f t="shared" si="4"/>
        <v>-3.8996021988589681E-2</v>
      </c>
      <c r="M21" s="4">
        <f t="shared" si="5"/>
        <v>-3.0370797161704308E-2</v>
      </c>
      <c r="O21" s="46" t="s">
        <v>5</v>
      </c>
      <c r="P21" s="46">
        <v>0.31008881705633085</v>
      </c>
      <c r="Q21" s="46">
        <v>0.30180082913712003</v>
      </c>
      <c r="R21" s="46">
        <v>0.22353946474328171</v>
      </c>
      <c r="S21" s="46">
        <v>1</v>
      </c>
      <c r="T21" s="46">
        <f>S22</f>
        <v>0.26756697563676757</v>
      </c>
      <c r="U21" s="46">
        <f>S23</f>
        <v>0.12598144841596234</v>
      </c>
    </row>
    <row r="22" spans="1:21" x14ac:dyDescent="0.2">
      <c r="A22" s="4">
        <v>-8.9937434827945806E-2</v>
      </c>
      <c r="B22" s="4">
        <v>8.7113740959894326E-3</v>
      </c>
      <c r="C22" s="4">
        <v>-6.8319559228650073E-2</v>
      </c>
      <c r="D22" s="4">
        <v>-1.2761020881670415E-2</v>
      </c>
      <c r="E22" s="4">
        <v>6.9716775599128589E-2</v>
      </c>
      <c r="F22" s="4">
        <v>3.8443723946271602E-2</v>
      </c>
      <c r="H22" s="4">
        <f t="shared" si="0"/>
        <v>-1.9143781677976032E-2</v>
      </c>
      <c r="I22" s="4">
        <f t="shared" si="1"/>
        <v>-6.8630756680475746E-2</v>
      </c>
      <c r="J22" s="4">
        <f t="shared" si="2"/>
        <v>5.8290373327370137E-2</v>
      </c>
      <c r="K22" s="4">
        <f t="shared" si="3"/>
        <v>1.2676982709588624E-2</v>
      </c>
      <c r="L22" s="4">
        <f t="shared" si="4"/>
        <v>3.7710796615792654E-3</v>
      </c>
      <c r="M22" s="4">
        <f t="shared" si="5"/>
        <v>-9.91108673376878E-2</v>
      </c>
      <c r="O22" s="46" t="s">
        <v>1</v>
      </c>
      <c r="P22" s="46">
        <v>0.32753642677553813</v>
      </c>
      <c r="Q22" s="46">
        <v>0.14977393879055609</v>
      </c>
      <c r="R22" s="46">
        <v>2.9252396482608505E-2</v>
      </c>
      <c r="S22" s="46">
        <v>0.26756697563676757</v>
      </c>
      <c r="T22" s="46">
        <v>1</v>
      </c>
      <c r="U22" s="46">
        <f>T23</f>
        <v>-6.5613059430216308E-2</v>
      </c>
    </row>
    <row r="23" spans="1:21" ht="16" thickBot="1" x14ac:dyDescent="0.25">
      <c r="A23" s="4">
        <v>-1.6410256410256396E-2</v>
      </c>
      <c r="B23" s="4">
        <v>5.6066655094601625E-2</v>
      </c>
      <c r="C23" s="4">
        <v>4.9739733950260323E-2</v>
      </c>
      <c r="D23" s="4">
        <v>4.8661800486617723E-2</v>
      </c>
      <c r="E23" s="4">
        <v>2.2271714922049046E-2</v>
      </c>
      <c r="F23" s="4">
        <v>3.9980732177263834E-2</v>
      </c>
      <c r="H23" s="4">
        <f t="shared" si="0"/>
        <v>4.2279039690312104E-2</v>
      </c>
      <c r="I23" s="4">
        <f t="shared" si="1"/>
        <v>4.9428536498434657E-2</v>
      </c>
      <c r="J23" s="4">
        <f t="shared" si="2"/>
        <v>1.0845312650290597E-2</v>
      </c>
      <c r="K23" s="4">
        <f t="shared" si="3"/>
        <v>1.4213990940580856E-2</v>
      </c>
      <c r="L23" s="4">
        <f t="shared" si="4"/>
        <v>5.112636066019146E-2</v>
      </c>
      <c r="M23" s="4">
        <f t="shared" si="5"/>
        <v>-2.558368891999839E-2</v>
      </c>
      <c r="O23" s="47" t="s">
        <v>10</v>
      </c>
      <c r="P23" s="47">
        <v>0.10205823006991226</v>
      </c>
      <c r="Q23" s="47">
        <v>5.8318223424378229E-2</v>
      </c>
      <c r="R23" s="47">
        <v>7.6062255524904088E-2</v>
      </c>
      <c r="S23" s="47">
        <v>0.12598144841596234</v>
      </c>
      <c r="T23" s="47">
        <v>-6.5613059430216308E-2</v>
      </c>
      <c r="U23" s="47">
        <v>1</v>
      </c>
    </row>
    <row r="24" spans="1:21" x14ac:dyDescent="0.2">
      <c r="A24" s="4">
        <v>4.6367851622874934E-3</v>
      </c>
      <c r="B24" s="4">
        <v>4.4416243654822329E-2</v>
      </c>
      <c r="C24" s="4">
        <v>2.9002320185615993E-3</v>
      </c>
      <c r="D24" s="4">
        <v>1.7956656346749478E-2</v>
      </c>
      <c r="E24" s="4">
        <v>-2.3913043478260843E-2</v>
      </c>
      <c r="F24" s="4">
        <v>-1.6113744075829328E-2</v>
      </c>
      <c r="H24" s="4">
        <f t="shared" si="0"/>
        <v>1.1573895550443861E-2</v>
      </c>
      <c r="I24" s="4">
        <f t="shared" si="1"/>
        <v>2.5890345667359321E-3</v>
      </c>
      <c r="J24" s="4">
        <f t="shared" si="2"/>
        <v>-3.5339445750019294E-2</v>
      </c>
      <c r="K24" s="4">
        <f t="shared" si="3"/>
        <v>-4.1880485312512303E-2</v>
      </c>
      <c r="L24" s="4">
        <f t="shared" si="4"/>
        <v>3.9475949220412164E-2</v>
      </c>
      <c r="M24" s="4">
        <f t="shared" si="5"/>
        <v>-4.5366473474545005E-3</v>
      </c>
    </row>
    <row r="25" spans="1:21" x14ac:dyDescent="0.2">
      <c r="A25" s="4">
        <v>3.1897926634768758E-2</v>
      </c>
      <c r="B25" s="4">
        <v>-5.3209749399244721E-2</v>
      </c>
      <c r="C25" s="4">
        <v>1.7431725740846282E-3</v>
      </c>
      <c r="D25" s="4">
        <v>3.5256410256410131E-2</v>
      </c>
      <c r="E25" s="4">
        <v>-8.3665338645418363E-2</v>
      </c>
      <c r="F25" s="4">
        <v>5.5527763881941139E-2</v>
      </c>
      <c r="H25" s="4">
        <f t="shared" si="0"/>
        <v>2.8873649460104515E-2</v>
      </c>
      <c r="I25" s="4">
        <f t="shared" si="1"/>
        <v>1.4319751222589608E-3</v>
      </c>
      <c r="J25" s="4">
        <f t="shared" si="2"/>
        <v>-9.5091740917176815E-2</v>
      </c>
      <c r="K25" s="4">
        <f t="shared" si="3"/>
        <v>2.9761022645258161E-2</v>
      </c>
      <c r="L25" s="4">
        <f t="shared" si="4"/>
        <v>-5.8150043833654887E-2</v>
      </c>
      <c r="M25" s="4">
        <f t="shared" si="5"/>
        <v>2.2724494125026765E-2</v>
      </c>
    </row>
    <row r="26" spans="1:21" x14ac:dyDescent="0.2">
      <c r="A26" s="4">
        <v>-4.761904761904745E-3</v>
      </c>
      <c r="B26" s="4">
        <v>-2.2264086316150511E-3</v>
      </c>
      <c r="C26" s="4">
        <v>-4.9171270718232019E-2</v>
      </c>
      <c r="D26" s="4">
        <v>1.3645224171539905E-2</v>
      </c>
      <c r="E26" s="4">
        <v>2.4489795918367419E-2</v>
      </c>
      <c r="F26" s="4">
        <v>6.5678643778654511E-2</v>
      </c>
      <c r="H26" s="4">
        <f t="shared" si="0"/>
        <v>7.2624633752342883E-3</v>
      </c>
      <c r="I26" s="4">
        <f t="shared" si="1"/>
        <v>-4.9482468170057685E-2</v>
      </c>
      <c r="J26" s="4">
        <f t="shared" si="2"/>
        <v>1.3063393646608969E-2</v>
      </c>
      <c r="K26" s="4">
        <f t="shared" si="3"/>
        <v>3.9911902541971536E-2</v>
      </c>
      <c r="L26" s="4">
        <f t="shared" si="4"/>
        <v>-7.1667030660252182E-3</v>
      </c>
      <c r="M26" s="4">
        <f t="shared" si="5"/>
        <v>-1.3935337271646739E-2</v>
      </c>
    </row>
    <row r="27" spans="1:21" x14ac:dyDescent="0.2">
      <c r="A27" s="4">
        <v>5.0518479127890092E-3</v>
      </c>
      <c r="B27" s="4">
        <v>-1.4015535292131065E-2</v>
      </c>
      <c r="C27" s="4">
        <v>3.3259423503326779E-3</v>
      </c>
      <c r="D27" s="4">
        <v>2.874331550802145E-2</v>
      </c>
      <c r="E27" s="4">
        <v>4.4776119402984982E-2</v>
      </c>
      <c r="F27" s="4">
        <v>0.1276902729349525</v>
      </c>
      <c r="H27" s="4">
        <f t="shared" si="0"/>
        <v>2.2360554711715833E-2</v>
      </c>
      <c r="I27" s="4">
        <f t="shared" si="1"/>
        <v>3.0147448985070107E-3</v>
      </c>
      <c r="J27" s="4">
        <f t="shared" si="2"/>
        <v>3.3349717131226531E-2</v>
      </c>
      <c r="K27" s="4">
        <f t="shared" si="3"/>
        <v>0.10192353169826952</v>
      </c>
      <c r="L27" s="4">
        <f t="shared" si="4"/>
        <v>-1.895582972654123E-2</v>
      </c>
      <c r="M27" s="4">
        <f t="shared" si="5"/>
        <v>-4.1215845969529846E-3</v>
      </c>
    </row>
    <row r="28" spans="1:21" x14ac:dyDescent="0.2">
      <c r="A28" s="4">
        <v>-7.8863580700465286E-2</v>
      </c>
      <c r="B28" s="4">
        <v>-7.7570093457943967E-2</v>
      </c>
      <c r="C28" s="4">
        <v>-0.11720088084169311</v>
      </c>
      <c r="D28" s="4">
        <v>-3.046014257939067E-2</v>
      </c>
      <c r="E28" s="4">
        <v>-8.4566596194503019E-3</v>
      </c>
      <c r="F28" s="4">
        <v>0.2074622531939605</v>
      </c>
      <c r="H28" s="4">
        <f t="shared" si="0"/>
        <v>-3.684290337569629E-2</v>
      </c>
      <c r="I28" s="4">
        <f t="shared" si="1"/>
        <v>-0.11751207829351878</v>
      </c>
      <c r="J28" s="4">
        <f t="shared" si="2"/>
        <v>-1.9883061891208753E-2</v>
      </c>
      <c r="K28" s="4">
        <f t="shared" si="3"/>
        <v>0.18169551195727751</v>
      </c>
      <c r="L28" s="4">
        <f t="shared" si="4"/>
        <v>-8.251038789235414E-2</v>
      </c>
      <c r="M28" s="4">
        <f t="shared" si="5"/>
        <v>-8.8037013210207279E-2</v>
      </c>
    </row>
    <row r="29" spans="1:21" x14ac:dyDescent="0.2">
      <c r="A29" s="4">
        <v>4.5314900153609727E-2</v>
      </c>
      <c r="B29" s="4">
        <v>6.2695924764890609E-3</v>
      </c>
      <c r="C29" s="4">
        <v>5.5254324812806566E-2</v>
      </c>
      <c r="D29" s="4">
        <v>-9.6604215456674414E-2</v>
      </c>
      <c r="E29" s="4">
        <v>-6.1507936507936511E-2</v>
      </c>
      <c r="F29" s="4">
        <v>-0.19268635724331928</v>
      </c>
      <c r="H29" s="4">
        <f t="shared" si="0"/>
        <v>-0.10298697625298003</v>
      </c>
      <c r="I29" s="4">
        <f t="shared" si="1"/>
        <v>5.4943127360980899E-2</v>
      </c>
      <c r="J29" s="4">
        <f t="shared" si="2"/>
        <v>-7.2934338779694963E-2</v>
      </c>
      <c r="K29" s="4">
        <f t="shared" si="3"/>
        <v>-0.21845309848000227</v>
      </c>
      <c r="L29" s="4">
        <f t="shared" si="4"/>
        <v>1.3292980420788938E-3</v>
      </c>
      <c r="M29" s="4">
        <f t="shared" si="5"/>
        <v>3.6141467643867733E-2</v>
      </c>
    </row>
    <row r="30" spans="1:21" x14ac:dyDescent="0.2">
      <c r="A30" s="4">
        <v>4.3269230769230838E-2</v>
      </c>
      <c r="B30" s="4">
        <v>3.1446540880504248E-3</v>
      </c>
      <c r="C30" s="4">
        <v>4.8173207036535715E-2</v>
      </c>
      <c r="D30" s="4">
        <v>-1.753360607831711E-3</v>
      </c>
      <c r="E30" s="4">
        <v>-3.9525691699604515E-3</v>
      </c>
      <c r="F30" s="4">
        <v>0.20440429136081306</v>
      </c>
      <c r="H30" s="4">
        <f t="shared" si="0"/>
        <v>-8.1361214041373274E-3</v>
      </c>
      <c r="I30" s="4">
        <f t="shared" si="1"/>
        <v>4.7862009584710048E-2</v>
      </c>
      <c r="J30" s="4">
        <f t="shared" si="2"/>
        <v>-1.5378971441718901E-2</v>
      </c>
      <c r="K30" s="4">
        <f t="shared" si="3"/>
        <v>0.17863755012413007</v>
      </c>
      <c r="L30" s="4">
        <f t="shared" si="4"/>
        <v>-1.7956403463597424E-3</v>
      </c>
      <c r="M30" s="4">
        <f t="shared" si="5"/>
        <v>3.4095798259488844E-2</v>
      </c>
    </row>
    <row r="31" spans="1:21" x14ac:dyDescent="0.2">
      <c r="A31" s="4">
        <v>7.4318507890961172E-2</v>
      </c>
      <c r="B31" s="4">
        <v>1.4354066985645897E-2</v>
      </c>
      <c r="C31" s="4">
        <v>2.72449263274952E-2</v>
      </c>
      <c r="D31" s="4">
        <v>1.4226437462951935E-2</v>
      </c>
      <c r="E31" s="4">
        <v>7.9681274900398336E-3</v>
      </c>
      <c r="F31" s="4">
        <v>-0.20117275597654494</v>
      </c>
      <c r="H31" s="4">
        <f t="shared" si="0"/>
        <v>7.8436766666463188E-3</v>
      </c>
      <c r="I31" s="4">
        <f t="shared" si="1"/>
        <v>2.6933728875669534E-2</v>
      </c>
      <c r="J31" s="4">
        <f t="shared" si="2"/>
        <v>-3.458274781718616E-3</v>
      </c>
      <c r="K31" s="4">
        <f t="shared" si="3"/>
        <v>-0.22693949721322793</v>
      </c>
      <c r="L31" s="4">
        <f t="shared" si="4"/>
        <v>9.4137725512357297E-3</v>
      </c>
      <c r="M31" s="4">
        <f t="shared" si="5"/>
        <v>6.5145075381219178E-2</v>
      </c>
    </row>
    <row r="32" spans="1:21" x14ac:dyDescent="0.2">
      <c r="A32" s="4">
        <v>1.2492736780941316E-2</v>
      </c>
      <c r="B32" s="4">
        <v>5.555555555555558E-2</v>
      </c>
      <c r="C32" s="4">
        <v>5.5457746478873249E-2</v>
      </c>
      <c r="D32" s="4">
        <v>4.2001235330450859E-2</v>
      </c>
      <c r="E32" s="4">
        <v>8.0321285140563248E-3</v>
      </c>
      <c r="F32" s="4">
        <v>0.13025745602854966</v>
      </c>
      <c r="H32" s="4">
        <f t="shared" si="0"/>
        <v>3.5618474534145239E-2</v>
      </c>
      <c r="I32" s="4">
        <f t="shared" si="1"/>
        <v>5.5146549027047582E-2</v>
      </c>
      <c r="J32" s="4">
        <f t="shared" si="2"/>
        <v>-3.3942737577021247E-3</v>
      </c>
      <c r="K32" s="4">
        <f t="shared" si="3"/>
        <v>0.10449071479186668</v>
      </c>
      <c r="L32" s="4">
        <f t="shared" si="4"/>
        <v>5.0615261121145415E-2</v>
      </c>
      <c r="M32" s="4">
        <f t="shared" si="5"/>
        <v>3.319304271199322E-3</v>
      </c>
    </row>
    <row r="33" spans="1:13" x14ac:dyDescent="0.2">
      <c r="A33" s="4">
        <v>-3.6663867898124924E-2</v>
      </c>
      <c r="B33" s="4">
        <v>-5.0251256281407253E-3</v>
      </c>
      <c r="C33" s="4">
        <v>-4.9902425425146335E-2</v>
      </c>
      <c r="D33" s="4">
        <v>-4.0876777251184659E-2</v>
      </c>
      <c r="E33" s="4">
        <v>7.0967741935483941E-2</v>
      </c>
      <c r="F33" s="4">
        <v>0.11973740545169131</v>
      </c>
      <c r="H33" s="4">
        <f t="shared" si="0"/>
        <v>-4.7259538047490279E-2</v>
      </c>
      <c r="I33" s="4">
        <f t="shared" si="1"/>
        <v>-5.0213622876972001E-2</v>
      </c>
      <c r="J33" s="4">
        <f t="shared" si="2"/>
        <v>5.954133966372549E-2</v>
      </c>
      <c r="K33" s="4">
        <f t="shared" si="3"/>
        <v>9.397066421500834E-2</v>
      </c>
      <c r="L33" s="4">
        <f t="shared" si="4"/>
        <v>-9.9654200625508924E-3</v>
      </c>
      <c r="M33" s="4">
        <f t="shared" si="5"/>
        <v>-4.5837300407866918E-2</v>
      </c>
    </row>
    <row r="34" spans="1:13" x14ac:dyDescent="0.2">
      <c r="A34" s="4">
        <v>0.14850530376084858</v>
      </c>
      <c r="B34" s="4">
        <v>-3.3388981636059967E-3</v>
      </c>
      <c r="C34" s="4">
        <v>7.6853797658360756E-2</v>
      </c>
      <c r="D34" s="4">
        <v>9.1144149967679278E-2</v>
      </c>
      <c r="E34" s="4">
        <v>3.104212860310418E-2</v>
      </c>
      <c r="F34" s="4">
        <v>0.51798093587521676</v>
      </c>
      <c r="H34" s="4">
        <f t="shared" si="0"/>
        <v>8.4761389171373658E-2</v>
      </c>
      <c r="I34" s="4">
        <f t="shared" si="1"/>
        <v>7.6542600206535083E-2</v>
      </c>
      <c r="J34" s="4">
        <f t="shared" si="2"/>
        <v>1.9615726331345729E-2</v>
      </c>
      <c r="K34" s="4">
        <f t="shared" si="3"/>
        <v>0.49221419463853378</v>
      </c>
      <c r="L34" s="4">
        <f t="shared" si="4"/>
        <v>-8.2791925980161638E-3</v>
      </c>
      <c r="M34" s="4">
        <f t="shared" si="5"/>
        <v>0.13933187125110658</v>
      </c>
    </row>
    <row r="35" spans="1:13" x14ac:dyDescent="0.2">
      <c r="A35" s="4">
        <v>-7.9313406333234582E-2</v>
      </c>
      <c r="B35" s="4">
        <v>-3.3277870216306127E-3</v>
      </c>
      <c r="C35" s="4">
        <v>-1.7114192977279341E-2</v>
      </c>
      <c r="D35" s="4">
        <v>-1.3392857142857095E-2</v>
      </c>
      <c r="E35" s="4">
        <v>6.1176470588235388E-2</v>
      </c>
      <c r="F35" s="4">
        <v>-7.3650411398755722E-2</v>
      </c>
      <c r="H35" s="4">
        <f t="shared" si="0"/>
        <v>-1.9775617939162712E-2</v>
      </c>
      <c r="I35" s="4">
        <f t="shared" si="1"/>
        <v>-1.7425390429105007E-2</v>
      </c>
      <c r="J35" s="4">
        <f t="shared" si="2"/>
        <v>4.9750068316476936E-2</v>
      </c>
      <c r="K35" s="4">
        <f t="shared" si="3"/>
        <v>-9.9417152635438696E-2</v>
      </c>
      <c r="L35" s="4">
        <f t="shared" si="4"/>
        <v>-8.2680814560407798E-3</v>
      </c>
      <c r="M35" s="4">
        <f t="shared" si="5"/>
        <v>-8.8486838842976576E-2</v>
      </c>
    </row>
    <row r="36" spans="1:13" x14ac:dyDescent="0.2">
      <c r="A36" s="4">
        <v>9.7790773229369687E-2</v>
      </c>
      <c r="B36" s="4">
        <v>6.560283687943258E-2</v>
      </c>
      <c r="C36" s="4">
        <v>9.8897535667963776E-2</v>
      </c>
      <c r="D36" s="4">
        <v>0.14369073668854848</v>
      </c>
      <c r="E36" s="4">
        <v>6.5162907268170533E-2</v>
      </c>
      <c r="F36" s="4">
        <v>0.12305611899932378</v>
      </c>
      <c r="H36" s="4">
        <f t="shared" si="0"/>
        <v>0.13730797589224286</v>
      </c>
      <c r="I36" s="4">
        <f t="shared" si="1"/>
        <v>9.8586338216138103E-2</v>
      </c>
      <c r="J36" s="4">
        <f t="shared" si="2"/>
        <v>5.3736504996412082E-2</v>
      </c>
      <c r="K36" s="4">
        <f t="shared" si="3"/>
        <v>9.7289377762640808E-2</v>
      </c>
      <c r="L36" s="4">
        <f t="shared" si="4"/>
        <v>6.0662542445022415E-2</v>
      </c>
      <c r="M36" s="4">
        <f t="shared" si="5"/>
        <v>8.8617340719627694E-2</v>
      </c>
    </row>
    <row r="37" spans="1:13" x14ac:dyDescent="0.2">
      <c r="A37" s="4">
        <v>-7.0967741935483719E-3</v>
      </c>
      <c r="B37" s="4">
        <v>0.16049382716049387</v>
      </c>
      <c r="C37" s="4">
        <v>0.10855499640546373</v>
      </c>
      <c r="D37" s="4">
        <v>4.2585551330798443E-2</v>
      </c>
      <c r="E37" s="4">
        <v>-0.109375</v>
      </c>
      <c r="F37" s="4">
        <v>7.589718719689631E-2</v>
      </c>
      <c r="H37" s="4">
        <f t="shared" si="0"/>
        <v>3.6202790534492824E-2</v>
      </c>
      <c r="I37" s="4">
        <f t="shared" si="1"/>
        <v>0.10824379895363806</v>
      </c>
      <c r="J37" s="4">
        <f t="shared" si="2"/>
        <v>-0.12080140227175845</v>
      </c>
      <c r="K37" s="4">
        <f t="shared" si="3"/>
        <v>5.0130445960213335E-2</v>
      </c>
      <c r="L37" s="4">
        <f t="shared" si="4"/>
        <v>0.15555353272608372</v>
      </c>
      <c r="M37" s="4">
        <f t="shared" si="5"/>
        <v>-1.6270206703290366E-2</v>
      </c>
    </row>
    <row r="38" spans="1:13" x14ac:dyDescent="0.2">
      <c r="A38" s="4">
        <v>-7.3243647234678577E-2</v>
      </c>
      <c r="B38" s="4">
        <v>1.9937040923399874E-2</v>
      </c>
      <c r="C38" s="4">
        <v>2.467771639042371E-2</v>
      </c>
      <c r="D38" s="4">
        <v>4.2823156225218151E-2</v>
      </c>
      <c r="E38" s="4">
        <v>2.7522935779816571E-2</v>
      </c>
      <c r="F38" s="4">
        <v>-2.5519848771266673E-2</v>
      </c>
      <c r="H38" s="4">
        <f t="shared" si="0"/>
        <v>3.6440395428912531E-2</v>
      </c>
      <c r="I38" s="4">
        <f t="shared" si="1"/>
        <v>2.4366518938598043E-2</v>
      </c>
      <c r="J38" s="4">
        <f t="shared" si="2"/>
        <v>1.609653350805812E-2</v>
      </c>
      <c r="K38" s="4">
        <f t="shared" si="3"/>
        <v>-5.1286590007949648E-2</v>
      </c>
      <c r="L38" s="4">
        <f t="shared" si="4"/>
        <v>1.4996746488989706E-2</v>
      </c>
      <c r="M38" s="4">
        <f t="shared" si="5"/>
        <v>-8.2417079744420571E-2</v>
      </c>
    </row>
    <row r="39" spans="1:13" x14ac:dyDescent="0.2">
      <c r="A39" s="4">
        <v>-8.1800713697502081E-2</v>
      </c>
      <c r="B39" s="4">
        <v>9.1638029782359576E-2</v>
      </c>
      <c r="C39" s="4">
        <v>-3.3463866144535448E-2</v>
      </c>
      <c r="D39" s="4">
        <v>-2.6254826254826225E-2</v>
      </c>
      <c r="E39" s="4">
        <v>6.341463414634152E-2</v>
      </c>
      <c r="F39" s="4">
        <v>9.5419847328244156E-3</v>
      </c>
      <c r="H39" s="4">
        <f t="shared" si="0"/>
        <v>-3.2637587051131844E-2</v>
      </c>
      <c r="I39" s="4">
        <f t="shared" si="1"/>
        <v>-3.3775063596361114E-2</v>
      </c>
      <c r="J39" s="4">
        <f t="shared" si="2"/>
        <v>5.1988231874583068E-2</v>
      </c>
      <c r="K39" s="4">
        <f t="shared" si="3"/>
        <v>-1.6224756503858562E-2</v>
      </c>
      <c r="L39" s="4">
        <f t="shared" si="4"/>
        <v>8.6697735347949403E-2</v>
      </c>
      <c r="M39" s="4">
        <f t="shared" si="5"/>
        <v>-9.0974146207244075E-2</v>
      </c>
    </row>
    <row r="40" spans="1:13" x14ac:dyDescent="0.2">
      <c r="A40" s="4">
        <v>5.8150342744277994E-2</v>
      </c>
      <c r="B40" s="4">
        <v>8.98876404494382E-2</v>
      </c>
      <c r="C40" s="4">
        <v>-2.5667707249392935E-2</v>
      </c>
      <c r="D40" s="4">
        <v>0</v>
      </c>
      <c r="E40" s="4">
        <v>-6.1784897025171648E-2</v>
      </c>
      <c r="F40" s="4">
        <v>4.9837215126471435E-2</v>
      </c>
      <c r="H40" s="4">
        <f t="shared" si="0"/>
        <v>-6.3827607963056164E-3</v>
      </c>
      <c r="I40" s="4">
        <f t="shared" si="1"/>
        <v>-2.5978904701218601E-2</v>
      </c>
      <c r="J40" s="4">
        <f t="shared" si="2"/>
        <v>-7.3211299296930099E-2</v>
      </c>
      <c r="K40" s="4">
        <f t="shared" si="3"/>
        <v>2.4070473889788457E-2</v>
      </c>
      <c r="L40" s="4">
        <f t="shared" si="4"/>
        <v>8.4947346015028027E-2</v>
      </c>
      <c r="M40" s="4">
        <f t="shared" si="5"/>
        <v>4.8976910234536E-2</v>
      </c>
    </row>
    <row r="41" spans="1:13" x14ac:dyDescent="0.2">
      <c r="A41" s="4">
        <v>3.4084439771703265E-2</v>
      </c>
      <c r="B41" s="4">
        <v>0.13285615275813289</v>
      </c>
      <c r="C41" s="4">
        <v>0.11388763523956723</v>
      </c>
      <c r="D41" s="4">
        <v>0.13090436681222717</v>
      </c>
      <c r="E41" s="4">
        <v>-3.1142128603104179E-2</v>
      </c>
      <c r="F41" s="4">
        <v>0.15964440894568677</v>
      </c>
      <c r="H41" s="4">
        <f t="shared" si="0"/>
        <v>0.12452160601592155</v>
      </c>
      <c r="I41" s="4">
        <f t="shared" si="1"/>
        <v>0.11357643778774155</v>
      </c>
      <c r="J41" s="4">
        <f t="shared" si="2"/>
        <v>-4.2568530874862627E-2</v>
      </c>
      <c r="K41" s="4">
        <f t="shared" si="3"/>
        <v>0.13387766770900378</v>
      </c>
      <c r="L41" s="4">
        <f t="shared" si="4"/>
        <v>0.12791585832372274</v>
      </c>
      <c r="M41" s="4">
        <f t="shared" si="5"/>
        <v>2.4911007261961271E-2</v>
      </c>
    </row>
    <row r="42" spans="1:13" x14ac:dyDescent="0.2">
      <c r="A42" s="4">
        <v>4.281979949874691E-2</v>
      </c>
      <c r="B42" s="4">
        <v>0.15324420880913547</v>
      </c>
      <c r="C42" s="4">
        <v>1.4801960784313718E-2</v>
      </c>
      <c r="D42" s="4">
        <v>2.5885663082437105E-2</v>
      </c>
      <c r="E42" s="4">
        <v>4.3543429844097202E-3</v>
      </c>
      <c r="F42" s="4">
        <v>-4.4507438245906208E-2</v>
      </c>
      <c r="H42" s="4">
        <f t="shared" si="0"/>
        <v>1.9502902286131489E-2</v>
      </c>
      <c r="I42" s="4">
        <f t="shared" si="1"/>
        <v>1.449076333248805E-2</v>
      </c>
      <c r="J42" s="4">
        <f t="shared" si="2"/>
        <v>-7.0720592873487293E-3</v>
      </c>
      <c r="K42" s="4">
        <f t="shared" si="3"/>
        <v>-7.0274179482589183E-2</v>
      </c>
      <c r="L42" s="4">
        <f t="shared" si="4"/>
        <v>0.14830391437472532</v>
      </c>
      <c r="M42" s="4">
        <f t="shared" si="5"/>
        <v>3.3646366989004917E-2</v>
      </c>
    </row>
    <row r="43" spans="1:13" x14ac:dyDescent="0.2">
      <c r="A43" s="4">
        <v>0.12423955618175418</v>
      </c>
      <c r="B43" s="4">
        <v>8.1236842105263281E-3</v>
      </c>
      <c r="C43" s="4">
        <v>0.12077912087912089</v>
      </c>
      <c r="D43" s="4">
        <v>0.13174584178498994</v>
      </c>
      <c r="E43" s="4">
        <v>-0.10922698412698408</v>
      </c>
      <c r="F43" s="4">
        <v>-0.19747135219425249</v>
      </c>
      <c r="H43" s="4">
        <f t="shared" si="0"/>
        <v>0.12536308098868432</v>
      </c>
      <c r="I43" s="4">
        <f t="shared" si="1"/>
        <v>0.12046792342729522</v>
      </c>
      <c r="J43" s="4">
        <f t="shared" si="2"/>
        <v>-0.12065338639874253</v>
      </c>
      <c r="K43" s="4">
        <f t="shared" si="3"/>
        <v>-0.22323809343093548</v>
      </c>
      <c r="L43" s="4">
        <f t="shared" si="4"/>
        <v>3.1833897761161609E-3</v>
      </c>
      <c r="M43" s="4">
        <f t="shared" si="5"/>
        <v>0.11506612367201219</v>
      </c>
    </row>
    <row r="44" spans="1:13" x14ac:dyDescent="0.2">
      <c r="A44" s="4">
        <v>1.1011902557162213E-2</v>
      </c>
      <c r="B44" s="4">
        <v>-1.7870597738287596E-2</v>
      </c>
      <c r="C44" s="4">
        <v>6.5473770491803127E-2</v>
      </c>
      <c r="D44" s="4">
        <v>5.557451820128477E-2</v>
      </c>
      <c r="E44" s="4">
        <v>4.7717047817047872E-2</v>
      </c>
      <c r="F44" s="4">
        <v>2.2451252847380355E-2</v>
      </c>
      <c r="H44" s="4">
        <f t="shared" si="0"/>
        <v>4.919175740497915E-2</v>
      </c>
      <c r="I44" s="4">
        <f t="shared" si="1"/>
        <v>6.5162573039977453E-2</v>
      </c>
      <c r="J44" s="4">
        <f t="shared" si="2"/>
        <v>3.6290645545289421E-2</v>
      </c>
      <c r="K44" s="4">
        <f t="shared" si="3"/>
        <v>-3.3154883893026232E-3</v>
      </c>
      <c r="L44" s="4">
        <f t="shared" si="4"/>
        <v>-2.2810892172697765E-2</v>
      </c>
      <c r="M44" s="4">
        <f t="shared" si="5"/>
        <v>1.8384700474202188E-3</v>
      </c>
    </row>
    <row r="45" spans="1:13" x14ac:dyDescent="0.2">
      <c r="A45" s="4">
        <v>9.9000000000000095E-3</v>
      </c>
      <c r="B45" s="4">
        <v>2.4734437086092676E-2</v>
      </c>
      <c r="C45" s="4">
        <v>8.3106494165398268E-2</v>
      </c>
      <c r="D45" s="4">
        <v>1.0722510822510845E-2</v>
      </c>
      <c r="E45" s="4">
        <v>1.4667932489451408E-2</v>
      </c>
      <c r="F45" s="4">
        <v>-5.0294720900043291E-2</v>
      </c>
      <c r="H45" s="4">
        <f t="shared" si="0"/>
        <v>4.3397500262052288E-3</v>
      </c>
      <c r="I45" s="4">
        <f t="shared" si="1"/>
        <v>8.2795296713572594E-2</v>
      </c>
      <c r="J45" s="4">
        <f t="shared" si="2"/>
        <v>3.2415302176929586E-3</v>
      </c>
      <c r="K45" s="4">
        <f t="shared" si="3"/>
        <v>-7.6061462136726266E-2</v>
      </c>
      <c r="L45" s="4">
        <f t="shared" si="4"/>
        <v>1.9794142651682507E-2</v>
      </c>
      <c r="M45" s="4">
        <f t="shared" si="5"/>
        <v>7.2656749025801562E-4</v>
      </c>
    </row>
    <row r="46" spans="1:13" x14ac:dyDescent="0.2">
      <c r="A46" s="4">
        <v>0.115569823434992</v>
      </c>
      <c r="B46" s="4">
        <v>-5.3291536050156685E-2</v>
      </c>
      <c r="C46" s="4">
        <v>-5.0709939148063654E-4</v>
      </c>
      <c r="D46" s="4">
        <v>-3.6496350364963459E-2</v>
      </c>
      <c r="E46" s="4">
        <v>1.9354838709677358E-2</v>
      </c>
      <c r="F46" s="4">
        <v>-0.18324792366142428</v>
      </c>
      <c r="H46" s="4">
        <f t="shared" si="0"/>
        <v>-4.2879111161269079E-2</v>
      </c>
      <c r="I46" s="4">
        <f t="shared" si="1"/>
        <v>-8.1829684330630395E-4</v>
      </c>
      <c r="J46" s="4">
        <f t="shared" si="2"/>
        <v>7.9284364379189082E-3</v>
      </c>
      <c r="K46" s="4">
        <f t="shared" si="3"/>
        <v>-0.20901466489810727</v>
      </c>
      <c r="L46" s="4">
        <f t="shared" si="4"/>
        <v>-5.823183048456685E-2</v>
      </c>
      <c r="M46" s="4">
        <f t="shared" si="5"/>
        <v>0.10639639092525001</v>
      </c>
    </row>
    <row r="47" spans="1:13" x14ac:dyDescent="0.2">
      <c r="A47" s="4">
        <v>-3.4856700232377968E-2</v>
      </c>
      <c r="B47" s="4">
        <v>4.9342105263157965E-2</v>
      </c>
      <c r="C47" s="4">
        <v>-0.11171171171171168</v>
      </c>
      <c r="D47" s="4">
        <v>-9.1856060606060663E-2</v>
      </c>
      <c r="E47" s="4">
        <v>-4.7131147540983576E-2</v>
      </c>
      <c r="F47" s="4">
        <v>-2.7830269713107647E-2</v>
      </c>
      <c r="H47" s="4">
        <f t="shared" si="0"/>
        <v>-9.8238821402366283E-2</v>
      </c>
      <c r="I47" s="4">
        <f t="shared" si="1"/>
        <v>-0.11202290916353735</v>
      </c>
      <c r="J47" s="4">
        <f t="shared" si="2"/>
        <v>-5.8557549812742027E-2</v>
      </c>
      <c r="K47" s="4">
        <f t="shared" si="3"/>
        <v>-5.3597010949790622E-2</v>
      </c>
      <c r="L47" s="4">
        <f t="shared" si="4"/>
        <v>4.4401810828747799E-2</v>
      </c>
      <c r="M47" s="4">
        <f t="shared" si="5"/>
        <v>-4.4030132742119962E-2</v>
      </c>
    </row>
    <row r="48" spans="1:13" x14ac:dyDescent="0.2">
      <c r="A48" s="4">
        <v>-9.7933682739343123E-2</v>
      </c>
      <c r="B48" s="4">
        <v>-8.0281543116490175E-2</v>
      </c>
      <c r="C48" s="4">
        <v>-3.4882608695652198E-2</v>
      </c>
      <c r="D48" s="4">
        <v>-6.3929787234042426E-2</v>
      </c>
      <c r="E48" s="4">
        <v>-9.1347672253258808E-2</v>
      </c>
      <c r="F48" s="4">
        <v>-0.1207948640483384</v>
      </c>
      <c r="H48" s="4">
        <f t="shared" si="0"/>
        <v>-7.0312548030348046E-2</v>
      </c>
      <c r="I48" s="4">
        <f t="shared" si="1"/>
        <v>-3.5193806147477864E-2</v>
      </c>
      <c r="J48" s="4">
        <f t="shared" si="2"/>
        <v>-0.10277407452501726</v>
      </c>
      <c r="K48" s="4">
        <f t="shared" si="3"/>
        <v>-0.14656160528502138</v>
      </c>
      <c r="L48" s="4">
        <f t="shared" si="4"/>
        <v>-8.5221837550900348E-2</v>
      </c>
      <c r="M48" s="4">
        <f t="shared" si="5"/>
        <v>-0.10710711524908512</v>
      </c>
    </row>
    <row r="49" spans="1:13" x14ac:dyDescent="0.2">
      <c r="A49" s="4">
        <v>8.53242320819112E-2</v>
      </c>
      <c r="B49" s="4">
        <v>-7.4229691876750659E-2</v>
      </c>
      <c r="C49" s="4">
        <v>-0.10331384015594536</v>
      </c>
      <c r="D49" s="4">
        <v>-9.6153846153846256E-2</v>
      </c>
      <c r="E49" s="4">
        <v>0.15236051502145931</v>
      </c>
      <c r="F49" s="4">
        <v>-0.24883694542153645</v>
      </c>
      <c r="H49" s="4">
        <f t="shared" si="0"/>
        <v>-0.10253660695015188</v>
      </c>
      <c r="I49" s="4">
        <f t="shared" si="1"/>
        <v>-0.10362503760777103</v>
      </c>
      <c r="J49" s="4">
        <f t="shared" si="2"/>
        <v>0.14093411274970086</v>
      </c>
      <c r="K49" s="4">
        <f t="shared" si="3"/>
        <v>-0.27460368665821944</v>
      </c>
      <c r="L49" s="4">
        <f t="shared" si="4"/>
        <v>-7.9169986311160831E-2</v>
      </c>
      <c r="M49" s="4">
        <f t="shared" si="5"/>
        <v>7.6150799572169206E-2</v>
      </c>
    </row>
    <row r="50" spans="1:13" x14ac:dyDescent="0.2">
      <c r="A50" s="4">
        <v>-6.0562878517990693E-2</v>
      </c>
      <c r="B50" s="4">
        <v>6.4083457526080467E-2</v>
      </c>
      <c r="C50" s="4">
        <v>-1.4219830899308228E-2</v>
      </c>
      <c r="D50" s="4">
        <v>8.0775444264942209E-3</v>
      </c>
      <c r="E50" s="4">
        <v>7.870370370370372E-2</v>
      </c>
      <c r="F50" s="4">
        <v>-8.0350620891161406E-2</v>
      </c>
      <c r="H50" s="4">
        <f t="shared" si="0"/>
        <v>1.6947836301886045E-3</v>
      </c>
      <c r="I50" s="4">
        <f t="shared" si="1"/>
        <v>-1.4531028351133896E-2</v>
      </c>
      <c r="J50" s="4">
        <f t="shared" si="2"/>
        <v>6.7277301431945269E-2</v>
      </c>
      <c r="K50" s="4">
        <f t="shared" si="3"/>
        <v>-0.10611736212784438</v>
      </c>
      <c r="L50" s="4">
        <f t="shared" si="4"/>
        <v>5.9143163091670302E-2</v>
      </c>
      <c r="M50" s="4">
        <f t="shared" si="5"/>
        <v>-6.9736311027732686E-2</v>
      </c>
    </row>
    <row r="51" spans="1:13" x14ac:dyDescent="0.2">
      <c r="A51" s="4">
        <v>3.6941263391208068E-2</v>
      </c>
      <c r="B51" s="4">
        <v>0.19395017793594316</v>
      </c>
      <c r="C51" s="4">
        <v>8.3263946711074066E-2</v>
      </c>
      <c r="D51" s="4">
        <v>-3.2206119162639935E-3</v>
      </c>
      <c r="E51" s="4">
        <v>-2.2624434389140302E-2</v>
      </c>
      <c r="F51" s="4">
        <v>6.7386945867676573E-2</v>
      </c>
      <c r="H51" s="4">
        <f t="shared" si="0"/>
        <v>-9.6033727125696099E-3</v>
      </c>
      <c r="I51" s="4">
        <f t="shared" si="1"/>
        <v>8.2952749259248393E-2</v>
      </c>
      <c r="J51" s="4">
        <f t="shared" si="2"/>
        <v>-3.4050836660898753E-2</v>
      </c>
      <c r="K51" s="4">
        <f t="shared" si="3"/>
        <v>4.1620204630993599E-2</v>
      </c>
      <c r="L51" s="4">
        <f t="shared" si="4"/>
        <v>0.189009883501533</v>
      </c>
      <c r="M51" s="4">
        <f t="shared" si="5"/>
        <v>2.7767830881466074E-2</v>
      </c>
    </row>
    <row r="52" spans="1:13" x14ac:dyDescent="0.2">
      <c r="A52" s="4">
        <v>0.16933045356371479</v>
      </c>
      <c r="B52" s="4">
        <v>9.5516569200779777E-2</v>
      </c>
      <c r="C52" s="4">
        <v>0.185002466699556</v>
      </c>
      <c r="D52" s="4">
        <v>0.15427509293680308</v>
      </c>
      <c r="E52" s="4">
        <v>3.7558685446009488E-2</v>
      </c>
      <c r="F52" s="4">
        <v>0.1640088162841955</v>
      </c>
      <c r="H52" s="4">
        <f t="shared" si="0"/>
        <v>0.14789233214049746</v>
      </c>
      <c r="I52" s="4">
        <f t="shared" si="1"/>
        <v>0.18469126924773033</v>
      </c>
      <c r="J52" s="4">
        <f t="shared" si="2"/>
        <v>2.6132283174251036E-2</v>
      </c>
      <c r="K52" s="4">
        <f t="shared" si="3"/>
        <v>0.13824207504751251</v>
      </c>
      <c r="L52" s="4">
        <f t="shared" si="4"/>
        <v>9.0576274766369605E-2</v>
      </c>
      <c r="M52" s="4">
        <f t="shared" si="5"/>
        <v>0.16015702105397278</v>
      </c>
    </row>
    <row r="53" spans="1:13" x14ac:dyDescent="0.2">
      <c r="A53" s="4">
        <v>-9.3223658441049739E-2</v>
      </c>
      <c r="B53" s="4">
        <v>2.2319649262654506E-2</v>
      </c>
      <c r="C53" s="4">
        <v>-4.7909816815406292E-2</v>
      </c>
      <c r="D53" s="4">
        <v>1.5094339622641506E-2</v>
      </c>
      <c r="E53" s="4">
        <v>0</v>
      </c>
      <c r="F53" s="4">
        <v>-0.12501418037436185</v>
      </c>
      <c r="H53" s="4">
        <f t="shared" si="0"/>
        <v>8.7115788263358897E-3</v>
      </c>
      <c r="I53" s="4">
        <f t="shared" si="1"/>
        <v>-4.8221014267231958E-2</v>
      </c>
      <c r="J53" s="4">
        <f t="shared" si="2"/>
        <v>-1.142640227175845E-2</v>
      </c>
      <c r="K53" s="4">
        <f t="shared" si="3"/>
        <v>-0.15078092161104484</v>
      </c>
      <c r="L53" s="4">
        <f t="shared" si="4"/>
        <v>1.7379354828244341E-2</v>
      </c>
      <c r="M53" s="4">
        <f t="shared" si="5"/>
        <v>-0.10239709095079173</v>
      </c>
    </row>
    <row r="54" spans="1:13" x14ac:dyDescent="0.2">
      <c r="A54" s="4">
        <v>6.7034700315458107E-3</v>
      </c>
      <c r="B54" s="4">
        <v>-5.1059001512859359E-2</v>
      </c>
      <c r="C54" s="4">
        <v>-0.17640232108317222</v>
      </c>
      <c r="D54" s="4">
        <v>-9.2465753424657571E-2</v>
      </c>
      <c r="E54" s="4">
        <v>-6.1674008810572722E-2</v>
      </c>
      <c r="F54" s="4">
        <v>-0.12817723271684311</v>
      </c>
      <c r="H54" s="4">
        <f t="shared" si="0"/>
        <v>-9.8848514220963191E-2</v>
      </c>
      <c r="I54" s="4">
        <f t="shared" si="1"/>
        <v>-0.17671351853499789</v>
      </c>
      <c r="J54" s="4">
        <f t="shared" si="2"/>
        <v>-7.3100411082331174E-2</v>
      </c>
      <c r="K54" s="4">
        <f t="shared" si="3"/>
        <v>-0.1539439739535261</v>
      </c>
      <c r="L54" s="4">
        <f t="shared" si="4"/>
        <v>-5.5999295947269524E-2</v>
      </c>
      <c r="M54" s="4">
        <f t="shared" si="5"/>
        <v>-2.4699624781961832E-3</v>
      </c>
    </row>
    <row r="55" spans="1:13" x14ac:dyDescent="0.2">
      <c r="A55" s="4">
        <v>0.26736631684157919</v>
      </c>
      <c r="B55" s="4">
        <v>-1.6369047619047672E-2</v>
      </c>
      <c r="C55" s="4">
        <v>0.28097125867195261</v>
      </c>
      <c r="D55" s="4">
        <v>0.20785935884177875</v>
      </c>
      <c r="E55" s="4">
        <v>7.5829383886255819E-2</v>
      </c>
      <c r="F55" s="4">
        <v>-1.7968142968142864E-2</v>
      </c>
      <c r="H55" s="4">
        <f t="shared" si="0"/>
        <v>0.20147659804547313</v>
      </c>
      <c r="I55" s="4">
        <f t="shared" si="1"/>
        <v>0.28066006122012693</v>
      </c>
      <c r="J55" s="4">
        <f t="shared" si="2"/>
        <v>6.4402981614497368E-2</v>
      </c>
      <c r="K55" s="4">
        <f t="shared" si="3"/>
        <v>-4.3734884204825838E-2</v>
      </c>
      <c r="L55" s="4">
        <f t="shared" si="4"/>
        <v>-2.1309342053457837E-2</v>
      </c>
      <c r="M55" s="4">
        <f t="shared" si="5"/>
        <v>0.25819288433183718</v>
      </c>
    </row>
    <row r="56" spans="1:13" x14ac:dyDescent="0.2">
      <c r="A56" s="4">
        <v>-0.13712807244501946</v>
      </c>
      <c r="B56" s="4">
        <v>-1.6825164594001518E-2</v>
      </c>
      <c r="C56" s="4">
        <v>-0.16021639617145245</v>
      </c>
      <c r="D56" s="4">
        <v>-0.13039568345323738</v>
      </c>
      <c r="E56" s="4">
        <v>3.9408866995073843E-2</v>
      </c>
      <c r="F56" s="4">
        <v>-0.24216104813778894</v>
      </c>
      <c r="H56" s="4">
        <f t="shared" si="0"/>
        <v>-0.136778444249543</v>
      </c>
      <c r="I56" s="4">
        <f t="shared" si="1"/>
        <v>-0.16052759362327812</v>
      </c>
      <c r="J56" s="4">
        <f t="shared" si="2"/>
        <v>2.7982464723315392E-2</v>
      </c>
      <c r="K56" s="4">
        <f t="shared" si="3"/>
        <v>-0.26792778937447193</v>
      </c>
      <c r="L56" s="4">
        <f t="shared" si="4"/>
        <v>-2.1765459028411684E-2</v>
      </c>
      <c r="M56" s="4">
        <f t="shared" si="5"/>
        <v>-0.14630150495476146</v>
      </c>
    </row>
    <row r="57" spans="1:13" x14ac:dyDescent="0.2">
      <c r="A57" s="4">
        <v>-0.16861918250268904</v>
      </c>
      <c r="B57" s="4">
        <v>-0.13353898573692546</v>
      </c>
      <c r="C57" s="4">
        <v>-0.13196416184971094</v>
      </c>
      <c r="D57" s="4">
        <v>-8.9371089271089402E-2</v>
      </c>
      <c r="E57" s="4">
        <v>-0.13627021276595741</v>
      </c>
      <c r="F57" s="4">
        <v>-0.19638490298154276</v>
      </c>
      <c r="H57" s="4">
        <f t="shared" si="0"/>
        <v>-9.5753850067395022E-2</v>
      </c>
      <c r="I57" s="4">
        <f t="shared" si="1"/>
        <v>-0.13227535930153661</v>
      </c>
      <c r="J57" s="4">
        <f t="shared" si="2"/>
        <v>-0.14769661503771586</v>
      </c>
      <c r="K57" s="4">
        <f t="shared" si="3"/>
        <v>-0.22215164421822575</v>
      </c>
      <c r="L57" s="4">
        <f t="shared" si="4"/>
        <v>-0.13847928017133562</v>
      </c>
      <c r="M57" s="4">
        <f t="shared" si="5"/>
        <v>-0.17779261501243104</v>
      </c>
    </row>
    <row r="58" spans="1:13" x14ac:dyDescent="0.2">
      <c r="A58" s="4">
        <v>-2.037232174218484E-2</v>
      </c>
      <c r="B58" s="4">
        <v>-4.3939393939393945E-2</v>
      </c>
      <c r="C58" s="4">
        <v>-8.8274044795783935E-2</v>
      </c>
      <c r="D58" s="4">
        <v>-0.11457577955039877</v>
      </c>
      <c r="E58" s="4">
        <v>-8.4388185654008518E-3</v>
      </c>
      <c r="F58" s="4">
        <v>-0.1402705726782626</v>
      </c>
      <c r="H58" s="4">
        <f t="shared" si="0"/>
        <v>-0.12095854034670439</v>
      </c>
      <c r="I58" s="4">
        <f t="shared" si="1"/>
        <v>-8.8585242247609608E-2</v>
      </c>
      <c r="J58" s="4">
        <f t="shared" si="2"/>
        <v>-1.9865220837159303E-2</v>
      </c>
      <c r="K58" s="4">
        <f t="shared" si="3"/>
        <v>-0.16603731391494558</v>
      </c>
      <c r="L58" s="4">
        <f t="shared" si="4"/>
        <v>-4.887968837380411E-2</v>
      </c>
      <c r="M58" s="4">
        <f t="shared" si="5"/>
        <v>-2.9545754251926834E-2</v>
      </c>
    </row>
    <row r="59" spans="1:13" x14ac:dyDescent="0.2">
      <c r="A59" s="4">
        <v>0.15356564019448937</v>
      </c>
      <c r="B59" s="4">
        <v>-2.9411764705882359E-2</v>
      </c>
      <c r="C59" s="4">
        <v>-4.5583149952844959E-2</v>
      </c>
      <c r="D59" s="4">
        <v>-7.5737265415549704E-2</v>
      </c>
      <c r="E59" s="4">
        <v>-6.1386138613861441E-2</v>
      </c>
      <c r="F59" s="4">
        <v>4.9647661755285011E-2</v>
      </c>
      <c r="H59" s="4">
        <f t="shared" si="0"/>
        <v>-8.2120026211855324E-2</v>
      </c>
      <c r="I59" s="4">
        <f t="shared" si="1"/>
        <v>-4.5894347404670625E-2</v>
      </c>
      <c r="J59" s="4">
        <f t="shared" si="2"/>
        <v>-7.2812540885619892E-2</v>
      </c>
      <c r="K59" s="4">
        <f t="shared" si="3"/>
        <v>2.3880920518602033E-2</v>
      </c>
      <c r="L59" s="4">
        <f t="shared" si="4"/>
        <v>-3.4352059140292525E-2</v>
      </c>
      <c r="M59" s="4">
        <f t="shared" si="5"/>
        <v>0.14439220768474736</v>
      </c>
    </row>
    <row r="60" spans="1:13" x14ac:dyDescent="0.2">
      <c r="A60" s="4">
        <v>-7.2180451127819456E-2</v>
      </c>
      <c r="B60" s="4">
        <v>5.2631578947368363E-2</v>
      </c>
      <c r="C60" s="4">
        <v>-8.725459644749245E-3</v>
      </c>
      <c r="D60" s="4">
        <v>-3.5552682611506237E-2</v>
      </c>
      <c r="E60" s="4">
        <v>2.4340770791074995E-2</v>
      </c>
      <c r="F60" s="4">
        <v>-4.0761982793936835E-2</v>
      </c>
      <c r="H60" s="4">
        <f t="shared" si="0"/>
        <v>-4.1935443407811857E-2</v>
      </c>
      <c r="I60" s="4">
        <f t="shared" si="1"/>
        <v>-9.036657096574913E-3</v>
      </c>
      <c r="J60" s="4">
        <f t="shared" si="2"/>
        <v>1.2914368519316545E-2</v>
      </c>
      <c r="K60" s="4">
        <f t="shared" si="3"/>
        <v>-6.652872403061981E-2</v>
      </c>
      <c r="L60" s="4">
        <f t="shared" si="4"/>
        <v>4.7691284512958197E-2</v>
      </c>
      <c r="M60" s="4">
        <f t="shared" si="5"/>
        <v>-8.135388363756145E-2</v>
      </c>
    </row>
    <row r="61" spans="1:13" x14ac:dyDescent="0.2">
      <c r="A61" s="4">
        <v>0.1620795107033639</v>
      </c>
      <c r="B61" s="4">
        <v>-3.5820895522388096E-2</v>
      </c>
      <c r="C61" s="4">
        <v>3.4160489848533704E-2</v>
      </c>
      <c r="D61" s="4">
        <v>3.7558685446009488E-2</v>
      </c>
      <c r="E61" s="4">
        <v>0.21428571428571419</v>
      </c>
      <c r="F61" s="4">
        <v>9.9673386642640027E-2</v>
      </c>
      <c r="H61" s="4">
        <f t="shared" si="0"/>
        <v>3.1175924649703871E-2</v>
      </c>
      <c r="I61" s="4">
        <f t="shared" si="1"/>
        <v>3.3849292396708038E-2</v>
      </c>
      <c r="J61" s="4">
        <f t="shared" si="2"/>
        <v>0.20285931201395574</v>
      </c>
      <c r="K61" s="4">
        <f t="shared" si="3"/>
        <v>7.3906645405957053E-2</v>
      </c>
      <c r="L61" s="4">
        <f t="shared" si="4"/>
        <v>-4.0761189956798262E-2</v>
      </c>
      <c r="M61" s="4">
        <f t="shared" si="5"/>
        <v>0.1529060781936219</v>
      </c>
    </row>
    <row r="62" spans="1:13" x14ac:dyDescent="0.2">
      <c r="A62" s="4">
        <v>-6.8855085435313282E-2</v>
      </c>
      <c r="B62" s="4">
        <v>-0.12313664921465974</v>
      </c>
      <c r="C62" s="4">
        <v>-7.4660095436922105E-2</v>
      </c>
      <c r="D62" s="4">
        <v>-9.4023255813954314E-3</v>
      </c>
      <c r="E62" s="4">
        <v>0.14034943820224721</v>
      </c>
      <c r="F62" s="4">
        <v>-3.922125967209579E-2</v>
      </c>
      <c r="H62" s="4">
        <f t="shared" si="0"/>
        <v>-1.5785086377701048E-2</v>
      </c>
      <c r="I62" s="4">
        <f t="shared" si="1"/>
        <v>-7.4971292888747779E-2</v>
      </c>
      <c r="J62" s="4">
        <f t="shared" si="2"/>
        <v>0.12892303593048876</v>
      </c>
      <c r="K62" s="4">
        <f t="shared" si="3"/>
        <v>-6.4988000908778765E-2</v>
      </c>
      <c r="L62" s="4">
        <f t="shared" si="4"/>
        <v>-0.12807694364906991</v>
      </c>
      <c r="M62" s="4">
        <f t="shared" si="5"/>
        <v>-7.8028517945055276E-2</v>
      </c>
    </row>
    <row r="63" spans="1:13" x14ac:dyDescent="0.2">
      <c r="A63" s="4">
        <v>4.1425423728813623E-2</v>
      </c>
      <c r="B63" s="4">
        <v>0.12342941176470588</v>
      </c>
      <c r="C63" s="4">
        <v>-8.1218114551932077E-2</v>
      </c>
      <c r="D63" s="4">
        <v>-5.6526332288401218E-2</v>
      </c>
      <c r="E63" s="4">
        <v>-5.6865921787709996E-3</v>
      </c>
      <c r="F63" s="4">
        <v>-5.2356410256410149E-2</v>
      </c>
      <c r="H63" s="4">
        <f t="shared" si="0"/>
        <v>-6.2909093084706838E-2</v>
      </c>
      <c r="I63" s="4">
        <f t="shared" si="1"/>
        <v>-8.1529312003757751E-2</v>
      </c>
      <c r="J63" s="4">
        <f t="shared" si="2"/>
        <v>-1.711299445052945E-2</v>
      </c>
      <c r="K63" s="4">
        <f t="shared" si="3"/>
        <v>-7.8123151493093124E-2</v>
      </c>
      <c r="L63" s="4">
        <f t="shared" si="4"/>
        <v>0.11848911733029571</v>
      </c>
      <c r="M63" s="4">
        <f t="shared" si="5"/>
        <v>3.225199121907163E-2</v>
      </c>
    </row>
    <row r="64" spans="1:13" x14ac:dyDescent="0.2">
      <c r="A64" s="4">
        <v>-2.8106589785832036E-2</v>
      </c>
      <c r="B64" s="4">
        <v>5.5800621118012414E-2</v>
      </c>
      <c r="C64" s="4">
        <v>-1.0137981551817565E-2</v>
      </c>
      <c r="D64" s="4">
        <v>-5.0129779630732521E-2</v>
      </c>
      <c r="E64" s="4">
        <v>3.1600288184437927E-2</v>
      </c>
      <c r="F64" s="4">
        <v>7.7545758496822423E-2</v>
      </c>
      <c r="H64" s="4">
        <f t="shared" si="0"/>
        <v>-5.6512540427038141E-2</v>
      </c>
      <c r="I64" s="4">
        <f t="shared" si="1"/>
        <v>-1.0449179003643233E-2</v>
      </c>
      <c r="J64" s="4">
        <f t="shared" si="2"/>
        <v>2.0173885912679476E-2</v>
      </c>
      <c r="K64" s="4">
        <f t="shared" si="3"/>
        <v>5.1779017260139448E-2</v>
      </c>
      <c r="L64" s="4">
        <f t="shared" si="4"/>
        <v>5.0860326683602249E-2</v>
      </c>
      <c r="M64" s="4">
        <f t="shared" si="5"/>
        <v>-3.7280022295574033E-2</v>
      </c>
    </row>
    <row r="65" spans="1:13" x14ac:dyDescent="0.2">
      <c r="A65" s="4">
        <v>-1.9486106623586307E-2</v>
      </c>
      <c r="B65" s="4">
        <v>-1E-4</v>
      </c>
      <c r="C65" s="4">
        <v>7.7677777777777721E-2</v>
      </c>
      <c r="D65" s="4">
        <v>5.3224968632371347E-2</v>
      </c>
      <c r="E65" s="4">
        <v>5.6971014492752546E-3</v>
      </c>
      <c r="F65" s="4">
        <v>-1.092381238725194E-2</v>
      </c>
      <c r="H65" s="4">
        <f t="shared" si="0"/>
        <v>4.6842207836065727E-2</v>
      </c>
      <c r="I65" s="4">
        <f t="shared" si="1"/>
        <v>7.7366580325952047E-2</v>
      </c>
      <c r="J65" s="4">
        <f t="shared" si="2"/>
        <v>-5.7293008224831949E-3</v>
      </c>
      <c r="K65" s="4">
        <f t="shared" si="3"/>
        <v>-3.6690553623934918E-2</v>
      </c>
      <c r="L65" s="4">
        <f t="shared" si="4"/>
        <v>-5.0402944344101674E-3</v>
      </c>
      <c r="M65" s="4">
        <f t="shared" si="5"/>
        <v>-2.8659539133328301E-2</v>
      </c>
    </row>
    <row r="66" spans="1:13" x14ac:dyDescent="0.2">
      <c r="A66" s="4">
        <v>0.14619629629629638</v>
      </c>
      <c r="B66" s="4">
        <v>0.12616792584819869</v>
      </c>
      <c r="C66" s="4">
        <v>0</v>
      </c>
      <c r="D66" s="4">
        <v>0.12799624911535723</v>
      </c>
      <c r="E66" s="4">
        <v>1.4605882352941125E-2</v>
      </c>
      <c r="F66" s="4">
        <v>4.1270531400965258E-3</v>
      </c>
      <c r="H66" s="4">
        <f t="shared" si="0"/>
        <v>0.12161348831905161</v>
      </c>
      <c r="I66" s="4">
        <f t="shared" si="1"/>
        <v>-3.1119745182566741E-4</v>
      </c>
      <c r="J66" s="4">
        <f t="shared" si="2"/>
        <v>3.1794800811826753E-3</v>
      </c>
      <c r="K66" s="4">
        <f t="shared" si="3"/>
        <v>-2.1639688096586451E-2</v>
      </c>
      <c r="L66" s="4">
        <f t="shared" si="4"/>
        <v>0.12122763141378852</v>
      </c>
      <c r="M66" s="4">
        <f t="shared" si="5"/>
        <v>0.13702286378655437</v>
      </c>
    </row>
    <row r="67" spans="1:13" x14ac:dyDescent="0.2">
      <c r="A67" s="4">
        <v>0.21982544900033885</v>
      </c>
      <c r="B67" s="4">
        <v>-4.6464242828552341E-2</v>
      </c>
      <c r="C67" s="4">
        <v>0</v>
      </c>
      <c r="D67" s="4">
        <v>0.15431176470588248</v>
      </c>
      <c r="E67" s="4">
        <v>0.11101111111111116</v>
      </c>
      <c r="F67" s="4">
        <v>0.15941623169955443</v>
      </c>
      <c r="H67" s="4">
        <f t="shared" ref="H67:H130" si="6">D67-D$242</f>
        <v>0.14792900390957686</v>
      </c>
      <c r="I67" s="4">
        <f t="shared" ref="I67:I130" si="7">C67-C$242</f>
        <v>-3.1119745182566741E-4</v>
      </c>
      <c r="J67" s="4">
        <f t="shared" ref="J67:J130" si="8">E67-E$242</f>
        <v>9.9584708839352706E-2</v>
      </c>
      <c r="K67" s="4">
        <f t="shared" ref="K67:K130" si="9">F67-F$242</f>
        <v>0.13364949046287145</v>
      </c>
      <c r="L67" s="4">
        <f t="shared" ref="L67:L130" si="10">B67-B$242</f>
        <v>-5.1404537262962506E-2</v>
      </c>
      <c r="M67" s="4">
        <f t="shared" ref="M67:M130" si="11">A67-$A$242</f>
        <v>0.21065201649059684</v>
      </c>
    </row>
    <row r="68" spans="1:13" x14ac:dyDescent="0.2">
      <c r="A68" s="4">
        <v>0.1272398701133326</v>
      </c>
      <c r="B68" s="4">
        <v>4.8151748251748158E-2</v>
      </c>
      <c r="C68" s="4">
        <v>0</v>
      </c>
      <c r="D68" s="4">
        <v>8.5006382978723524E-2</v>
      </c>
      <c r="E68" s="4">
        <v>8.1172084805653619E-2</v>
      </c>
      <c r="F68" s="4">
        <v>0.18969097243259614</v>
      </c>
      <c r="H68" s="4">
        <f t="shared" si="6"/>
        <v>7.8623622182417904E-2</v>
      </c>
      <c r="I68" s="4">
        <f t="shared" si="7"/>
        <v>-3.1119745182566741E-4</v>
      </c>
      <c r="J68" s="4">
        <f t="shared" si="8"/>
        <v>6.9745682533895167E-2</v>
      </c>
      <c r="K68" s="4">
        <f t="shared" si="9"/>
        <v>0.16392423119591315</v>
      </c>
      <c r="L68" s="4">
        <f t="shared" si="10"/>
        <v>4.3211453817337993E-2</v>
      </c>
      <c r="M68" s="4">
        <f t="shared" si="11"/>
        <v>0.1180664376035906</v>
      </c>
    </row>
    <row r="69" spans="1:13" x14ac:dyDescent="0.2">
      <c r="A69" s="4">
        <v>-3.4290136514573924E-2</v>
      </c>
      <c r="B69" s="4">
        <v>-6.239508196721312E-2</v>
      </c>
      <c r="C69" s="4">
        <v>0</v>
      </c>
      <c r="D69" s="4">
        <v>-0.1167797180892718</v>
      </c>
      <c r="E69" s="4">
        <v>-5.0435570469798643E-2</v>
      </c>
      <c r="F69" s="4">
        <v>-8.9667675653313031E-2</v>
      </c>
      <c r="H69" s="4">
        <f t="shared" si="6"/>
        <v>-0.12316247888557742</v>
      </c>
      <c r="I69" s="4">
        <f t="shared" si="7"/>
        <v>-3.1119745182566741E-4</v>
      </c>
      <c r="J69" s="4">
        <f t="shared" si="8"/>
        <v>-6.1861972741557095E-2</v>
      </c>
      <c r="K69" s="4">
        <f t="shared" si="9"/>
        <v>-0.11543441688999601</v>
      </c>
      <c r="L69" s="4">
        <f t="shared" si="10"/>
        <v>-6.7335376401623293E-2</v>
      </c>
      <c r="M69" s="4">
        <f t="shared" si="11"/>
        <v>-4.3463569024315918E-2</v>
      </c>
    </row>
    <row r="70" spans="1:13" x14ac:dyDescent="0.2">
      <c r="A70" s="4">
        <v>0.12327662337662358</v>
      </c>
      <c r="B70" s="4">
        <v>-9.8402597402597151E-3</v>
      </c>
      <c r="C70" s="4">
        <v>0</v>
      </c>
      <c r="D70" s="4">
        <v>0.26676507936507932</v>
      </c>
      <c r="E70" s="4">
        <v>3.104186851211076E-2</v>
      </c>
      <c r="F70" s="4">
        <v>8.0842088395319353E-2</v>
      </c>
      <c r="H70" s="4">
        <f t="shared" si="6"/>
        <v>0.2603823185687737</v>
      </c>
      <c r="I70" s="4">
        <f t="shared" si="7"/>
        <v>-3.1119745182566741E-4</v>
      </c>
      <c r="J70" s="4">
        <f t="shared" si="8"/>
        <v>1.9615466240352313E-2</v>
      </c>
      <c r="K70" s="4">
        <f t="shared" si="9"/>
        <v>5.5075347158636379E-2</v>
      </c>
      <c r="L70" s="4">
        <f t="shared" si="10"/>
        <v>-1.4780554174669882E-2</v>
      </c>
      <c r="M70" s="4">
        <f t="shared" si="11"/>
        <v>0.11410319086688159</v>
      </c>
    </row>
    <row r="71" spans="1:13" x14ac:dyDescent="0.2">
      <c r="A71" s="4">
        <v>8.9617593754356302E-3</v>
      </c>
      <c r="B71" s="4">
        <v>-6.1075609756097618E-2</v>
      </c>
      <c r="C71" s="4">
        <v>0</v>
      </c>
      <c r="D71" s="4">
        <v>-0.14076496163682861</v>
      </c>
      <c r="E71" s="4">
        <v>3.2042857142857248E-2</v>
      </c>
      <c r="F71" s="4">
        <v>7.79170335850876E-2</v>
      </c>
      <c r="H71" s="4">
        <f t="shared" si="6"/>
        <v>-0.14714772243313423</v>
      </c>
      <c r="I71" s="4">
        <f t="shared" si="7"/>
        <v>-3.1119745182566741E-4</v>
      </c>
      <c r="J71" s="4">
        <f t="shared" si="8"/>
        <v>2.0616454871098797E-2</v>
      </c>
      <c r="K71" s="4">
        <f t="shared" si="9"/>
        <v>5.2150292348404625E-2</v>
      </c>
      <c r="L71" s="4">
        <f t="shared" si="10"/>
        <v>-6.601590419050779E-2</v>
      </c>
      <c r="M71" s="4">
        <f t="shared" si="11"/>
        <v>-2.1167313430636367E-4</v>
      </c>
    </row>
    <row r="72" spans="1:13" x14ac:dyDescent="0.2">
      <c r="A72" s="4">
        <v>-1.1266253101737022E-2</v>
      </c>
      <c r="B72" s="4">
        <v>-0.10514774897680769</v>
      </c>
      <c r="C72" s="4">
        <v>0</v>
      </c>
      <c r="D72" s="4">
        <v>-9.9178341013824847E-2</v>
      </c>
      <c r="E72" s="4">
        <v>2.1797810218978187E-2</v>
      </c>
      <c r="F72" s="4">
        <v>-0.12968948178194273</v>
      </c>
      <c r="H72" s="4">
        <f t="shared" si="6"/>
        <v>-0.10556110181013047</v>
      </c>
      <c r="I72" s="4">
        <f t="shared" si="7"/>
        <v>-3.1119745182566741E-4</v>
      </c>
      <c r="J72" s="4">
        <f t="shared" si="8"/>
        <v>1.0371407947219738E-2</v>
      </c>
      <c r="K72" s="4">
        <f t="shared" si="9"/>
        <v>-0.15545622301862572</v>
      </c>
      <c r="L72" s="4">
        <f t="shared" si="10"/>
        <v>-0.11008804341121786</v>
      </c>
      <c r="M72" s="4">
        <f t="shared" si="11"/>
        <v>-2.0439685611479016E-2</v>
      </c>
    </row>
    <row r="73" spans="1:13" x14ac:dyDescent="0.2">
      <c r="A73" s="4">
        <v>6.8235787923416766E-2</v>
      </c>
      <c r="B73" s="4">
        <v>-2.1461815754339152E-2</v>
      </c>
      <c r="C73" s="4">
        <v>0</v>
      </c>
      <c r="D73" s="4">
        <v>3.5699522673030989E-2</v>
      </c>
      <c r="E73" s="4">
        <v>0.18604718614718618</v>
      </c>
      <c r="F73" s="4">
        <v>2.9716348577601737E-2</v>
      </c>
      <c r="H73" s="4">
        <f t="shared" si="6"/>
        <v>2.9316761876725373E-2</v>
      </c>
      <c r="I73" s="4">
        <f t="shared" si="7"/>
        <v>-3.1119745182566741E-4</v>
      </c>
      <c r="J73" s="4">
        <f t="shared" si="8"/>
        <v>0.17462078387542773</v>
      </c>
      <c r="K73" s="4">
        <f t="shared" si="9"/>
        <v>3.9496073409187593E-3</v>
      </c>
      <c r="L73" s="4">
        <f t="shared" si="10"/>
        <v>-2.6402110188749321E-2</v>
      </c>
      <c r="M73" s="4">
        <f t="shared" si="11"/>
        <v>5.9062355413674772E-2</v>
      </c>
    </row>
    <row r="74" spans="1:13" x14ac:dyDescent="0.2">
      <c r="A74" s="4">
        <v>0.13535150501672266</v>
      </c>
      <c r="B74" s="4">
        <v>0.12452462462462453</v>
      </c>
      <c r="C74" s="4">
        <v>0</v>
      </c>
      <c r="D74" s="4">
        <v>7.0598466780238608E-2</v>
      </c>
      <c r="E74" s="4">
        <v>4.2478260869564964E-3</v>
      </c>
      <c r="F74" s="4">
        <v>0.12446467158014095</v>
      </c>
      <c r="H74" s="4">
        <f t="shared" si="6"/>
        <v>6.4215705983932989E-2</v>
      </c>
      <c r="I74" s="4">
        <f t="shared" si="7"/>
        <v>-3.1119745182566741E-4</v>
      </c>
      <c r="J74" s="4">
        <f t="shared" si="8"/>
        <v>-7.1785761848019531E-3</v>
      </c>
      <c r="K74" s="4">
        <f t="shared" si="9"/>
        <v>9.8697930343457974E-2</v>
      </c>
      <c r="L74" s="4">
        <f t="shared" si="10"/>
        <v>0.11958433019021436</v>
      </c>
      <c r="M74" s="4">
        <f t="shared" si="11"/>
        <v>0.12617807250698065</v>
      </c>
    </row>
    <row r="75" spans="1:13" x14ac:dyDescent="0.2">
      <c r="A75" s="4">
        <v>2.0477815699658564E-2</v>
      </c>
      <c r="B75" s="4">
        <v>-4.5845272206303744E-2</v>
      </c>
      <c r="C75" s="4">
        <v>0</v>
      </c>
      <c r="D75" s="4">
        <v>8.302583025830268E-2</v>
      </c>
      <c r="E75" s="4">
        <v>1.7699115044247815E-2</v>
      </c>
      <c r="F75" s="4">
        <v>-0.17981931712501664</v>
      </c>
      <c r="H75" s="4">
        <f t="shared" si="6"/>
        <v>7.664306946199706E-2</v>
      </c>
      <c r="I75" s="4">
        <f t="shared" si="7"/>
        <v>-3.1119745182566741E-4</v>
      </c>
      <c r="J75" s="4">
        <f t="shared" si="8"/>
        <v>6.2727127724893656E-3</v>
      </c>
      <c r="K75" s="4">
        <f t="shared" si="9"/>
        <v>-0.20558605836169963</v>
      </c>
      <c r="L75" s="4">
        <f t="shared" si="10"/>
        <v>-5.078556664071391E-2</v>
      </c>
      <c r="M75" s="4">
        <f t="shared" si="11"/>
        <v>1.130438318991657E-2</v>
      </c>
    </row>
    <row r="76" spans="1:13" x14ac:dyDescent="0.2">
      <c r="A76" s="4">
        <v>-0.10860967447520531</v>
      </c>
      <c r="B76" s="4">
        <v>-0.10051546391752575</v>
      </c>
      <c r="C76" s="4">
        <v>0</v>
      </c>
      <c r="D76" s="4">
        <v>8.4000000000000075E-2</v>
      </c>
      <c r="E76" s="4">
        <v>-6.6115702479338845E-2</v>
      </c>
      <c r="F76" s="4">
        <v>-1.2605320772242079E-3</v>
      </c>
      <c r="H76" s="4">
        <f t="shared" si="6"/>
        <v>7.7617239203694455E-2</v>
      </c>
      <c r="I76" s="4">
        <f t="shared" si="7"/>
        <v>-3.1119745182566741E-4</v>
      </c>
      <c r="J76" s="4">
        <f t="shared" si="8"/>
        <v>-7.7542104751097296E-2</v>
      </c>
      <c r="K76" s="4">
        <f t="shared" si="9"/>
        <v>-2.7027273313907186E-2</v>
      </c>
      <c r="L76" s="4">
        <f t="shared" si="10"/>
        <v>-0.10545575835193592</v>
      </c>
      <c r="M76" s="4">
        <f t="shared" si="11"/>
        <v>-0.1177831069849473</v>
      </c>
    </row>
    <row r="77" spans="1:13" x14ac:dyDescent="0.2">
      <c r="A77" s="4">
        <v>0.16343982300884941</v>
      </c>
      <c r="B77" s="4">
        <v>0.12780697674418606</v>
      </c>
      <c r="C77" s="4">
        <v>0</v>
      </c>
      <c r="D77" s="4">
        <v>0.12475939257592804</v>
      </c>
      <c r="E77" s="4">
        <v>0.22212222222222233</v>
      </c>
      <c r="F77" s="4">
        <v>4.565733519962689E-3</v>
      </c>
      <c r="H77" s="4">
        <f t="shared" si="6"/>
        <v>0.11837663177962242</v>
      </c>
      <c r="I77" s="4">
        <f t="shared" si="7"/>
        <v>-3.1119745182566741E-4</v>
      </c>
      <c r="J77" s="4">
        <f t="shared" si="8"/>
        <v>0.21069581995046388</v>
      </c>
      <c r="K77" s="4">
        <f t="shared" si="9"/>
        <v>-2.1201007716720288E-2</v>
      </c>
      <c r="L77" s="4">
        <f t="shared" si="10"/>
        <v>0.12286668230977589</v>
      </c>
      <c r="M77" s="4">
        <f t="shared" si="11"/>
        <v>0.1542663904991074</v>
      </c>
    </row>
    <row r="78" spans="1:13" x14ac:dyDescent="0.2">
      <c r="A78" s="4">
        <v>-0.16506576030737408</v>
      </c>
      <c r="B78" s="4">
        <v>-6.0109289617486295E-2</v>
      </c>
      <c r="C78" s="4">
        <v>0</v>
      </c>
      <c r="D78" s="4">
        <v>0.27</v>
      </c>
      <c r="E78" s="4">
        <v>-9.589041095890416E-2</v>
      </c>
      <c r="F78" s="4">
        <v>5.8412698412698472E-2</v>
      </c>
      <c r="H78" s="4">
        <f t="shared" si="6"/>
        <v>0.2636172392036944</v>
      </c>
      <c r="I78" s="4">
        <f t="shared" si="7"/>
        <v>-3.1119745182566741E-4</v>
      </c>
      <c r="J78" s="4">
        <f t="shared" si="8"/>
        <v>-0.10731681323066261</v>
      </c>
      <c r="K78" s="4">
        <f t="shared" si="9"/>
        <v>3.2645957176015497E-2</v>
      </c>
      <c r="L78" s="4">
        <f t="shared" si="10"/>
        <v>-6.5049584051896467E-2</v>
      </c>
      <c r="M78" s="4">
        <f t="shared" si="11"/>
        <v>-0.17423919281711608</v>
      </c>
    </row>
    <row r="79" spans="1:13" x14ac:dyDescent="0.2">
      <c r="A79" s="4">
        <v>-0.14976755873853498</v>
      </c>
      <c r="B79" s="4">
        <v>2.5210084033613356E-2</v>
      </c>
      <c r="C79" s="4">
        <v>0</v>
      </c>
      <c r="D79" s="4">
        <v>-2.9126213592232997E-2</v>
      </c>
      <c r="E79" s="4">
        <v>-1.7937219730941756E-2</v>
      </c>
      <c r="F79" s="4">
        <v>6.811845377138126E-2</v>
      </c>
      <c r="H79" s="4">
        <f t="shared" si="6"/>
        <v>-3.5508974388538617E-2</v>
      </c>
      <c r="I79" s="4">
        <f t="shared" si="7"/>
        <v>-3.1119745182566741E-4</v>
      </c>
      <c r="J79" s="4">
        <f t="shared" si="8"/>
        <v>-2.9363622002700207E-2</v>
      </c>
      <c r="K79" s="4">
        <f t="shared" si="9"/>
        <v>4.2351712534698285E-2</v>
      </c>
      <c r="L79" s="4">
        <f t="shared" si="10"/>
        <v>2.026978959920319E-2</v>
      </c>
      <c r="M79" s="4">
        <f t="shared" si="11"/>
        <v>-0.15894099124827699</v>
      </c>
    </row>
    <row r="80" spans="1:13" x14ac:dyDescent="0.2">
      <c r="A80" s="4">
        <v>0.21557129983198431</v>
      </c>
      <c r="B80" s="4">
        <v>-0.10536315789473684</v>
      </c>
      <c r="C80" s="4">
        <v>0</v>
      </c>
      <c r="D80" s="4">
        <v>-5.1415789473684206E-2</v>
      </c>
      <c r="E80" s="4">
        <v>5.1786792452830119E-2</v>
      </c>
      <c r="F80" s="4">
        <v>3.1618883619684443E-2</v>
      </c>
      <c r="H80" s="4">
        <f t="shared" si="6"/>
        <v>-5.7798550269989826E-2</v>
      </c>
      <c r="I80" s="4">
        <f t="shared" si="7"/>
        <v>-3.1119745182566741E-4</v>
      </c>
      <c r="J80" s="4">
        <f t="shared" si="8"/>
        <v>4.0360390181071668E-2</v>
      </c>
      <c r="K80" s="4">
        <f t="shared" si="9"/>
        <v>5.852142383001465E-3</v>
      </c>
      <c r="L80" s="4">
        <f t="shared" si="10"/>
        <v>-0.11030345232914701</v>
      </c>
      <c r="M80" s="4">
        <f t="shared" si="11"/>
        <v>0.2063978673222423</v>
      </c>
    </row>
    <row r="81" spans="1:13" x14ac:dyDescent="0.2">
      <c r="A81" s="4">
        <v>0.19048010547372241</v>
      </c>
      <c r="B81" s="4">
        <v>-1E-4</v>
      </c>
      <c r="C81" s="4">
        <v>0</v>
      </c>
      <c r="D81" s="4">
        <v>-5.0100000000000047E-2</v>
      </c>
      <c r="E81" s="4">
        <v>0.20307820658342801</v>
      </c>
      <c r="F81" s="4">
        <v>-5.1081260144606802E-2</v>
      </c>
      <c r="H81" s="4">
        <f t="shared" si="6"/>
        <v>-5.6482760796305667E-2</v>
      </c>
      <c r="I81" s="4">
        <f t="shared" si="7"/>
        <v>-3.1119745182566741E-4</v>
      </c>
      <c r="J81" s="4">
        <f t="shared" si="8"/>
        <v>0.19165180431166956</v>
      </c>
      <c r="K81" s="4">
        <f t="shared" si="9"/>
        <v>-7.6848001381289777E-2</v>
      </c>
      <c r="L81" s="4">
        <f t="shared" si="10"/>
        <v>-5.0402944344101674E-3</v>
      </c>
      <c r="M81" s="4">
        <f t="shared" si="11"/>
        <v>0.1813066729639804</v>
      </c>
    </row>
    <row r="82" spans="1:13" x14ac:dyDescent="0.2">
      <c r="A82" s="4">
        <v>0.10500450160771722</v>
      </c>
      <c r="B82" s="4">
        <v>8.7093460490463168E-2</v>
      </c>
      <c r="C82" s="4">
        <v>0</v>
      </c>
      <c r="D82" s="4">
        <v>0.31785716639209216</v>
      </c>
      <c r="E82" s="4">
        <v>0.18883387314439948</v>
      </c>
      <c r="F82" s="4">
        <v>0.13669443093181255</v>
      </c>
      <c r="H82" s="4">
        <f t="shared" si="6"/>
        <v>0.31147440559578654</v>
      </c>
      <c r="I82" s="4">
        <f t="shared" si="7"/>
        <v>-3.1119745182566741E-4</v>
      </c>
      <c r="J82" s="4">
        <f t="shared" si="8"/>
        <v>0.17740747087264103</v>
      </c>
      <c r="K82" s="4">
        <f t="shared" si="9"/>
        <v>0.11092768969512957</v>
      </c>
      <c r="L82" s="4">
        <f t="shared" si="10"/>
        <v>8.2153166056052995E-2</v>
      </c>
      <c r="M82" s="4">
        <f t="shared" si="11"/>
        <v>9.583106909797523E-2</v>
      </c>
    </row>
    <row r="83" spans="1:13" x14ac:dyDescent="0.2">
      <c r="A83" s="4">
        <v>-1.436307448494446E-2</v>
      </c>
      <c r="B83" s="4">
        <v>-3.6845406824146956E-2</v>
      </c>
      <c r="C83" s="4">
        <v>0</v>
      </c>
      <c r="D83" s="4">
        <v>5.5552173913043554E-2</v>
      </c>
      <c r="E83" s="4">
        <v>6.9164069264069358E-2</v>
      </c>
      <c r="F83" s="4">
        <v>-0.12231158801442978</v>
      </c>
      <c r="H83" s="4">
        <f t="shared" si="6"/>
        <v>4.9169413116737934E-2</v>
      </c>
      <c r="I83" s="4">
        <f t="shared" si="7"/>
        <v>-3.1119745182566741E-4</v>
      </c>
      <c r="J83" s="4">
        <f t="shared" si="8"/>
        <v>5.7737666992310907E-2</v>
      </c>
      <c r="K83" s="4">
        <f t="shared" si="9"/>
        <v>-0.14807832925111275</v>
      </c>
      <c r="L83" s="4">
        <f t="shared" si="10"/>
        <v>-4.1785701258557122E-2</v>
      </c>
      <c r="M83" s="4">
        <f t="shared" si="11"/>
        <v>-2.3536506994686453E-2</v>
      </c>
    </row>
    <row r="84" spans="1:13" x14ac:dyDescent="0.2">
      <c r="A84" s="4">
        <v>5.1666666666666528E-2</v>
      </c>
      <c r="B84" s="4">
        <v>-1.0389610389610393E-2</v>
      </c>
      <c r="C84" s="4">
        <v>0</v>
      </c>
      <c r="D84" s="4">
        <v>-3.8461538461538547E-2</v>
      </c>
      <c r="E84" s="4">
        <v>1.1678832116788218E-2</v>
      </c>
      <c r="F84" s="4">
        <v>0.20823696851094109</v>
      </c>
      <c r="H84" s="4">
        <f t="shared" si="6"/>
        <v>-4.4844299257844167E-2</v>
      </c>
      <c r="I84" s="4">
        <f t="shared" si="7"/>
        <v>-3.1119745182566741E-4</v>
      </c>
      <c r="J84" s="4">
        <f t="shared" si="8"/>
        <v>2.5242984502976858E-4</v>
      </c>
      <c r="K84" s="4">
        <f t="shared" si="9"/>
        <v>0.1824702272742581</v>
      </c>
      <c r="L84" s="4">
        <f t="shared" si="10"/>
        <v>-1.532990482402056E-2</v>
      </c>
      <c r="M84" s="4">
        <f t="shared" si="11"/>
        <v>4.2493234156924534E-2</v>
      </c>
    </row>
    <row r="85" spans="1:13" x14ac:dyDescent="0.2">
      <c r="A85" s="4">
        <v>0.10742191970466063</v>
      </c>
      <c r="B85" s="4">
        <v>0.23387435897435904</v>
      </c>
      <c r="C85" s="4">
        <v>0</v>
      </c>
      <c r="D85" s="4">
        <v>1.2736642585551332</v>
      </c>
      <c r="E85" s="4">
        <v>0.2341342342342343</v>
      </c>
      <c r="F85" s="4">
        <v>0.239370782800441</v>
      </c>
      <c r="H85" s="4">
        <f t="shared" si="6"/>
        <v>1.2672814977588276</v>
      </c>
      <c r="I85" s="4">
        <f t="shared" si="7"/>
        <v>-3.1119745182566741E-4</v>
      </c>
      <c r="J85" s="4">
        <f t="shared" si="8"/>
        <v>0.22270783196247584</v>
      </c>
      <c r="K85" s="4">
        <f t="shared" si="9"/>
        <v>0.21360404156375801</v>
      </c>
      <c r="L85" s="4">
        <f t="shared" si="10"/>
        <v>0.22893406453994888</v>
      </c>
      <c r="M85" s="4">
        <f t="shared" si="11"/>
        <v>9.8248487194918632E-2</v>
      </c>
    </row>
    <row r="86" spans="1:13" x14ac:dyDescent="0.2">
      <c r="A86" s="4">
        <v>0.21653217293655277</v>
      </c>
      <c r="B86" s="4">
        <v>-1.9067924528301881E-2</v>
      </c>
      <c r="C86" s="4">
        <v>0</v>
      </c>
      <c r="D86" s="4">
        <v>0.31479999999999997</v>
      </c>
      <c r="E86" s="4">
        <v>0.13943039014373723</v>
      </c>
      <c r="F86" s="4">
        <v>4.2688352305392897E-2</v>
      </c>
      <c r="H86" s="4">
        <f t="shared" si="6"/>
        <v>0.30841723920369435</v>
      </c>
      <c r="I86" s="4">
        <f t="shared" si="7"/>
        <v>-3.1119745182566741E-4</v>
      </c>
      <c r="J86" s="4">
        <f t="shared" si="8"/>
        <v>0.12800398787197878</v>
      </c>
      <c r="K86" s="4">
        <f t="shared" si="9"/>
        <v>1.6921611068709919E-2</v>
      </c>
      <c r="L86" s="4">
        <f t="shared" si="10"/>
        <v>-2.4008218962712047E-2</v>
      </c>
      <c r="M86" s="4">
        <f t="shared" si="11"/>
        <v>0.20735874042681079</v>
      </c>
    </row>
    <row r="87" spans="1:13" x14ac:dyDescent="0.2">
      <c r="A87" s="4">
        <v>-8.087419354838711E-2</v>
      </c>
      <c r="B87" s="4">
        <v>8.7079487179487089E-2</v>
      </c>
      <c r="C87" s="4">
        <v>0</v>
      </c>
      <c r="D87" s="4">
        <v>6.9418716577539938E-2</v>
      </c>
      <c r="E87" s="4">
        <v>2.5163157894736877E-2</v>
      </c>
      <c r="F87" s="4">
        <v>2.6215789473684071E-2</v>
      </c>
      <c r="H87" s="4">
        <f t="shared" si="6"/>
        <v>6.3035955781234318E-2</v>
      </c>
      <c r="I87" s="4">
        <f t="shared" si="7"/>
        <v>-3.1119745182566741E-4</v>
      </c>
      <c r="J87" s="4">
        <f t="shared" si="8"/>
        <v>1.3736755622978427E-2</v>
      </c>
      <c r="K87" s="4">
        <f t="shared" si="9"/>
        <v>4.4904823700109286E-4</v>
      </c>
      <c r="L87" s="4">
        <f t="shared" si="10"/>
        <v>8.2139192745076917E-2</v>
      </c>
      <c r="M87" s="4">
        <f t="shared" si="11"/>
        <v>-9.0047626058129104E-2</v>
      </c>
    </row>
    <row r="88" spans="1:13" x14ac:dyDescent="0.2">
      <c r="A88" s="4">
        <v>1.9200420831141374E-2</v>
      </c>
      <c r="B88" s="4">
        <v>6.8846815834766595E-3</v>
      </c>
      <c r="C88" s="4">
        <v>0</v>
      </c>
      <c r="D88" s="4">
        <v>-0.18340611353711789</v>
      </c>
      <c r="E88" s="4">
        <v>0.20253164556962022</v>
      </c>
      <c r="F88" s="4">
        <v>9.4973510789507776E-2</v>
      </c>
      <c r="H88" s="4">
        <f t="shared" si="6"/>
        <v>-0.18978887433342351</v>
      </c>
      <c r="I88" s="4">
        <f t="shared" si="7"/>
        <v>-3.1119745182566741E-4</v>
      </c>
      <c r="J88" s="4">
        <f t="shared" si="8"/>
        <v>0.19110524329786177</v>
      </c>
      <c r="K88" s="4">
        <f t="shared" si="9"/>
        <v>6.9206769552824801E-2</v>
      </c>
      <c r="L88" s="4">
        <f t="shared" si="10"/>
        <v>1.9443871490664923E-3</v>
      </c>
      <c r="M88" s="4">
        <f t="shared" si="11"/>
        <v>1.002698832139938E-2</v>
      </c>
    </row>
    <row r="89" spans="1:13" x14ac:dyDescent="0.2">
      <c r="A89" s="4">
        <v>0.1881250000000001</v>
      </c>
      <c r="B89" s="4">
        <v>-3.1666666666666621E-2</v>
      </c>
      <c r="C89" s="4">
        <v>0</v>
      </c>
      <c r="D89" s="4">
        <v>-0.14869888475836424</v>
      </c>
      <c r="E89" s="4">
        <v>-4.8192771084337394E-2</v>
      </c>
      <c r="F89" s="4">
        <v>-0.14552280004416474</v>
      </c>
      <c r="H89" s="4">
        <f t="shared" si="6"/>
        <v>-0.15508164555466986</v>
      </c>
      <c r="I89" s="4">
        <f t="shared" si="7"/>
        <v>-3.1119745182566741E-4</v>
      </c>
      <c r="J89" s="4">
        <f t="shared" si="8"/>
        <v>-5.9619173356095845E-2</v>
      </c>
      <c r="K89" s="4">
        <f t="shared" si="9"/>
        <v>-0.17128954128084772</v>
      </c>
      <c r="L89" s="4">
        <f t="shared" si="10"/>
        <v>-3.6606961101076786E-2</v>
      </c>
      <c r="M89" s="4">
        <f t="shared" si="11"/>
        <v>0.17895156749025809</v>
      </c>
    </row>
    <row r="90" spans="1:13" x14ac:dyDescent="0.2">
      <c r="A90" s="4">
        <v>-0.34050618556701034</v>
      </c>
      <c r="B90" s="4">
        <v>-0.19601045576407508</v>
      </c>
      <c r="C90" s="4">
        <v>0</v>
      </c>
      <c r="D90" s="4">
        <v>0.22801050228310513</v>
      </c>
      <c r="E90" s="4">
        <v>-0.29451768707483</v>
      </c>
      <c r="F90" s="4">
        <v>-0.31649479048697621</v>
      </c>
      <c r="H90" s="4">
        <f t="shared" si="6"/>
        <v>0.22162774148679951</v>
      </c>
      <c r="I90" s="4">
        <f t="shared" si="7"/>
        <v>-3.1119745182566741E-4</v>
      </c>
      <c r="J90" s="4">
        <f t="shared" si="8"/>
        <v>-0.30594408934658845</v>
      </c>
      <c r="K90" s="4">
        <f t="shared" si="9"/>
        <v>-0.3422615317236592</v>
      </c>
      <c r="L90" s="4">
        <f t="shared" si="10"/>
        <v>-0.20095075019848524</v>
      </c>
      <c r="M90" s="4">
        <f t="shared" si="11"/>
        <v>-0.34967961807675235</v>
      </c>
    </row>
    <row r="91" spans="1:13" x14ac:dyDescent="0.2">
      <c r="A91" s="4">
        <v>-0.44985145972963769</v>
      </c>
      <c r="B91" s="4">
        <v>-0.14920182648401822</v>
      </c>
      <c r="C91" s="4">
        <v>0</v>
      </c>
      <c r="D91" s="4">
        <v>-0.57964615384615381</v>
      </c>
      <c r="E91" s="4">
        <v>-0.20079999999999995</v>
      </c>
      <c r="F91" s="4">
        <v>-0.21221938556799244</v>
      </c>
      <c r="H91" s="4">
        <f t="shared" si="6"/>
        <v>-0.58602891464245943</v>
      </c>
      <c r="I91" s="4">
        <f t="shared" si="7"/>
        <v>-3.1119745182566741E-4</v>
      </c>
      <c r="J91" s="4">
        <f t="shared" si="8"/>
        <v>-0.2122264022717584</v>
      </c>
      <c r="K91" s="4">
        <f t="shared" si="9"/>
        <v>-0.23798612680467543</v>
      </c>
      <c r="L91" s="4">
        <f t="shared" si="10"/>
        <v>-0.15414212091842838</v>
      </c>
      <c r="M91" s="4">
        <f t="shared" si="11"/>
        <v>-0.4590248922393797</v>
      </c>
    </row>
    <row r="92" spans="1:13" x14ac:dyDescent="0.2">
      <c r="A92" s="4">
        <v>-0.16550759734093062</v>
      </c>
      <c r="B92" s="4">
        <v>-0.11306186612576069</v>
      </c>
      <c r="C92" s="4">
        <v>0</v>
      </c>
      <c r="D92" s="4">
        <v>0.1644192825112108</v>
      </c>
      <c r="E92" s="4">
        <v>2.3604602510460204E-2</v>
      </c>
      <c r="F92" s="4">
        <v>-0.19060828948003677</v>
      </c>
      <c r="H92" s="4">
        <f t="shared" si="6"/>
        <v>0.15803652171490518</v>
      </c>
      <c r="I92" s="4">
        <f t="shared" si="7"/>
        <v>-3.1119745182566741E-4</v>
      </c>
      <c r="J92" s="4">
        <f t="shared" si="8"/>
        <v>1.2178200238701755E-2</v>
      </c>
      <c r="K92" s="4">
        <f t="shared" si="9"/>
        <v>-0.21637503071671976</v>
      </c>
      <c r="L92" s="4">
        <f t="shared" si="10"/>
        <v>-0.11800216056017086</v>
      </c>
      <c r="M92" s="4">
        <f t="shared" si="11"/>
        <v>-0.17468102985067263</v>
      </c>
    </row>
    <row r="93" spans="1:13" x14ac:dyDescent="0.2">
      <c r="A93" s="4">
        <v>4.7713747758517742E-2</v>
      </c>
      <c r="B93" s="4">
        <v>5.6639914163090076E-2</v>
      </c>
      <c r="C93" s="4">
        <v>0</v>
      </c>
      <c r="D93" s="4">
        <v>-7.2133333333333299E-2</v>
      </c>
      <c r="E93" s="4">
        <v>1.497202797202747E-3</v>
      </c>
      <c r="F93" s="4">
        <v>2.9761775100801548E-2</v>
      </c>
      <c r="H93" s="4">
        <f t="shared" si="6"/>
        <v>-7.8516094129638919E-2</v>
      </c>
      <c r="I93" s="4">
        <f t="shared" si="7"/>
        <v>-3.1119745182566741E-4</v>
      </c>
      <c r="J93" s="4">
        <f t="shared" si="8"/>
        <v>-9.9291994745557034E-3</v>
      </c>
      <c r="K93" s="4">
        <f t="shared" si="9"/>
        <v>3.9950338641185704E-3</v>
      </c>
      <c r="L93" s="4">
        <f t="shared" si="10"/>
        <v>5.169961972867991E-2</v>
      </c>
      <c r="M93" s="4">
        <f t="shared" si="11"/>
        <v>3.8540315248775749E-2</v>
      </c>
    </row>
    <row r="94" spans="1:13" x14ac:dyDescent="0.2">
      <c r="A94" s="4">
        <v>8.9231283277192264E-2</v>
      </c>
      <c r="B94" s="4">
        <v>-7.1360279441117724E-2</v>
      </c>
      <c r="C94" s="4">
        <v>0</v>
      </c>
      <c r="D94" s="4">
        <v>-3.5790020790020236E-3</v>
      </c>
      <c r="E94" s="4">
        <v>5.5422535211267516E-3</v>
      </c>
      <c r="F94" s="4">
        <v>-8.703350327749465E-2</v>
      </c>
      <c r="H94" s="4">
        <f t="shared" si="6"/>
        <v>-9.9617628753076396E-3</v>
      </c>
      <c r="I94" s="4">
        <f t="shared" si="7"/>
        <v>-3.1119745182566741E-4</v>
      </c>
      <c r="J94" s="4">
        <f t="shared" si="8"/>
        <v>-5.8841487506316979E-3</v>
      </c>
      <c r="K94" s="4">
        <f t="shared" si="9"/>
        <v>-0.11280024451417762</v>
      </c>
      <c r="L94" s="4">
        <f t="shared" si="10"/>
        <v>-7.6300573875527897E-2</v>
      </c>
      <c r="M94" s="4">
        <f t="shared" si="11"/>
        <v>8.005785076745027E-2</v>
      </c>
    </row>
    <row r="95" spans="1:13" x14ac:dyDescent="0.2">
      <c r="A95" s="4">
        <v>-5.7415165195977745E-2</v>
      </c>
      <c r="B95" s="4">
        <v>-6.8739106145251444E-2</v>
      </c>
      <c r="C95" s="4">
        <v>0</v>
      </c>
      <c r="D95" s="4">
        <v>-0.29434705882352946</v>
      </c>
      <c r="E95" s="4">
        <v>-0.15646190476190477</v>
      </c>
      <c r="F95" s="4">
        <v>-0.13943207206499983</v>
      </c>
      <c r="H95" s="4">
        <f t="shared" si="6"/>
        <v>-0.30072981961983508</v>
      </c>
      <c r="I95" s="4">
        <f t="shared" si="7"/>
        <v>-3.1119745182566741E-4</v>
      </c>
      <c r="J95" s="4">
        <f t="shared" si="8"/>
        <v>-0.16788830703366323</v>
      </c>
      <c r="K95" s="4">
        <f t="shared" si="9"/>
        <v>-0.16519881330168282</v>
      </c>
      <c r="L95" s="4">
        <f t="shared" si="10"/>
        <v>-7.3679400579661616E-2</v>
      </c>
      <c r="M95" s="4">
        <f t="shared" si="11"/>
        <v>-6.6588597705719732E-2</v>
      </c>
    </row>
    <row r="96" spans="1:13" x14ac:dyDescent="0.2">
      <c r="A96" s="4">
        <v>-8.2279290499103735E-2</v>
      </c>
      <c r="B96" s="4">
        <v>1.7175332068311257E-2</v>
      </c>
      <c r="C96" s="4">
        <v>0</v>
      </c>
      <c r="D96" s="4">
        <v>-0.17855544794188857</v>
      </c>
      <c r="E96" s="4">
        <v>-8.8921985815602934E-3</v>
      </c>
      <c r="F96" s="4">
        <v>-0.11251939683758602</v>
      </c>
      <c r="H96" s="4">
        <f t="shared" si="6"/>
        <v>-0.18493820873819419</v>
      </c>
      <c r="I96" s="4">
        <f t="shared" si="7"/>
        <v>-3.1119745182566741E-4</v>
      </c>
      <c r="J96" s="4">
        <f t="shared" si="8"/>
        <v>-2.0318600853318741E-2</v>
      </c>
      <c r="K96" s="4">
        <f t="shared" si="9"/>
        <v>-0.13828613807426901</v>
      </c>
      <c r="L96" s="4">
        <f t="shared" si="10"/>
        <v>1.223503763390109E-2</v>
      </c>
      <c r="M96" s="4">
        <f t="shared" si="11"/>
        <v>-9.1452723008845729E-2</v>
      </c>
    </row>
    <row r="97" spans="1:13" x14ac:dyDescent="0.2">
      <c r="A97" s="4">
        <v>5.2308788598574261E-3</v>
      </c>
      <c r="B97" s="4">
        <v>5.8562173038229325E-2</v>
      </c>
      <c r="C97" s="4">
        <v>0</v>
      </c>
      <c r="D97" s="4">
        <v>0.44225594405594415</v>
      </c>
      <c r="E97" s="4">
        <v>7.0443346007604629E-2</v>
      </c>
      <c r="F97" s="4">
        <v>-8.5911253196930909E-2</v>
      </c>
      <c r="H97" s="4">
        <f t="shared" si="6"/>
        <v>0.43587318325963853</v>
      </c>
      <c r="I97" s="4">
        <f t="shared" si="7"/>
        <v>-3.1119745182566741E-4</v>
      </c>
      <c r="J97" s="4">
        <f t="shared" si="8"/>
        <v>5.9016943735846178E-2</v>
      </c>
      <c r="K97" s="4">
        <f t="shared" si="9"/>
        <v>-0.11167799443361388</v>
      </c>
      <c r="L97" s="4">
        <f t="shared" si="10"/>
        <v>5.3621878603819159E-2</v>
      </c>
      <c r="M97" s="4">
        <f t="shared" si="11"/>
        <v>-3.9425536498845677E-3</v>
      </c>
    </row>
    <row r="98" spans="1:13" x14ac:dyDescent="0.2">
      <c r="A98" s="4">
        <v>0.14319285325791345</v>
      </c>
      <c r="B98" s="4">
        <v>-0.13735217391304352</v>
      </c>
      <c r="C98" s="4">
        <v>0</v>
      </c>
      <c r="D98" s="4">
        <v>-0.12574287901990819</v>
      </c>
      <c r="E98" s="4">
        <v>0.17943772455089826</v>
      </c>
      <c r="F98" s="4">
        <v>-3.0392087939386379E-2</v>
      </c>
      <c r="H98" s="4">
        <f t="shared" si="6"/>
        <v>-0.13212563981621381</v>
      </c>
      <c r="I98" s="4">
        <f t="shared" si="7"/>
        <v>-3.1119745182566741E-4</v>
      </c>
      <c r="J98" s="4">
        <f t="shared" si="8"/>
        <v>0.16801132227913981</v>
      </c>
      <c r="K98" s="4">
        <f t="shared" si="9"/>
        <v>-5.6158829176069361E-2</v>
      </c>
      <c r="L98" s="4">
        <f t="shared" si="10"/>
        <v>-0.14229246834745368</v>
      </c>
      <c r="M98" s="4">
        <f t="shared" si="11"/>
        <v>0.13401942074817147</v>
      </c>
    </row>
    <row r="99" spans="1:13" x14ac:dyDescent="0.2">
      <c r="A99" s="4">
        <v>-1.1741334768568343E-2</v>
      </c>
      <c r="B99" s="4">
        <v>-1.3327491408934664E-2</v>
      </c>
      <c r="C99" s="4">
        <v>0</v>
      </c>
      <c r="D99" s="4">
        <v>-1.7866265060240836E-2</v>
      </c>
      <c r="E99" s="4">
        <v>-9.1218256130790182E-2</v>
      </c>
      <c r="F99" s="4">
        <v>2.6137468095967255E-2</v>
      </c>
      <c r="H99" s="4">
        <f t="shared" si="6"/>
        <v>-2.4249025856546452E-2</v>
      </c>
      <c r="I99" s="4">
        <f t="shared" si="7"/>
        <v>-3.1119745182566741E-4</v>
      </c>
      <c r="J99" s="4">
        <f t="shared" si="8"/>
        <v>-0.10264465840254863</v>
      </c>
      <c r="K99" s="4">
        <f t="shared" si="9"/>
        <v>3.7072685928427745E-4</v>
      </c>
      <c r="L99" s="4">
        <f t="shared" si="10"/>
        <v>-1.8267785843344833E-2</v>
      </c>
      <c r="M99" s="4">
        <f t="shared" si="11"/>
        <v>-2.0914767278310337E-2</v>
      </c>
    </row>
    <row r="100" spans="1:13" x14ac:dyDescent="0.2">
      <c r="A100" s="4">
        <v>-7.3099999999999957E-2</v>
      </c>
      <c r="B100" s="4">
        <v>-3.8523841059602611E-2</v>
      </c>
      <c r="C100" s="4">
        <v>0</v>
      </c>
      <c r="D100" s="4">
        <v>-1.5472956909361133E-2</v>
      </c>
      <c r="E100" s="4">
        <v>2.3039664804469274E-2</v>
      </c>
      <c r="F100" s="4">
        <v>-5.3000832702498009E-2</v>
      </c>
      <c r="H100" s="4">
        <f t="shared" si="6"/>
        <v>-2.1855717705666751E-2</v>
      </c>
      <c r="I100" s="4">
        <f t="shared" si="7"/>
        <v>-3.1119745182566741E-4</v>
      </c>
      <c r="J100" s="4">
        <f t="shared" si="8"/>
        <v>1.1613262532710824E-2</v>
      </c>
      <c r="K100" s="4">
        <f t="shared" si="9"/>
        <v>-7.876757393918099E-2</v>
      </c>
      <c r="L100" s="4">
        <f t="shared" si="10"/>
        <v>-4.3464135494012776E-2</v>
      </c>
      <c r="M100" s="4">
        <f t="shared" si="11"/>
        <v>-8.2273432509741951E-2</v>
      </c>
    </row>
    <row r="101" spans="1:13" x14ac:dyDescent="0.2">
      <c r="A101" s="4">
        <v>-3.8286845404571244E-2</v>
      </c>
      <c r="B101" s="4">
        <v>-3.4751282051282049E-2</v>
      </c>
      <c r="C101" s="4">
        <v>0</v>
      </c>
      <c r="D101" s="4">
        <v>-0.10656151797603182</v>
      </c>
      <c r="E101" s="4">
        <v>3.0489033189033211E-2</v>
      </c>
      <c r="F101" s="4">
        <v>-2.6235673102510258E-2</v>
      </c>
      <c r="H101" s="4">
        <f t="shared" si="6"/>
        <v>-0.11294427877233744</v>
      </c>
      <c r="I101" s="4">
        <f t="shared" si="7"/>
        <v>-3.1119745182566741E-4</v>
      </c>
      <c r="J101" s="4">
        <f t="shared" si="8"/>
        <v>1.906263091727476E-2</v>
      </c>
      <c r="K101" s="4">
        <f t="shared" si="9"/>
        <v>-5.200241433919324E-2</v>
      </c>
      <c r="L101" s="4">
        <f t="shared" si="10"/>
        <v>-3.9691576485692215E-2</v>
      </c>
      <c r="M101" s="4">
        <f t="shared" si="11"/>
        <v>-4.7460277914313238E-2</v>
      </c>
    </row>
    <row r="102" spans="1:13" x14ac:dyDescent="0.2">
      <c r="A102" s="4">
        <v>-0.21187328244274811</v>
      </c>
      <c r="B102" s="4">
        <v>-5.3628310502283158E-2</v>
      </c>
      <c r="C102" s="4">
        <v>0</v>
      </c>
      <c r="D102" s="4">
        <v>-0.156725817361894</v>
      </c>
      <c r="E102" s="4">
        <v>-2.7343661971830954E-2</v>
      </c>
      <c r="F102" s="4">
        <v>-0.17345717651100584</v>
      </c>
      <c r="H102" s="4">
        <f t="shared" si="6"/>
        <v>-0.16310857815819962</v>
      </c>
      <c r="I102" s="4">
        <f t="shared" si="7"/>
        <v>-3.1119745182566741E-4</v>
      </c>
      <c r="J102" s="4">
        <f t="shared" si="8"/>
        <v>-3.8770064243589406E-2</v>
      </c>
      <c r="K102" s="4">
        <f t="shared" si="9"/>
        <v>-0.19922391774768883</v>
      </c>
      <c r="L102" s="4">
        <f t="shared" si="10"/>
        <v>-5.8568604936693323E-2</v>
      </c>
      <c r="M102" s="4">
        <f t="shared" si="11"/>
        <v>-0.22104671495249012</v>
      </c>
    </row>
    <row r="103" spans="1:13" x14ac:dyDescent="0.2">
      <c r="A103" s="4">
        <v>0.3543129533678756</v>
      </c>
      <c r="B103" s="4">
        <v>-3.4173451327433678E-2</v>
      </c>
      <c r="C103" s="4">
        <v>0</v>
      </c>
      <c r="D103" s="4">
        <v>4.1558539458185974E-2</v>
      </c>
      <c r="E103" s="4">
        <v>-4.2442219215155584E-2</v>
      </c>
      <c r="F103" s="4">
        <v>0.10218165247111154</v>
      </c>
      <c r="H103" s="4">
        <f t="shared" si="6"/>
        <v>3.5175778661880361E-2</v>
      </c>
      <c r="I103" s="4">
        <f t="shared" si="7"/>
        <v>-3.1119745182566741E-4</v>
      </c>
      <c r="J103" s="4">
        <f t="shared" si="8"/>
        <v>-5.3868621486914035E-2</v>
      </c>
      <c r="K103" s="4">
        <f t="shared" si="9"/>
        <v>7.6414911234428562E-2</v>
      </c>
      <c r="L103" s="4">
        <f t="shared" si="10"/>
        <v>-3.9113745761843843E-2</v>
      </c>
      <c r="M103" s="4">
        <f t="shared" si="11"/>
        <v>0.3451395208581336</v>
      </c>
    </row>
    <row r="104" spans="1:13" x14ac:dyDescent="0.2">
      <c r="A104" s="4">
        <v>4.7426020685901051E-2</v>
      </c>
      <c r="B104" s="4">
        <v>-2.4142011834329133E-4</v>
      </c>
      <c r="C104" s="4">
        <v>0</v>
      </c>
      <c r="D104" s="4">
        <v>8.3867861715749212E-2</v>
      </c>
      <c r="E104" s="4">
        <v>5.8581609195402208E-2</v>
      </c>
      <c r="F104" s="4">
        <v>-7.712800622974704E-2</v>
      </c>
      <c r="H104" s="4">
        <f t="shared" si="6"/>
        <v>7.7485100919443592E-2</v>
      </c>
      <c r="I104" s="4">
        <f t="shared" si="7"/>
        <v>-3.1119745182566741E-4</v>
      </c>
      <c r="J104" s="4">
        <f t="shared" si="8"/>
        <v>4.7155206923643757E-2</v>
      </c>
      <c r="K104" s="4">
        <f t="shared" si="9"/>
        <v>-0.10289474746643001</v>
      </c>
      <c r="L104" s="4">
        <f t="shared" si="10"/>
        <v>-5.181714552753458E-3</v>
      </c>
      <c r="M104" s="4">
        <f t="shared" si="11"/>
        <v>3.8252588176159057E-2</v>
      </c>
    </row>
    <row r="105" spans="1:13" x14ac:dyDescent="0.2">
      <c r="A105" s="4">
        <v>0.10176026490066213</v>
      </c>
      <c r="B105" s="4">
        <v>-6.5311111111111111E-2</v>
      </c>
      <c r="C105" s="4">
        <v>0</v>
      </c>
      <c r="D105" s="4">
        <v>-8.6456169212690961E-2</v>
      </c>
      <c r="E105" s="4">
        <v>-0.14705714285714291</v>
      </c>
      <c r="F105" s="4">
        <v>-1.6311834185409784E-3</v>
      </c>
      <c r="H105" s="4">
        <f t="shared" si="6"/>
        <v>-9.2838930008996581E-2</v>
      </c>
      <c r="I105" s="4">
        <f t="shared" si="7"/>
        <v>-3.1119745182566741E-4</v>
      </c>
      <c r="J105" s="4">
        <f t="shared" si="8"/>
        <v>-0.15848354512890137</v>
      </c>
      <c r="K105" s="4">
        <f t="shared" si="9"/>
        <v>-2.7397924655223956E-2</v>
      </c>
      <c r="L105" s="4">
        <f t="shared" si="10"/>
        <v>-7.0251405545521284E-2</v>
      </c>
      <c r="M105" s="4">
        <f t="shared" si="11"/>
        <v>9.2586832390920137E-2</v>
      </c>
    </row>
    <row r="106" spans="1:13" x14ac:dyDescent="0.2">
      <c r="A106" s="4">
        <v>7.2474400518470317E-2</v>
      </c>
      <c r="B106" s="4">
        <v>-8.0923076923076875E-2</v>
      </c>
      <c r="C106" s="4">
        <v>0</v>
      </c>
      <c r="D106" s="4">
        <v>-0.10060297239915073</v>
      </c>
      <c r="E106" s="4">
        <v>0.10832876712328776</v>
      </c>
      <c r="F106" s="4">
        <v>3.8835381867843299E-2</v>
      </c>
      <c r="H106" s="4">
        <f t="shared" si="6"/>
        <v>-0.10698573319545635</v>
      </c>
      <c r="I106" s="4">
        <f t="shared" si="7"/>
        <v>-3.1119745182566741E-4</v>
      </c>
      <c r="J106" s="4">
        <f t="shared" si="8"/>
        <v>9.690236485152931E-2</v>
      </c>
      <c r="K106" s="4">
        <f t="shared" si="9"/>
        <v>1.3068640631160321E-2</v>
      </c>
      <c r="L106" s="4">
        <f t="shared" si="10"/>
        <v>-8.5863371357487048E-2</v>
      </c>
      <c r="M106" s="4">
        <f t="shared" si="11"/>
        <v>6.3300968008728323E-2</v>
      </c>
    </row>
    <row r="107" spans="1:13" x14ac:dyDescent="0.2">
      <c r="A107" s="4">
        <v>5.0249795025963273E-2</v>
      </c>
      <c r="B107" s="4">
        <v>6.4493150684931555E-2</v>
      </c>
      <c r="C107" s="4">
        <v>0</v>
      </c>
      <c r="D107" s="4">
        <v>0.12549640287769792</v>
      </c>
      <c r="E107" s="4">
        <v>0.10711111111111116</v>
      </c>
      <c r="F107" s="4">
        <v>1.1116372070703043E-2</v>
      </c>
      <c r="H107" s="4">
        <f t="shared" si="6"/>
        <v>0.1191136420813923</v>
      </c>
      <c r="I107" s="4">
        <f t="shared" si="7"/>
        <v>-3.1119745182566741E-4</v>
      </c>
      <c r="J107" s="4">
        <f t="shared" si="8"/>
        <v>9.5684708839352706E-2</v>
      </c>
      <c r="K107" s="4">
        <f t="shared" si="9"/>
        <v>-1.4650369165979935E-2</v>
      </c>
      <c r="L107" s="4">
        <f t="shared" si="10"/>
        <v>5.955285625052139E-2</v>
      </c>
      <c r="M107" s="4">
        <f t="shared" si="11"/>
        <v>4.1076362516221279E-2</v>
      </c>
    </row>
    <row r="108" spans="1:13" x14ac:dyDescent="0.2">
      <c r="A108" s="4">
        <v>-2.2345237456399276E-2</v>
      </c>
      <c r="B108" s="4">
        <v>-6.8322404371584725E-3</v>
      </c>
      <c r="C108" s="4">
        <v>0</v>
      </c>
      <c r="D108" s="4">
        <v>3.3213432835820893E-2</v>
      </c>
      <c r="E108" s="4">
        <v>0.1038258010118045</v>
      </c>
      <c r="F108" s="4">
        <v>-1.9146478651331351E-2</v>
      </c>
      <c r="H108" s="4">
        <f t="shared" si="6"/>
        <v>2.6830672039515276E-2</v>
      </c>
      <c r="I108" s="4">
        <f t="shared" si="7"/>
        <v>-3.1119745182566741E-4</v>
      </c>
      <c r="J108" s="4">
        <f t="shared" si="8"/>
        <v>9.2399398740046046E-2</v>
      </c>
      <c r="K108" s="4">
        <f t="shared" si="9"/>
        <v>-4.4913219888014333E-2</v>
      </c>
      <c r="L108" s="4">
        <f t="shared" si="10"/>
        <v>-1.177253487156864E-2</v>
      </c>
      <c r="M108" s="4">
        <f t="shared" si="11"/>
        <v>-3.151866996614127E-2</v>
      </c>
    </row>
    <row r="109" spans="1:13" x14ac:dyDescent="0.2">
      <c r="A109" s="4">
        <v>-3.6725068155264148E-2</v>
      </c>
      <c r="B109" s="4">
        <v>-3.4863576158940354E-2</v>
      </c>
      <c r="C109" s="4">
        <v>0</v>
      </c>
      <c r="D109" s="4">
        <v>1.4611406844106292E-2</v>
      </c>
      <c r="E109" s="4">
        <v>-0.10727443267776098</v>
      </c>
      <c r="F109" s="4">
        <v>0.12882422258592482</v>
      </c>
      <c r="H109" s="4">
        <f t="shared" si="6"/>
        <v>8.2286460478006758E-3</v>
      </c>
      <c r="I109" s="4">
        <f t="shared" si="7"/>
        <v>-3.1119745182566741E-4</v>
      </c>
      <c r="J109" s="4">
        <f t="shared" si="8"/>
        <v>-0.11870083494951943</v>
      </c>
      <c r="K109" s="4">
        <f t="shared" si="9"/>
        <v>0.10305748134924185</v>
      </c>
      <c r="L109" s="4">
        <f t="shared" si="10"/>
        <v>-3.980387059335052E-2</v>
      </c>
      <c r="M109" s="4">
        <f t="shared" si="11"/>
        <v>-4.5898500665006142E-2</v>
      </c>
    </row>
    <row r="110" spans="1:13" x14ac:dyDescent="0.2">
      <c r="A110" s="4">
        <v>0.15143893473368328</v>
      </c>
      <c r="B110" s="4">
        <v>-6.2903491271820405E-2</v>
      </c>
      <c r="C110" s="4">
        <v>0</v>
      </c>
      <c r="D110" s="4">
        <v>-6.8284450063212116E-3</v>
      </c>
      <c r="E110" s="4">
        <v>-4.6328985507246428E-2</v>
      </c>
      <c r="F110" s="4">
        <v>3.04322720694645E-2</v>
      </c>
      <c r="H110" s="4">
        <f t="shared" si="6"/>
        <v>-1.3211205802626828E-2</v>
      </c>
      <c r="I110" s="4">
        <f t="shared" si="7"/>
        <v>-3.1119745182566741E-4</v>
      </c>
      <c r="J110" s="4">
        <f t="shared" si="8"/>
        <v>-5.775538777900488E-2</v>
      </c>
      <c r="K110" s="4">
        <f t="shared" si="9"/>
        <v>4.6655308327815219E-3</v>
      </c>
      <c r="L110" s="4">
        <f t="shared" si="10"/>
        <v>-6.7843785706230578E-2</v>
      </c>
      <c r="M110" s="4">
        <f t="shared" si="11"/>
        <v>0.1422655022239413</v>
      </c>
    </row>
    <row r="111" spans="1:13" x14ac:dyDescent="0.2">
      <c r="A111" s="4">
        <v>0.16961549295774672</v>
      </c>
      <c r="B111" s="4">
        <v>5.005031446540879E-3</v>
      </c>
      <c r="C111" s="4">
        <v>0</v>
      </c>
      <c r="D111" s="4">
        <v>-3.0860270602706106E-2</v>
      </c>
      <c r="E111" s="4">
        <v>2.4515946348733244E-2</v>
      </c>
      <c r="F111" s="4">
        <v>6.9055052438300717E-3</v>
      </c>
      <c r="H111" s="4">
        <f t="shared" si="6"/>
        <v>-3.7243031399011722E-2</v>
      </c>
      <c r="I111" s="4">
        <f t="shared" si="7"/>
        <v>-3.1119745182566741E-4</v>
      </c>
      <c r="J111" s="4">
        <f t="shared" si="8"/>
        <v>1.3089544076974794E-2</v>
      </c>
      <c r="K111" s="4">
        <f t="shared" si="9"/>
        <v>-1.8861235992852908E-2</v>
      </c>
      <c r="L111" s="4">
        <f t="shared" si="10"/>
        <v>6.4737012130711841E-5</v>
      </c>
      <c r="M111" s="4">
        <f t="shared" si="11"/>
        <v>0.16044206044800474</v>
      </c>
    </row>
    <row r="112" spans="1:13" x14ac:dyDescent="0.2">
      <c r="A112" s="4">
        <v>2.0866489831975789E-5</v>
      </c>
      <c r="B112" s="4">
        <v>-5.6562814070351538E-3</v>
      </c>
      <c r="C112" s="4">
        <v>0</v>
      </c>
      <c r="D112" s="4">
        <v>7.8156591211717877E-2</v>
      </c>
      <c r="E112" s="4">
        <v>-8.8510385756676441E-3</v>
      </c>
      <c r="F112" s="4">
        <v>5.7279039219367087E-4</v>
      </c>
      <c r="H112" s="4">
        <f t="shared" si="6"/>
        <v>7.1773830415412257E-2</v>
      </c>
      <c r="I112" s="4">
        <f t="shared" si="7"/>
        <v>-3.1119745182566741E-4</v>
      </c>
      <c r="J112" s="4">
        <f t="shared" si="8"/>
        <v>-2.0277440847426095E-2</v>
      </c>
      <c r="K112" s="4">
        <f t="shared" si="9"/>
        <v>-2.5193950844489308E-2</v>
      </c>
      <c r="L112" s="4">
        <f t="shared" si="10"/>
        <v>-1.059657584144532E-2</v>
      </c>
      <c r="M112" s="4">
        <f t="shared" si="11"/>
        <v>-9.1525660199100189E-3</v>
      </c>
    </row>
    <row r="113" spans="1:13" x14ac:dyDescent="0.2">
      <c r="A113" s="4">
        <v>7.5198473282442668E-2</v>
      </c>
      <c r="B113" s="4">
        <v>0.12990313390313379</v>
      </c>
      <c r="C113" s="4">
        <v>0</v>
      </c>
      <c r="D113" s="4">
        <v>-8.0260762607626157E-2</v>
      </c>
      <c r="E113" s="4">
        <v>-4.6613636363636357E-2</v>
      </c>
      <c r="F113" s="4">
        <v>6.2262046886984335E-2</v>
      </c>
      <c r="H113" s="4">
        <f t="shared" si="6"/>
        <v>-8.6643523403931777E-2</v>
      </c>
      <c r="I113" s="4">
        <f t="shared" si="7"/>
        <v>-3.1119745182566741E-4</v>
      </c>
      <c r="J113" s="4">
        <f t="shared" si="8"/>
        <v>-5.8040038635394808E-2</v>
      </c>
      <c r="K113" s="4">
        <f t="shared" si="9"/>
        <v>3.649530565030136E-2</v>
      </c>
      <c r="L113" s="4">
        <f t="shared" si="10"/>
        <v>0.12496283946872362</v>
      </c>
      <c r="M113" s="4">
        <f t="shared" si="11"/>
        <v>6.6025040772700674E-2</v>
      </c>
    </row>
    <row r="114" spans="1:13" x14ac:dyDescent="0.2">
      <c r="A114" s="4">
        <v>8.360386473429831E-3</v>
      </c>
      <c r="B114" s="4">
        <v>8.7870129870128814E-3</v>
      </c>
      <c r="C114" s="4">
        <v>0</v>
      </c>
      <c r="D114" s="4">
        <v>-2.2315942028985365E-2</v>
      </c>
      <c r="E114" s="4">
        <v>-8.5139947780678807E-2</v>
      </c>
      <c r="F114" s="4">
        <v>4.1773002197495558E-2</v>
      </c>
      <c r="H114" s="4">
        <f t="shared" si="6"/>
        <v>-2.8698702825290981E-2</v>
      </c>
      <c r="I114" s="4">
        <f t="shared" si="7"/>
        <v>-3.1119745182566741E-4</v>
      </c>
      <c r="J114" s="4">
        <f t="shared" si="8"/>
        <v>-9.6566350052437258E-2</v>
      </c>
      <c r="K114" s="4">
        <f t="shared" si="9"/>
        <v>1.600626096081258E-2</v>
      </c>
      <c r="L114" s="4">
        <f t="shared" si="10"/>
        <v>3.8467185526027143E-3</v>
      </c>
      <c r="M114" s="4">
        <f t="shared" si="11"/>
        <v>-8.1304603631216291E-4</v>
      </c>
    </row>
    <row r="115" spans="1:13" x14ac:dyDescent="0.2">
      <c r="A115" s="4">
        <v>0.10522475884244376</v>
      </c>
      <c r="B115" s="4">
        <v>7.533925233644867E-2</v>
      </c>
      <c r="C115" s="4">
        <v>0</v>
      </c>
      <c r="D115" s="4">
        <v>1.9385784919653919E-2</v>
      </c>
      <c r="E115" s="4">
        <v>-5.8420987654321029E-2</v>
      </c>
      <c r="F115" s="4">
        <v>8.0447484554280121E-3</v>
      </c>
      <c r="H115" s="4">
        <f t="shared" si="6"/>
        <v>1.3003024123348302E-2</v>
      </c>
      <c r="I115" s="4">
        <f t="shared" si="7"/>
        <v>-3.1119745182566741E-4</v>
      </c>
      <c r="J115" s="4">
        <f t="shared" si="8"/>
        <v>-6.9847389926079473E-2</v>
      </c>
      <c r="K115" s="4">
        <f t="shared" si="9"/>
        <v>-1.7721992781254966E-2</v>
      </c>
      <c r="L115" s="4">
        <f t="shared" si="10"/>
        <v>7.0398957902038498E-2</v>
      </c>
      <c r="M115" s="4">
        <f t="shared" si="11"/>
        <v>9.6051326332701761E-2</v>
      </c>
    </row>
    <row r="116" spans="1:13" x14ac:dyDescent="0.2">
      <c r="A116" s="4">
        <v>4.7997428958051362E-2</v>
      </c>
      <c r="B116" s="4">
        <v>3.7492935635792188E-3</v>
      </c>
      <c r="C116" s="4">
        <v>0</v>
      </c>
      <c r="D116" s="4">
        <v>-3.7552807646355942E-2</v>
      </c>
      <c r="E116" s="4">
        <v>-4.0999999999999995E-3</v>
      </c>
      <c r="F116" s="4">
        <v>4.9844317776985766E-3</v>
      </c>
      <c r="H116" s="4">
        <f t="shared" si="6"/>
        <v>-4.3935568442661554E-2</v>
      </c>
      <c r="I116" s="4">
        <f t="shared" si="7"/>
        <v>-3.1119745182566741E-4</v>
      </c>
      <c r="J116" s="4">
        <f t="shared" si="8"/>
        <v>-1.5526402271758449E-2</v>
      </c>
      <c r="K116" s="4">
        <f t="shared" si="9"/>
        <v>-2.0782309458984401E-2</v>
      </c>
      <c r="L116" s="4">
        <f t="shared" si="10"/>
        <v>-1.1910008708309484E-3</v>
      </c>
      <c r="M116" s="4">
        <f t="shared" si="11"/>
        <v>3.8823996448309368E-2</v>
      </c>
    </row>
    <row r="117" spans="1:13" x14ac:dyDescent="0.2">
      <c r="A117" s="4">
        <v>5.3024606580829949E-2</v>
      </c>
      <c r="B117" s="4">
        <v>4.695511551155105E-2</v>
      </c>
      <c r="C117" s="4">
        <v>0</v>
      </c>
      <c r="D117" s="4">
        <v>0.25067256371814084</v>
      </c>
      <c r="E117" s="4">
        <v>0.10387113543091651</v>
      </c>
      <c r="F117" s="4">
        <v>6.8320250649549039E-2</v>
      </c>
      <c r="H117" s="4">
        <f t="shared" si="6"/>
        <v>0.24428980292183522</v>
      </c>
      <c r="I117" s="4">
        <f t="shared" si="7"/>
        <v>-3.1119745182566741E-4</v>
      </c>
      <c r="J117" s="4">
        <f t="shared" si="8"/>
        <v>9.2444733159158063E-2</v>
      </c>
      <c r="K117" s="4">
        <f t="shared" si="9"/>
        <v>4.2553509412866064E-2</v>
      </c>
      <c r="L117" s="4">
        <f t="shared" si="10"/>
        <v>4.2014821077140885E-2</v>
      </c>
      <c r="M117" s="4">
        <f t="shared" si="11"/>
        <v>4.3851174071087955E-2</v>
      </c>
    </row>
    <row r="118" spans="1:13" x14ac:dyDescent="0.2">
      <c r="A118" s="4">
        <v>5.7772151898734192E-2</v>
      </c>
      <c r="B118" s="4">
        <v>7.6861435726209883E-3</v>
      </c>
      <c r="C118" s="4">
        <v>0</v>
      </c>
      <c r="D118" s="4">
        <v>-4.1518037518037509E-2</v>
      </c>
      <c r="E118" s="4">
        <v>-9.7052109181141488E-2</v>
      </c>
      <c r="F118" s="4">
        <v>-0.15938774324716809</v>
      </c>
      <c r="H118" s="4">
        <f t="shared" si="6"/>
        <v>-4.7900798314343129E-2</v>
      </c>
      <c r="I118" s="4">
        <f t="shared" si="7"/>
        <v>-3.1119745182566741E-4</v>
      </c>
      <c r="J118" s="4">
        <f t="shared" si="8"/>
        <v>-0.10847851145289994</v>
      </c>
      <c r="K118" s="4">
        <f t="shared" si="9"/>
        <v>-0.18515448448385108</v>
      </c>
      <c r="L118" s="4">
        <f t="shared" si="10"/>
        <v>2.7458491382108211E-3</v>
      </c>
      <c r="M118" s="4">
        <f t="shared" si="11"/>
        <v>4.8598719388992198E-2</v>
      </c>
    </row>
    <row r="119" spans="1:13" x14ac:dyDescent="0.2">
      <c r="A119" s="4">
        <v>1.6008146639510147E-3</v>
      </c>
      <c r="B119" s="4">
        <v>6.1180438448567055E-3</v>
      </c>
      <c r="C119" s="4">
        <v>0</v>
      </c>
      <c r="D119" s="4">
        <v>-3.6122905027933028E-2</v>
      </c>
      <c r="E119" s="4">
        <v>9.2598639455782283E-2</v>
      </c>
      <c r="F119" s="4">
        <v>-2.3150417827298094E-2</v>
      </c>
      <c r="H119" s="4">
        <f t="shared" si="6"/>
        <v>-4.2505665824238648E-2</v>
      </c>
      <c r="I119" s="4">
        <f t="shared" si="7"/>
        <v>-3.1119745182566741E-4</v>
      </c>
      <c r="J119" s="4">
        <f t="shared" si="8"/>
        <v>8.1172237184023832E-2</v>
      </c>
      <c r="K119" s="4">
        <f t="shared" si="9"/>
        <v>-4.8917159063981072E-2</v>
      </c>
      <c r="L119" s="4">
        <f t="shared" si="10"/>
        <v>1.1777494104465384E-3</v>
      </c>
      <c r="M119" s="4">
        <f t="shared" si="11"/>
        <v>-7.5726178457909792E-3</v>
      </c>
    </row>
    <row r="120" spans="1:13" x14ac:dyDescent="0.2">
      <c r="A120" s="4">
        <v>-0.1115727272727273</v>
      </c>
      <c r="B120" s="4">
        <v>-0.11390960960960964</v>
      </c>
      <c r="C120" s="4">
        <v>0</v>
      </c>
      <c r="D120" s="4">
        <v>2.5915827338129444E-2</v>
      </c>
      <c r="E120" s="4">
        <v>-0.11768962605548852</v>
      </c>
      <c r="F120" s="4">
        <v>-5.2274927675988431E-2</v>
      </c>
      <c r="H120" s="4">
        <f t="shared" si="6"/>
        <v>1.9533066541823827E-2</v>
      </c>
      <c r="I120" s="4">
        <f t="shared" si="7"/>
        <v>-3.1119745182566741E-4</v>
      </c>
      <c r="J120" s="4">
        <f t="shared" si="8"/>
        <v>-0.12911602832724697</v>
      </c>
      <c r="K120" s="4">
        <f t="shared" si="9"/>
        <v>-7.8041668912671405E-2</v>
      </c>
      <c r="L120" s="4">
        <f t="shared" si="10"/>
        <v>-0.11884990404401981</v>
      </c>
      <c r="M120" s="4">
        <f t="shared" si="11"/>
        <v>-0.12074615978246929</v>
      </c>
    </row>
    <row r="121" spans="1:13" x14ac:dyDescent="0.2">
      <c r="A121" s="4">
        <v>-3.2083108854051696E-2</v>
      </c>
      <c r="B121" s="4">
        <v>3.2169828926905057E-2</v>
      </c>
      <c r="C121" s="4">
        <v>0</v>
      </c>
      <c r="D121" s="4">
        <v>-0.13048442211055272</v>
      </c>
      <c r="E121" s="4">
        <v>1.1087882496940087E-2</v>
      </c>
      <c r="F121" s="4">
        <v>-1.6978835180098762E-3</v>
      </c>
      <c r="H121" s="4">
        <f t="shared" si="6"/>
        <v>-0.13686718290685834</v>
      </c>
      <c r="I121" s="4">
        <f t="shared" si="7"/>
        <v>-3.1119745182566741E-4</v>
      </c>
      <c r="J121" s="4">
        <f t="shared" si="8"/>
        <v>-3.3851977481836291E-4</v>
      </c>
      <c r="K121" s="4">
        <f t="shared" si="9"/>
        <v>-2.7464624754692853E-2</v>
      </c>
      <c r="L121" s="4">
        <f t="shared" si="10"/>
        <v>2.7229534492494892E-2</v>
      </c>
      <c r="M121" s="4">
        <f t="shared" si="11"/>
        <v>-4.125654136379369E-2</v>
      </c>
    </row>
    <row r="122" spans="1:13" x14ac:dyDescent="0.2">
      <c r="A122" s="4">
        <v>4.3709805735430186E-2</v>
      </c>
      <c r="B122" s="4">
        <v>2.5099999999999935E-2</v>
      </c>
      <c r="C122" s="4">
        <v>0</v>
      </c>
      <c r="D122" s="4">
        <v>-4.9547051442910463E-3</v>
      </c>
      <c r="E122" s="4">
        <v>-2.0547172081829178E-2</v>
      </c>
      <c r="F122" s="4">
        <v>5.9062714583667776E-2</v>
      </c>
      <c r="H122" s="4">
        <f t="shared" si="6"/>
        <v>-1.1337465940596663E-2</v>
      </c>
      <c r="I122" s="4">
        <f t="shared" si="7"/>
        <v>-3.1119745182566741E-4</v>
      </c>
      <c r="J122" s="4">
        <f t="shared" si="8"/>
        <v>-3.1973574353587629E-2</v>
      </c>
      <c r="K122" s="4">
        <f t="shared" si="9"/>
        <v>3.3295973346984795E-2</v>
      </c>
      <c r="L122" s="4">
        <f t="shared" si="10"/>
        <v>2.0159705565589769E-2</v>
      </c>
      <c r="M122" s="4">
        <f t="shared" si="11"/>
        <v>3.4536373225688193E-2</v>
      </c>
    </row>
    <row r="123" spans="1:13" x14ac:dyDescent="0.2">
      <c r="A123" s="4">
        <v>0.21600214326001127</v>
      </c>
      <c r="B123" s="4">
        <v>2.456052631578938E-2</v>
      </c>
      <c r="C123" s="4">
        <v>0</v>
      </c>
      <c r="D123" s="4">
        <v>-7.4495571095571186E-2</v>
      </c>
      <c r="E123" s="4">
        <v>-5.0418348623853235E-2</v>
      </c>
      <c r="F123" s="4">
        <v>-2.1791949111703984E-3</v>
      </c>
      <c r="H123" s="4">
        <f t="shared" si="6"/>
        <v>-8.0878331891876806E-2</v>
      </c>
      <c r="I123" s="4">
        <f t="shared" si="7"/>
        <v>-3.1119745182566741E-4</v>
      </c>
      <c r="J123" s="4">
        <f t="shared" si="8"/>
        <v>-6.1844750895611686E-2</v>
      </c>
      <c r="K123" s="4">
        <f t="shared" si="9"/>
        <v>-2.7945936147853376E-2</v>
      </c>
      <c r="L123" s="4">
        <f t="shared" si="10"/>
        <v>1.9620231881379215E-2</v>
      </c>
      <c r="M123" s="4">
        <f t="shared" si="11"/>
        <v>0.20682871075026926</v>
      </c>
    </row>
    <row r="124" spans="1:13" x14ac:dyDescent="0.2">
      <c r="A124" s="4">
        <v>8.7576923076923052E-2</v>
      </c>
      <c r="B124" s="4">
        <v>-1.0035947712418277E-2</v>
      </c>
      <c r="C124" s="4">
        <v>0</v>
      </c>
      <c r="D124" s="4">
        <v>0.1078989637305699</v>
      </c>
      <c r="E124" s="4">
        <v>-0.10730267214799588</v>
      </c>
      <c r="F124" s="4">
        <v>-1.8263000096604282E-5</v>
      </c>
      <c r="H124" s="4">
        <f t="shared" si="6"/>
        <v>0.10151620293426428</v>
      </c>
      <c r="I124" s="4">
        <f t="shared" si="7"/>
        <v>-3.1119745182566741E-4</v>
      </c>
      <c r="J124" s="4">
        <f t="shared" si="8"/>
        <v>-0.11872907441975433</v>
      </c>
      <c r="K124" s="4">
        <f t="shared" si="9"/>
        <v>-2.5785004236779582E-2</v>
      </c>
      <c r="L124" s="4">
        <f t="shared" si="10"/>
        <v>-1.4976242146828444E-2</v>
      </c>
      <c r="M124" s="4">
        <f t="shared" si="11"/>
        <v>7.8403490567181058E-2</v>
      </c>
    </row>
    <row r="125" spans="1:13" x14ac:dyDescent="0.2">
      <c r="A125" s="4">
        <v>-4.7360983102917777E-3</v>
      </c>
      <c r="B125" s="4">
        <v>5.379481865284972E-2</v>
      </c>
      <c r="C125" s="4">
        <v>0</v>
      </c>
      <c r="D125" s="4">
        <v>-5.3630504305043146E-2</v>
      </c>
      <c r="E125" s="4">
        <v>0.13348224299065423</v>
      </c>
      <c r="F125" s="4">
        <v>-5.2017883536230068E-2</v>
      </c>
      <c r="H125" s="4">
        <f t="shared" si="6"/>
        <v>-6.0013265101348759E-2</v>
      </c>
      <c r="I125" s="4">
        <f t="shared" si="7"/>
        <v>-3.1119745182566741E-4</v>
      </c>
      <c r="J125" s="4">
        <f t="shared" si="8"/>
        <v>0.12205584071889578</v>
      </c>
      <c r="K125" s="4">
        <f t="shared" si="9"/>
        <v>-7.778462477291305E-2</v>
      </c>
      <c r="L125" s="4">
        <f t="shared" si="10"/>
        <v>4.8854524218439555E-2</v>
      </c>
      <c r="M125" s="4">
        <f t="shared" si="11"/>
        <v>-1.3909530820033772E-2</v>
      </c>
    </row>
    <row r="126" spans="1:13" x14ac:dyDescent="0.2">
      <c r="A126" s="4">
        <v>-4.2923008849557583E-2</v>
      </c>
      <c r="B126" s="4">
        <v>8.729548022598875E-2</v>
      </c>
      <c r="C126" s="4">
        <v>0</v>
      </c>
      <c r="D126" s="4">
        <v>-2.5936538461538435E-2</v>
      </c>
      <c r="E126" s="4">
        <v>0.11439347258485642</v>
      </c>
      <c r="F126" s="4">
        <v>6.747335335831264E-3</v>
      </c>
      <c r="H126" s="4">
        <f t="shared" si="6"/>
        <v>-3.2319299257844047E-2</v>
      </c>
      <c r="I126" s="4">
        <f t="shared" si="7"/>
        <v>-3.1119745182566741E-4</v>
      </c>
      <c r="J126" s="4">
        <f t="shared" si="8"/>
        <v>0.10296707031309797</v>
      </c>
      <c r="K126" s="4">
        <f t="shared" si="9"/>
        <v>-1.9019405900851716E-2</v>
      </c>
      <c r="L126" s="4">
        <f t="shared" si="10"/>
        <v>8.2355185791578578E-2</v>
      </c>
      <c r="M126" s="4">
        <f t="shared" si="11"/>
        <v>-5.2096441359299576E-2</v>
      </c>
    </row>
    <row r="127" spans="1:13" x14ac:dyDescent="0.2">
      <c r="A127" s="4">
        <v>-0.11012496050552918</v>
      </c>
      <c r="B127" s="4">
        <v>1.8453846153846078E-2</v>
      </c>
      <c r="C127" s="4">
        <v>0</v>
      </c>
      <c r="D127" s="4">
        <v>-0.15888661257606482</v>
      </c>
      <c r="E127" s="4">
        <v>-6.2822699386503048E-2</v>
      </c>
      <c r="F127" s="4">
        <v>-0.10534817850890606</v>
      </c>
      <c r="H127" s="4">
        <f t="shared" si="6"/>
        <v>-0.16526937337237044</v>
      </c>
      <c r="I127" s="4">
        <f t="shared" si="7"/>
        <v>-3.1119745182566741E-4</v>
      </c>
      <c r="J127" s="4">
        <f t="shared" si="8"/>
        <v>-7.4249101658261499E-2</v>
      </c>
      <c r="K127" s="4">
        <f t="shared" si="9"/>
        <v>-0.13111491974558903</v>
      </c>
      <c r="L127" s="4">
        <f t="shared" si="10"/>
        <v>1.3513551719435911E-2</v>
      </c>
      <c r="M127" s="4">
        <f t="shared" si="11"/>
        <v>-0.11929839301527118</v>
      </c>
    </row>
    <row r="128" spans="1:13" x14ac:dyDescent="0.2">
      <c r="A128" s="4">
        <v>0.17696952469711091</v>
      </c>
      <c r="B128" s="4">
        <v>0.15265555555555543</v>
      </c>
      <c r="C128" s="4">
        <v>0</v>
      </c>
      <c r="D128" s="4">
        <v>-1.3933099297893756E-2</v>
      </c>
      <c r="E128" s="4">
        <v>0.14985813295615269</v>
      </c>
      <c r="F128" s="4">
        <v>0.12035987889381373</v>
      </c>
      <c r="H128" s="4">
        <f t="shared" si="6"/>
        <v>-2.0315860094199372E-2</v>
      </c>
      <c r="I128" s="4">
        <f t="shared" si="7"/>
        <v>-3.1119745182566741E-4</v>
      </c>
      <c r="J128" s="4">
        <f t="shared" si="8"/>
        <v>0.13843173068439424</v>
      </c>
      <c r="K128" s="4">
        <f t="shared" si="9"/>
        <v>9.459313765713076E-2</v>
      </c>
      <c r="L128" s="4">
        <f t="shared" si="10"/>
        <v>0.14771526112114527</v>
      </c>
      <c r="M128" s="4">
        <f t="shared" si="11"/>
        <v>0.16779609218736891</v>
      </c>
    </row>
    <row r="129" spans="1:13" x14ac:dyDescent="0.2">
      <c r="A129" s="4">
        <v>-5.7903112155020642E-2</v>
      </c>
      <c r="B129" s="4">
        <v>5.5823529411764716E-2</v>
      </c>
      <c r="C129" s="4">
        <v>0</v>
      </c>
      <c r="D129" s="4">
        <v>-7.4694599627560532E-2</v>
      </c>
      <c r="E129" s="4">
        <v>-8.6258790436005671E-3</v>
      </c>
      <c r="F129" s="4">
        <v>-5.571872505248221E-2</v>
      </c>
      <c r="H129" s="4">
        <f t="shared" si="6"/>
        <v>-8.1077360423866152E-2</v>
      </c>
      <c r="I129" s="4">
        <f t="shared" si="7"/>
        <v>-3.1119745182566741E-4</v>
      </c>
      <c r="J129" s="4">
        <f t="shared" si="8"/>
        <v>-2.0052281315359015E-2</v>
      </c>
      <c r="K129" s="4">
        <f t="shared" si="9"/>
        <v>-8.1485466289165184E-2</v>
      </c>
      <c r="L129" s="4">
        <f t="shared" si="10"/>
        <v>5.0883234977354551E-2</v>
      </c>
      <c r="M129" s="4">
        <f t="shared" si="11"/>
        <v>-6.7076544664762636E-2</v>
      </c>
    </row>
    <row r="130" spans="1:13" x14ac:dyDescent="0.2">
      <c r="A130" s="4">
        <v>0.1592643929058663</v>
      </c>
      <c r="B130" s="4">
        <v>6.8128967254408049E-2</v>
      </c>
      <c r="C130" s="4">
        <v>0</v>
      </c>
      <c r="D130" s="4">
        <v>4.6428125000000001E-2</v>
      </c>
      <c r="E130" s="4">
        <v>0.23412173913043482</v>
      </c>
      <c r="F130" s="4">
        <v>8.1710651665224135E-2</v>
      </c>
      <c r="H130" s="4">
        <f t="shared" si="6"/>
        <v>4.0045364203694381E-2</v>
      </c>
      <c r="I130" s="4">
        <f t="shared" si="7"/>
        <v>-3.1119745182566741E-4</v>
      </c>
      <c r="J130" s="4">
        <f t="shared" si="8"/>
        <v>0.22269533685867637</v>
      </c>
      <c r="K130" s="4">
        <f t="shared" si="9"/>
        <v>5.594391042854116E-2</v>
      </c>
      <c r="L130" s="4">
        <f t="shared" si="10"/>
        <v>6.3188672819997876E-2</v>
      </c>
      <c r="M130" s="4">
        <f t="shared" si="11"/>
        <v>0.1500909603961243</v>
      </c>
    </row>
    <row r="131" spans="1:13" x14ac:dyDescent="0.2">
      <c r="A131" s="4">
        <v>0.11806683225066858</v>
      </c>
      <c r="B131" s="4">
        <v>2.6197409326424972E-2</v>
      </c>
      <c r="C131" s="4">
        <v>0</v>
      </c>
      <c r="D131" s="4">
        <v>2.3752104208416749E-2</v>
      </c>
      <c r="E131" s="4">
        <v>1.1809347442680775E-2</v>
      </c>
      <c r="F131" s="4">
        <v>3.8600980455396304E-3</v>
      </c>
      <c r="H131" s="4">
        <f t="shared" ref="H131:H194" si="12">D131-D$242</f>
        <v>1.7369343412111132E-2</v>
      </c>
      <c r="I131" s="4">
        <f t="shared" ref="I131:I194" si="13">C131-C$242</f>
        <v>-3.1119745182566741E-4</v>
      </c>
      <c r="J131" s="4">
        <f t="shared" ref="J131:J194" si="14">E131-E$242</f>
        <v>3.8294517092232576E-4</v>
      </c>
      <c r="K131" s="4">
        <f t="shared" ref="K131:K194" si="15">F131-F$242</f>
        <v>-2.1906643191143348E-2</v>
      </c>
      <c r="L131" s="4">
        <f t="shared" ref="L131:L194" si="16">B131-B$242</f>
        <v>2.1257114892014803E-2</v>
      </c>
      <c r="M131" s="4">
        <f t="shared" ref="M131:M194" si="17">A131-$A$242</f>
        <v>0.10889339974092659</v>
      </c>
    </row>
    <row r="132" spans="1:13" x14ac:dyDescent="0.2">
      <c r="A132" s="4">
        <v>7.2343326488706297E-2</v>
      </c>
      <c r="B132" s="4">
        <v>2.8083333333332595E-3</v>
      </c>
      <c r="C132" s="4">
        <v>0</v>
      </c>
      <c r="D132" s="4">
        <v>9.309945115257974E-2</v>
      </c>
      <c r="E132" s="4">
        <v>4.9548051948051966E-2</v>
      </c>
      <c r="F132" s="4">
        <v>6.2329919989011454E-2</v>
      </c>
      <c r="H132" s="4">
        <f t="shared" si="12"/>
        <v>8.671669035627412E-2</v>
      </c>
      <c r="I132" s="4">
        <f t="shared" si="13"/>
        <v>-3.1119745182566741E-4</v>
      </c>
      <c r="J132" s="4">
        <f t="shared" si="14"/>
        <v>3.8121649676293515E-2</v>
      </c>
      <c r="K132" s="4">
        <f t="shared" si="15"/>
        <v>3.6563178752328479E-2</v>
      </c>
      <c r="L132" s="4">
        <f t="shared" si="16"/>
        <v>-2.1319611010769076E-3</v>
      </c>
      <c r="M132" s="4">
        <f t="shared" si="17"/>
        <v>6.3169893978964303E-2</v>
      </c>
    </row>
    <row r="133" spans="1:13" x14ac:dyDescent="0.2">
      <c r="A133" s="4">
        <v>-0.12683040977713866</v>
      </c>
      <c r="B133" s="4">
        <v>-3.9693984962406066E-2</v>
      </c>
      <c r="C133" s="4">
        <v>0</v>
      </c>
      <c r="D133" s="4">
        <v>-0.19803998234774933</v>
      </c>
      <c r="E133" s="4">
        <v>-2.2100000000000019E-2</v>
      </c>
      <c r="F133" s="4">
        <v>-6.9422166351727946E-2</v>
      </c>
      <c r="H133" s="4">
        <f t="shared" si="12"/>
        <v>-0.20442274314405495</v>
      </c>
      <c r="I133" s="4">
        <f t="shared" si="13"/>
        <v>-3.1119745182566741E-4</v>
      </c>
      <c r="J133" s="4">
        <f t="shared" si="14"/>
        <v>-3.3526402271758467E-2</v>
      </c>
      <c r="K133" s="4">
        <f t="shared" si="15"/>
        <v>-9.518890758841092E-2</v>
      </c>
      <c r="L133" s="4">
        <f t="shared" si="16"/>
        <v>-4.4634279396816232E-2</v>
      </c>
      <c r="M133" s="4">
        <f t="shared" si="17"/>
        <v>-0.13600384228688067</v>
      </c>
    </row>
    <row r="134" spans="1:13" x14ac:dyDescent="0.2">
      <c r="A134" s="4">
        <v>3.3210336104083546E-3</v>
      </c>
      <c r="B134" s="4">
        <v>-2.1756019656019709E-2</v>
      </c>
      <c r="C134" s="4">
        <v>0</v>
      </c>
      <c r="D134" s="4">
        <v>-0.10644782608695659</v>
      </c>
      <c r="E134" s="4">
        <v>-5.2186355785837642E-2</v>
      </c>
      <c r="F134" s="4">
        <v>-1.1396865084401528E-2</v>
      </c>
      <c r="H134" s="4">
        <f t="shared" si="12"/>
        <v>-0.11283058688326221</v>
      </c>
      <c r="I134" s="4">
        <f t="shared" si="13"/>
        <v>-3.1119745182566741E-4</v>
      </c>
      <c r="J134" s="4">
        <f t="shared" si="14"/>
        <v>-6.3612758057596086E-2</v>
      </c>
      <c r="K134" s="4">
        <f t="shared" si="15"/>
        <v>-3.7163606321084508E-2</v>
      </c>
      <c r="L134" s="4">
        <f t="shared" si="16"/>
        <v>-2.6696314090429878E-2</v>
      </c>
      <c r="M134" s="4">
        <f t="shared" si="17"/>
        <v>-5.8523988993336388E-3</v>
      </c>
    </row>
    <row r="135" spans="1:13" x14ac:dyDescent="0.2">
      <c r="A135" s="4">
        <v>5.6806698216236755E-3</v>
      </c>
      <c r="B135" s="4">
        <v>8.3255583126551798E-3</v>
      </c>
      <c r="C135" s="4">
        <v>0</v>
      </c>
      <c r="D135" s="4">
        <v>-4.1083675018982531E-2</v>
      </c>
      <c r="E135" s="4">
        <v>-6.7546391752577135E-3</v>
      </c>
      <c r="F135" s="4">
        <v>3.5076425117594838E-2</v>
      </c>
      <c r="H135" s="4">
        <f t="shared" si="12"/>
        <v>-4.7466435815288144E-2</v>
      </c>
      <c r="I135" s="4">
        <f t="shared" si="13"/>
        <v>-3.1119745182566741E-4</v>
      </c>
      <c r="J135" s="4">
        <f t="shared" si="14"/>
        <v>-1.8181041447016162E-2</v>
      </c>
      <c r="K135" s="4">
        <f t="shared" si="15"/>
        <v>9.30968388091186E-3</v>
      </c>
      <c r="L135" s="4">
        <f t="shared" si="16"/>
        <v>3.3852638782450126E-3</v>
      </c>
      <c r="M135" s="4">
        <f t="shared" si="17"/>
        <v>-3.4927626881183184E-3</v>
      </c>
    </row>
    <row r="136" spans="1:13" x14ac:dyDescent="0.2">
      <c r="A136" s="4">
        <v>0.12375845964768532</v>
      </c>
      <c r="B136" s="4">
        <v>-3.5173141486810562E-2</v>
      </c>
      <c r="C136" s="4">
        <v>0</v>
      </c>
      <c r="D136" s="4">
        <v>-0.10200983606557386</v>
      </c>
      <c r="E136" s="4">
        <v>4.7048648648648599E-2</v>
      </c>
      <c r="F136" s="4">
        <v>2.0454126743990653E-2</v>
      </c>
      <c r="H136" s="4">
        <f t="shared" si="12"/>
        <v>-0.10839259686187948</v>
      </c>
      <c r="I136" s="4">
        <f t="shared" si="13"/>
        <v>-3.1119745182566741E-4</v>
      </c>
      <c r="J136" s="4">
        <f t="shared" si="14"/>
        <v>3.5622246376890147E-2</v>
      </c>
      <c r="K136" s="4">
        <f t="shared" si="15"/>
        <v>-5.3126144926923247E-3</v>
      </c>
      <c r="L136" s="4">
        <f t="shared" si="16"/>
        <v>-4.0113435921220728E-2</v>
      </c>
      <c r="M136" s="4">
        <f t="shared" si="17"/>
        <v>0.11458502713794333</v>
      </c>
    </row>
    <row r="137" spans="1:13" x14ac:dyDescent="0.2">
      <c r="A137" s="4">
        <v>-1.0934415584415613E-2</v>
      </c>
      <c r="B137" s="4">
        <v>7.8710880829015603E-2</v>
      </c>
      <c r="C137" s="4">
        <v>0</v>
      </c>
      <c r="D137" s="4">
        <v>3.0840056417489593E-2</v>
      </c>
      <c r="E137" s="4">
        <v>7.3981395348837117E-2</v>
      </c>
      <c r="F137" s="4">
        <v>1.3830307582016133E-2</v>
      </c>
      <c r="H137" s="4">
        <f t="shared" si="12"/>
        <v>2.4457295621183976E-2</v>
      </c>
      <c r="I137" s="4">
        <f t="shared" si="13"/>
        <v>-3.1119745182566741E-4</v>
      </c>
      <c r="J137" s="4">
        <f t="shared" si="14"/>
        <v>6.2554993077078666E-2</v>
      </c>
      <c r="K137" s="4">
        <f t="shared" si="15"/>
        <v>-1.1936433654666845E-2</v>
      </c>
      <c r="L137" s="4">
        <f t="shared" si="16"/>
        <v>7.3770586394605431E-2</v>
      </c>
      <c r="M137" s="4">
        <f t="shared" si="17"/>
        <v>-2.0107848094157606E-2</v>
      </c>
    </row>
    <row r="138" spans="1:13" x14ac:dyDescent="0.2">
      <c r="A138" s="4">
        <v>-2.294559173947569E-2</v>
      </c>
      <c r="B138" s="4">
        <v>-6.6875302663438274E-2</v>
      </c>
      <c r="C138" s="4">
        <v>0</v>
      </c>
      <c r="D138" s="4">
        <v>8.6757866462010835E-2</v>
      </c>
      <c r="E138" s="4">
        <v>-5.1223756906077333E-2</v>
      </c>
      <c r="F138" s="4">
        <v>-4.6739724911182889E-2</v>
      </c>
      <c r="H138" s="4">
        <f t="shared" si="12"/>
        <v>8.0375105665705215E-2</v>
      </c>
      <c r="I138" s="4">
        <f t="shared" si="13"/>
        <v>-3.1119745182566741E-4</v>
      </c>
      <c r="J138" s="4">
        <f t="shared" si="14"/>
        <v>-6.2650159177835785E-2</v>
      </c>
      <c r="K138" s="4">
        <f t="shared" si="15"/>
        <v>-7.2506466147865864E-2</v>
      </c>
      <c r="L138" s="4">
        <f t="shared" si="16"/>
        <v>-7.1815597097848446E-2</v>
      </c>
      <c r="M138" s="4">
        <f t="shared" si="17"/>
        <v>-3.2119024249217684E-2</v>
      </c>
    </row>
    <row r="139" spans="1:13" x14ac:dyDescent="0.2">
      <c r="A139" s="4">
        <v>0.14814691921497036</v>
      </c>
      <c r="B139" s="4">
        <v>-2.2427014218009533E-2</v>
      </c>
      <c r="C139" s="4">
        <v>0</v>
      </c>
      <c r="D139" s="4">
        <v>-7.3697864768683355E-2</v>
      </c>
      <c r="E139" s="4">
        <v>2.1498870056497189E-2</v>
      </c>
      <c r="F139" s="4">
        <v>-2.9936414282096712E-2</v>
      </c>
      <c r="H139" s="4">
        <f t="shared" si="12"/>
        <v>-8.0080625564988975E-2</v>
      </c>
      <c r="I139" s="4">
        <f t="shared" si="13"/>
        <v>-3.1119745182566741E-4</v>
      </c>
      <c r="J139" s="4">
        <f t="shared" si="14"/>
        <v>1.0072467784738739E-2</v>
      </c>
      <c r="K139" s="4">
        <f t="shared" si="15"/>
        <v>-5.570315551877969E-2</v>
      </c>
      <c r="L139" s="4">
        <f t="shared" si="16"/>
        <v>-2.7367308652419702E-2</v>
      </c>
      <c r="M139" s="4">
        <f t="shared" si="17"/>
        <v>0.13897348670522836</v>
      </c>
    </row>
    <row r="140" spans="1:13" x14ac:dyDescent="0.2">
      <c r="A140" s="4">
        <v>3.9458715596330969E-3</v>
      </c>
      <c r="B140" s="4">
        <v>-2.424814814814814E-2</v>
      </c>
      <c r="C140" s="4">
        <v>0</v>
      </c>
      <c r="D140" s="4">
        <v>-5.3523033309708194E-3</v>
      </c>
      <c r="E140" s="4">
        <v>6.3028256513026112E-2</v>
      </c>
      <c r="F140" s="4">
        <v>5.174884535754088E-3</v>
      </c>
      <c r="H140" s="4">
        <f t="shared" si="12"/>
        <v>-1.1735064127276436E-2</v>
      </c>
      <c r="I140" s="4">
        <f t="shared" si="13"/>
        <v>-3.1119745182566741E-4</v>
      </c>
      <c r="J140" s="4">
        <f t="shared" si="14"/>
        <v>5.1601854241267661E-2</v>
      </c>
      <c r="K140" s="4">
        <f t="shared" si="15"/>
        <v>-2.059185670092889E-2</v>
      </c>
      <c r="L140" s="4">
        <f t="shared" si="16"/>
        <v>-2.9188442582558309E-2</v>
      </c>
      <c r="M140" s="4">
        <f t="shared" si="17"/>
        <v>-5.227560950108897E-3</v>
      </c>
    </row>
    <row r="141" spans="1:13" x14ac:dyDescent="0.2">
      <c r="A141" s="4">
        <v>-5.8601080847384253E-2</v>
      </c>
      <c r="B141" s="4">
        <v>-3.6814285714285695E-2</v>
      </c>
      <c r="C141" s="4">
        <v>0</v>
      </c>
      <c r="D141" s="4">
        <v>-4.2540217391304432E-2</v>
      </c>
      <c r="E141" s="4">
        <v>0.14866958525345619</v>
      </c>
      <c r="F141" s="4">
        <v>2.6862411184964342E-2</v>
      </c>
      <c r="H141" s="4">
        <f t="shared" si="12"/>
        <v>-4.8922978187610044E-2</v>
      </c>
      <c r="I141" s="4">
        <f t="shared" si="13"/>
        <v>-3.1119745182566741E-4</v>
      </c>
      <c r="J141" s="4">
        <f t="shared" si="14"/>
        <v>0.13724318298169774</v>
      </c>
      <c r="K141" s="4">
        <f t="shared" si="15"/>
        <v>1.0956699482813637E-3</v>
      </c>
      <c r="L141" s="4">
        <f t="shared" si="16"/>
        <v>-4.1754580148695861E-2</v>
      </c>
      <c r="M141" s="4">
        <f t="shared" si="17"/>
        <v>-6.7774513357126254E-2</v>
      </c>
    </row>
    <row r="142" spans="1:13" x14ac:dyDescent="0.2">
      <c r="A142" s="4">
        <v>-2.7515151515151604E-2</v>
      </c>
      <c r="B142" s="4">
        <v>1.2574660633484114E-2</v>
      </c>
      <c r="C142" s="4">
        <v>0</v>
      </c>
      <c r="D142" s="4">
        <v>-6.0424920127795545E-2</v>
      </c>
      <c r="E142" s="4">
        <v>-2.4622047244094447E-2</v>
      </c>
      <c r="F142" s="4">
        <v>4.6610880526875564E-2</v>
      </c>
      <c r="H142" s="4">
        <f t="shared" si="12"/>
        <v>-6.6807680924101165E-2</v>
      </c>
      <c r="I142" s="4">
        <f t="shared" si="13"/>
        <v>-3.1119745182566741E-4</v>
      </c>
      <c r="J142" s="4">
        <f t="shared" si="14"/>
        <v>-3.6048449515852898E-2</v>
      </c>
      <c r="K142" s="4">
        <f t="shared" si="15"/>
        <v>2.0844139290192586E-2</v>
      </c>
      <c r="L142" s="4">
        <f t="shared" si="16"/>
        <v>7.6343661990739466E-3</v>
      </c>
      <c r="M142" s="4">
        <f t="shared" si="17"/>
        <v>-3.6688584024893597E-2</v>
      </c>
    </row>
    <row r="143" spans="1:13" x14ac:dyDescent="0.2">
      <c r="A143" s="4">
        <v>-1.4907883817427336E-2</v>
      </c>
      <c r="B143" s="4">
        <v>0.10419999999999999</v>
      </c>
      <c r="C143" s="4">
        <v>0</v>
      </c>
      <c r="D143" s="4">
        <v>5.3072053872053847E-2</v>
      </c>
      <c r="E143" s="4">
        <v>2.1039080459770123E-2</v>
      </c>
      <c r="F143" s="4">
        <v>-2.1755771232830765E-2</v>
      </c>
      <c r="H143" s="4">
        <f t="shared" si="12"/>
        <v>4.6689293075748234E-2</v>
      </c>
      <c r="I143" s="4">
        <f t="shared" si="13"/>
        <v>-3.1119745182566741E-4</v>
      </c>
      <c r="J143" s="4">
        <f t="shared" si="14"/>
        <v>9.6126781880116734E-3</v>
      </c>
      <c r="K143" s="4">
        <f t="shared" si="15"/>
        <v>-4.7522512469513743E-2</v>
      </c>
      <c r="L143" s="4">
        <f t="shared" si="16"/>
        <v>9.9259705565589815E-2</v>
      </c>
      <c r="M143" s="4">
        <f t="shared" si="17"/>
        <v>-2.4081316327169332E-2</v>
      </c>
    </row>
    <row r="144" spans="1:13" x14ac:dyDescent="0.2">
      <c r="A144" s="4">
        <v>-3.6985445821671362E-2</v>
      </c>
      <c r="B144" s="4">
        <v>1.9062656641603455E-3</v>
      </c>
      <c r="C144" s="4">
        <v>0</v>
      </c>
      <c r="D144" s="4">
        <v>-3.3803125000000003E-2</v>
      </c>
      <c r="E144" s="4">
        <v>-2.8532960893854774E-2</v>
      </c>
      <c r="F144" s="4">
        <v>4.245030124702269E-2</v>
      </c>
      <c r="H144" s="4">
        <f t="shared" si="12"/>
        <v>-4.0185885796305623E-2</v>
      </c>
      <c r="I144" s="4">
        <f t="shared" si="13"/>
        <v>-3.1119745182566741E-4</v>
      </c>
      <c r="J144" s="4">
        <f t="shared" si="14"/>
        <v>-3.9959363165613222E-2</v>
      </c>
      <c r="K144" s="4">
        <f t="shared" si="15"/>
        <v>1.6683560010339712E-2</v>
      </c>
      <c r="L144" s="4">
        <f t="shared" si="16"/>
        <v>-3.0340287702498216E-3</v>
      </c>
      <c r="M144" s="4">
        <f t="shared" si="17"/>
        <v>-4.6158878331413356E-2</v>
      </c>
    </row>
    <row r="145" spans="1:13" x14ac:dyDescent="0.2">
      <c r="A145" s="4">
        <v>3.9116839916839917E-2</v>
      </c>
      <c r="B145" s="4">
        <v>2.7550515463917426E-2</v>
      </c>
      <c r="C145" s="4">
        <v>0</v>
      </c>
      <c r="D145" s="4">
        <v>0.13110862196020637</v>
      </c>
      <c r="E145" s="4">
        <v>-0.14679236641221369</v>
      </c>
      <c r="F145" s="4">
        <v>8.0276987162494789E-2</v>
      </c>
      <c r="H145" s="4">
        <f t="shared" si="12"/>
        <v>0.12472586116390075</v>
      </c>
      <c r="I145" s="4">
        <f t="shared" si="13"/>
        <v>-3.1119745182566741E-4</v>
      </c>
      <c r="J145" s="4">
        <f t="shared" si="14"/>
        <v>-0.15821876868397214</v>
      </c>
      <c r="K145" s="4">
        <f t="shared" si="15"/>
        <v>5.4510245925811815E-2</v>
      </c>
      <c r="L145" s="4">
        <f t="shared" si="16"/>
        <v>2.2610221029507258E-2</v>
      </c>
      <c r="M145" s="4">
        <f t="shared" si="17"/>
        <v>2.9943407407097923E-2</v>
      </c>
    </row>
    <row r="146" spans="1:13" x14ac:dyDescent="0.2">
      <c r="A146" s="4">
        <v>-6.5466316608323569E-2</v>
      </c>
      <c r="B146" s="4">
        <v>2.8277718832891218E-2</v>
      </c>
      <c r="C146" s="4">
        <v>0</v>
      </c>
      <c r="D146" s="4">
        <v>-1.3990909090909042E-2</v>
      </c>
      <c r="E146" s="4">
        <v>4.7100000000000045E-2</v>
      </c>
      <c r="F146" s="4">
        <v>3.4303261593947268E-2</v>
      </c>
      <c r="H146" s="4">
        <f t="shared" si="12"/>
        <v>-2.037366988721466E-2</v>
      </c>
      <c r="I146" s="4">
        <f t="shared" si="13"/>
        <v>-3.1119745182566741E-4</v>
      </c>
      <c r="J146" s="4">
        <f t="shared" si="14"/>
        <v>3.5673597728241593E-2</v>
      </c>
      <c r="K146" s="4">
        <f t="shared" si="15"/>
        <v>8.5365203572642899E-3</v>
      </c>
      <c r="L146" s="4">
        <f t="shared" si="16"/>
        <v>2.3337424398481049E-2</v>
      </c>
      <c r="M146" s="4">
        <f t="shared" si="17"/>
        <v>-7.4639749118065563E-2</v>
      </c>
    </row>
    <row r="147" spans="1:13" x14ac:dyDescent="0.2">
      <c r="A147" s="4">
        <v>-6.3305067444403854E-2</v>
      </c>
      <c r="B147" s="4">
        <v>8.8995375722543388E-2</v>
      </c>
      <c r="C147" s="4">
        <v>0</v>
      </c>
      <c r="D147" s="4">
        <v>-5.4932874828060488E-2</v>
      </c>
      <c r="E147" s="4">
        <v>5.4362173038228663E-3</v>
      </c>
      <c r="F147" s="4">
        <v>6.1434222906865552E-2</v>
      </c>
      <c r="H147" s="4">
        <f t="shared" si="12"/>
        <v>-6.1315635624366108E-2</v>
      </c>
      <c r="I147" s="4">
        <f t="shared" si="13"/>
        <v>-3.1119745182566741E-4</v>
      </c>
      <c r="J147" s="4">
        <f t="shared" si="14"/>
        <v>-5.9901849679355832E-3</v>
      </c>
      <c r="K147" s="4">
        <f t="shared" si="15"/>
        <v>3.5667481670182577E-2</v>
      </c>
      <c r="L147" s="4">
        <f t="shared" si="16"/>
        <v>8.4055081288133215E-2</v>
      </c>
      <c r="M147" s="4">
        <f t="shared" si="17"/>
        <v>-7.2478499954145847E-2</v>
      </c>
    </row>
    <row r="148" spans="1:13" x14ac:dyDescent="0.2">
      <c r="A148" s="4">
        <v>-4.6613043478260861E-2</v>
      </c>
      <c r="B148" s="4">
        <v>-4.4898895027624307E-2</v>
      </c>
      <c r="C148" s="4">
        <v>0</v>
      </c>
      <c r="D148" s="4">
        <v>-9.1950000000000059E-2</v>
      </c>
      <c r="E148" s="4">
        <v>-1.6541584158415855E-2</v>
      </c>
      <c r="F148" s="4">
        <v>-6.7270806777553233E-2</v>
      </c>
      <c r="H148" s="4">
        <f t="shared" si="12"/>
        <v>-9.8332760796305679E-2</v>
      </c>
      <c r="I148" s="4">
        <f t="shared" si="13"/>
        <v>-3.1119745182566741E-4</v>
      </c>
      <c r="J148" s="4">
        <f t="shared" si="14"/>
        <v>-2.7967986430174306E-2</v>
      </c>
      <c r="K148" s="4">
        <f t="shared" si="15"/>
        <v>-9.3037548014236207E-2</v>
      </c>
      <c r="L148" s="4">
        <f t="shared" si="16"/>
        <v>-4.9839189462034472E-2</v>
      </c>
      <c r="M148" s="4">
        <f t="shared" si="17"/>
        <v>-5.5786475988002855E-2</v>
      </c>
    </row>
    <row r="149" spans="1:13" x14ac:dyDescent="0.2">
      <c r="A149" s="4">
        <v>4.6940524781341163E-2</v>
      </c>
      <c r="B149" s="4">
        <v>9.9503951367781257E-2</v>
      </c>
      <c r="C149" s="4">
        <v>0</v>
      </c>
      <c r="D149" s="4">
        <v>0.21132121212121216</v>
      </c>
      <c r="E149" s="4">
        <v>0.10665614035087714</v>
      </c>
      <c r="F149" s="4">
        <v>2.8768279118153075E-2</v>
      </c>
      <c r="H149" s="4">
        <f t="shared" si="12"/>
        <v>0.20493845132490654</v>
      </c>
      <c r="I149" s="4">
        <f t="shared" si="13"/>
        <v>-3.1119745182566741E-4</v>
      </c>
      <c r="J149" s="4">
        <f t="shared" si="14"/>
        <v>9.5229738079118692E-2</v>
      </c>
      <c r="K149" s="4">
        <f t="shared" si="15"/>
        <v>3.0015378814700969E-3</v>
      </c>
      <c r="L149" s="4">
        <f t="shared" si="16"/>
        <v>9.4563656933371085E-2</v>
      </c>
      <c r="M149" s="4">
        <f t="shared" si="17"/>
        <v>3.7767092271599169E-2</v>
      </c>
    </row>
    <row r="150" spans="1:13" x14ac:dyDescent="0.2">
      <c r="A150" s="4">
        <v>-6.3861488562649255E-2</v>
      </c>
      <c r="B150" s="4">
        <v>5.0418210862619807E-2</v>
      </c>
      <c r="C150" s="4">
        <v>0</v>
      </c>
      <c r="D150" s="4">
        <v>8.7511046990931401E-2</v>
      </c>
      <c r="E150" s="4">
        <v>0.15519353612167289</v>
      </c>
      <c r="F150" s="4">
        <v>6.2696162192060451E-2</v>
      </c>
      <c r="H150" s="4">
        <f t="shared" si="12"/>
        <v>8.1128286194625782E-2</v>
      </c>
      <c r="I150" s="4">
        <f t="shared" si="13"/>
        <v>-3.1119745182566741E-4</v>
      </c>
      <c r="J150" s="4">
        <f t="shared" si="14"/>
        <v>0.14376713384991444</v>
      </c>
      <c r="K150" s="4">
        <f t="shared" si="15"/>
        <v>3.6929420955377476E-2</v>
      </c>
      <c r="L150" s="4">
        <f t="shared" si="16"/>
        <v>4.5477916428209642E-2</v>
      </c>
      <c r="M150" s="4">
        <f t="shared" si="17"/>
        <v>-7.3034921072391248E-2</v>
      </c>
    </row>
    <row r="151" spans="1:13" x14ac:dyDescent="0.2">
      <c r="A151" s="4">
        <v>9.8774474474474433E-2</v>
      </c>
      <c r="B151" s="4">
        <v>-4.6431707317073211E-2</v>
      </c>
      <c r="C151" s="4">
        <v>0</v>
      </c>
      <c r="D151" s="4">
        <v>0.12557669452181988</v>
      </c>
      <c r="E151" s="4">
        <v>0.1911429003021147</v>
      </c>
      <c r="F151" s="4">
        <v>1.0529670424232064E-2</v>
      </c>
      <c r="H151" s="4">
        <f t="shared" si="12"/>
        <v>0.11919393372551426</v>
      </c>
      <c r="I151" s="4">
        <f t="shared" si="13"/>
        <v>-3.1119745182566741E-4</v>
      </c>
      <c r="J151" s="4">
        <f t="shared" si="14"/>
        <v>0.17971649803035625</v>
      </c>
      <c r="K151" s="4">
        <f t="shared" si="15"/>
        <v>-1.5237070812450914E-2</v>
      </c>
      <c r="L151" s="4">
        <f t="shared" si="16"/>
        <v>-5.1372001751483376E-2</v>
      </c>
      <c r="M151" s="4">
        <f t="shared" si="17"/>
        <v>8.9601041964732439E-2</v>
      </c>
    </row>
    <row r="152" spans="1:13" x14ac:dyDescent="0.2">
      <c r="A152" s="4">
        <v>-0.12159207920792078</v>
      </c>
      <c r="B152" s="4">
        <v>1.7833540372670733E-2</v>
      </c>
      <c r="C152" s="4">
        <v>0</v>
      </c>
      <c r="D152" s="4">
        <v>-6.913910034602086E-2</v>
      </c>
      <c r="E152" s="4">
        <v>-0.15641224489795921</v>
      </c>
      <c r="F152" s="4">
        <v>-0.12298151603278315</v>
      </c>
      <c r="H152" s="4">
        <f t="shared" si="12"/>
        <v>-7.552186114232648E-2</v>
      </c>
      <c r="I152" s="4">
        <f t="shared" si="13"/>
        <v>-3.1119745182566741E-4</v>
      </c>
      <c r="J152" s="4">
        <f t="shared" si="14"/>
        <v>-0.16783864716971766</v>
      </c>
      <c r="K152" s="4">
        <f t="shared" si="15"/>
        <v>-0.14874825726946614</v>
      </c>
      <c r="L152" s="4">
        <f t="shared" si="16"/>
        <v>1.2893245938260566E-2</v>
      </c>
      <c r="M152" s="4">
        <f t="shared" si="17"/>
        <v>-0.13076551171766276</v>
      </c>
    </row>
    <row r="153" spans="1:13" x14ac:dyDescent="0.2">
      <c r="A153" s="4">
        <v>0.13370658929239979</v>
      </c>
      <c r="B153" s="4">
        <v>5.5037704918032761E-2</v>
      </c>
      <c r="C153" s="4">
        <v>0</v>
      </c>
      <c r="D153" s="4">
        <v>4.4507956600361588E-2</v>
      </c>
      <c r="E153" s="4">
        <v>0.11293636363636353</v>
      </c>
      <c r="F153" s="4">
        <v>5.7575710460050424E-2</v>
      </c>
      <c r="H153" s="4">
        <f t="shared" si="12"/>
        <v>3.8125195804055975E-2</v>
      </c>
      <c r="I153" s="4">
        <f t="shared" si="13"/>
        <v>-3.1119745182566741E-4</v>
      </c>
      <c r="J153" s="4">
        <f t="shared" si="14"/>
        <v>0.10150996136460508</v>
      </c>
      <c r="K153" s="4">
        <f t="shared" si="15"/>
        <v>3.1808969223367442E-2</v>
      </c>
      <c r="L153" s="4">
        <f t="shared" si="16"/>
        <v>5.0097410483622595E-2</v>
      </c>
      <c r="M153" s="4">
        <f t="shared" si="17"/>
        <v>0.12453315678265779</v>
      </c>
    </row>
    <row r="154" spans="1:13" x14ac:dyDescent="0.2">
      <c r="A154" s="4">
        <v>2.2279701263883712E-2</v>
      </c>
      <c r="B154" s="4">
        <v>-1.9992604501607746E-2</v>
      </c>
      <c r="C154" s="4">
        <v>0</v>
      </c>
      <c r="D154" s="4">
        <v>5.6694267515923552E-3</v>
      </c>
      <c r="E154" s="4">
        <v>0.11322405063291133</v>
      </c>
      <c r="F154" s="4">
        <v>-7.2075547472348095E-2</v>
      </c>
      <c r="H154" s="4">
        <f t="shared" si="12"/>
        <v>-7.1333404471326124E-4</v>
      </c>
      <c r="I154" s="4">
        <f t="shared" si="13"/>
        <v>-3.1119745182566741E-4</v>
      </c>
      <c r="J154" s="4">
        <f t="shared" si="14"/>
        <v>0.10179764836115288</v>
      </c>
      <c r="K154" s="4">
        <f t="shared" si="15"/>
        <v>-9.7842288709031069E-2</v>
      </c>
      <c r="L154" s="4">
        <f t="shared" si="16"/>
        <v>-2.4932898936017911E-2</v>
      </c>
      <c r="M154" s="4">
        <f t="shared" si="17"/>
        <v>1.3106268754141719E-2</v>
      </c>
    </row>
    <row r="155" spans="1:13" x14ac:dyDescent="0.2">
      <c r="A155" s="4">
        <v>0.19945977011494243</v>
      </c>
      <c r="B155" s="4">
        <v>8.6412587412587505E-2</v>
      </c>
      <c r="C155" s="4">
        <v>0</v>
      </c>
      <c r="D155" s="4">
        <v>4.5666666666666633E-2</v>
      </c>
      <c r="E155" s="4">
        <v>9.622222222222232E-2</v>
      </c>
      <c r="F155" s="4">
        <v>8.7785613255202954E-2</v>
      </c>
      <c r="H155" s="4">
        <f t="shared" si="12"/>
        <v>3.9283905870361013E-2</v>
      </c>
      <c r="I155" s="4">
        <f t="shared" si="13"/>
        <v>-3.1119745182566741E-4</v>
      </c>
      <c r="J155" s="4">
        <f t="shared" si="14"/>
        <v>8.4795819950463869E-2</v>
      </c>
      <c r="K155" s="4">
        <f t="shared" si="15"/>
        <v>6.201887201851998E-2</v>
      </c>
      <c r="L155" s="4">
        <f t="shared" si="16"/>
        <v>8.1472292978177333E-2</v>
      </c>
      <c r="M155" s="4">
        <f t="shared" si="17"/>
        <v>0.19028633760520042</v>
      </c>
    </row>
    <row r="156" spans="1:13" x14ac:dyDescent="0.2">
      <c r="A156" s="4">
        <v>-4.9040043763676197E-2</v>
      </c>
      <c r="B156" s="4">
        <v>5.8359259259259347E-2</v>
      </c>
      <c r="C156" s="4">
        <v>0</v>
      </c>
      <c r="D156" s="4">
        <v>1.851747572815533E-2</v>
      </c>
      <c r="E156" s="4">
        <v>2.5843205574912608E-3</v>
      </c>
      <c r="F156" s="4">
        <v>-7.4571994908845904E-2</v>
      </c>
      <c r="H156" s="4">
        <f t="shared" si="12"/>
        <v>1.2134714931849713E-2</v>
      </c>
      <c r="I156" s="4">
        <f t="shared" si="13"/>
        <v>-3.1119745182566741E-4</v>
      </c>
      <c r="J156" s="4">
        <f t="shared" si="14"/>
        <v>-8.8420817142671887E-3</v>
      </c>
      <c r="K156" s="4">
        <f t="shared" si="15"/>
        <v>-0.10033873614552888</v>
      </c>
      <c r="L156" s="4">
        <f t="shared" si="16"/>
        <v>5.3418964824849181E-2</v>
      </c>
      <c r="M156" s="4">
        <f t="shared" si="17"/>
        <v>-5.8213476273418191E-2</v>
      </c>
    </row>
    <row r="157" spans="1:13" x14ac:dyDescent="0.2">
      <c r="A157" s="4">
        <v>4.0476754785779501E-2</v>
      </c>
      <c r="B157" s="4">
        <v>2.3667931688804544E-2</v>
      </c>
      <c r="C157" s="4">
        <v>0</v>
      </c>
      <c r="D157" s="4">
        <v>0.36868085106382986</v>
      </c>
      <c r="E157" s="4">
        <v>0.1948333333333333</v>
      </c>
      <c r="F157" s="4">
        <v>0.16918573681443838</v>
      </c>
      <c r="H157" s="4">
        <f t="shared" si="12"/>
        <v>0.36229809026752424</v>
      </c>
      <c r="I157" s="4">
        <f t="shared" si="13"/>
        <v>-3.1119745182566741E-4</v>
      </c>
      <c r="J157" s="4">
        <f t="shared" si="14"/>
        <v>0.18340693106157485</v>
      </c>
      <c r="K157" s="4">
        <f t="shared" si="15"/>
        <v>0.14341899557775539</v>
      </c>
      <c r="L157" s="4">
        <f t="shared" si="16"/>
        <v>1.8727637254394379E-2</v>
      </c>
      <c r="M157" s="4">
        <f t="shared" si="17"/>
        <v>3.1303322276037507E-2</v>
      </c>
    </row>
    <row r="158" spans="1:13" x14ac:dyDescent="0.2">
      <c r="A158" s="4">
        <v>-0.19438235294117645</v>
      </c>
      <c r="B158" s="4">
        <v>-5.1450450450450491E-2</v>
      </c>
      <c r="C158" s="4">
        <v>0</v>
      </c>
      <c r="D158" s="4">
        <v>-9.7153846153846257E-2</v>
      </c>
      <c r="E158" s="4">
        <v>-4.4824701195219085E-2</v>
      </c>
      <c r="F158" s="4">
        <v>-0.1268328865742514</v>
      </c>
      <c r="H158" s="4">
        <f t="shared" si="12"/>
        <v>-0.10353660695015188</v>
      </c>
      <c r="I158" s="4">
        <f t="shared" si="13"/>
        <v>-3.1119745182566741E-4</v>
      </c>
      <c r="J158" s="4">
        <f t="shared" si="14"/>
        <v>-5.6251103466977537E-2</v>
      </c>
      <c r="K158" s="4">
        <f t="shared" si="15"/>
        <v>-0.15259962781093439</v>
      </c>
      <c r="L158" s="4">
        <f t="shared" si="16"/>
        <v>-5.6390744884860657E-2</v>
      </c>
      <c r="M158" s="4">
        <f t="shared" si="17"/>
        <v>-0.20355578545091846</v>
      </c>
    </row>
    <row r="159" spans="1:13" x14ac:dyDescent="0.2">
      <c r="A159" s="4">
        <v>-4.6514035087719327E-2</v>
      </c>
      <c r="B159" s="4">
        <v>-2.8921015761821368E-2</v>
      </c>
      <c r="C159" s="4">
        <v>0</v>
      </c>
      <c r="D159" s="4">
        <v>-8.761789242590555E-2</v>
      </c>
      <c r="E159" s="4">
        <v>1.5294331983805599E-2</v>
      </c>
      <c r="F159" s="4">
        <v>5.2508632513110234E-2</v>
      </c>
      <c r="H159" s="4">
        <f t="shared" si="12"/>
        <v>-9.400065322221117E-2</v>
      </c>
      <c r="I159" s="4">
        <f t="shared" si="13"/>
        <v>-3.1119745182566741E-4</v>
      </c>
      <c r="J159" s="4">
        <f t="shared" si="14"/>
        <v>3.8679297120471495E-3</v>
      </c>
      <c r="K159" s="4">
        <f t="shared" si="15"/>
        <v>2.6741891276427256E-2</v>
      </c>
      <c r="L159" s="4">
        <f t="shared" si="16"/>
        <v>-3.3861310196231537E-2</v>
      </c>
      <c r="M159" s="4">
        <f t="shared" si="17"/>
        <v>-5.5687467597461321E-2</v>
      </c>
    </row>
    <row r="160" spans="1:13" x14ac:dyDescent="0.2">
      <c r="A160" s="4">
        <v>0.1389999999999999</v>
      </c>
      <c r="B160" s="4">
        <v>-0.10601567398119127</v>
      </c>
      <c r="C160" s="4">
        <v>0</v>
      </c>
      <c r="D160" s="4">
        <v>-2.1430107526881903E-2</v>
      </c>
      <c r="E160" s="4">
        <v>-0.1109099099099099</v>
      </c>
      <c r="F160" s="4">
        <v>5.7569391135692347E-4</v>
      </c>
      <c r="H160" s="4">
        <f t="shared" si="12"/>
        <v>-2.7812868323187519E-2</v>
      </c>
      <c r="I160" s="4">
        <f t="shared" si="13"/>
        <v>-3.1119745182566741E-4</v>
      </c>
      <c r="J160" s="4">
        <f t="shared" si="14"/>
        <v>-0.12233631218166835</v>
      </c>
      <c r="K160" s="4">
        <f t="shared" si="15"/>
        <v>-2.5191047325326055E-2</v>
      </c>
      <c r="L160" s="4">
        <f t="shared" si="16"/>
        <v>-0.11095596841560144</v>
      </c>
      <c r="M160" s="4">
        <f t="shared" si="17"/>
        <v>0.12982656749025789</v>
      </c>
    </row>
    <row r="161" spans="1:13" x14ac:dyDescent="0.2">
      <c r="A161" s="4">
        <v>-0.15906564499831599</v>
      </c>
      <c r="B161" s="4">
        <v>-1.0416770186335366E-2</v>
      </c>
      <c r="C161" s="4">
        <v>0</v>
      </c>
      <c r="D161" s="4">
        <v>-0.1838768014059754</v>
      </c>
      <c r="E161" s="4">
        <v>-0.21050170940170942</v>
      </c>
      <c r="F161" s="4">
        <v>-0.14421926605504587</v>
      </c>
      <c r="H161" s="4">
        <f t="shared" si="12"/>
        <v>-0.19025956220228102</v>
      </c>
      <c r="I161" s="4">
        <f t="shared" si="13"/>
        <v>-3.1119745182566741E-4</v>
      </c>
      <c r="J161" s="4">
        <f t="shared" si="14"/>
        <v>-0.22192811167346788</v>
      </c>
      <c r="K161" s="4">
        <f t="shared" si="15"/>
        <v>-0.16998600729172886</v>
      </c>
      <c r="L161" s="4">
        <f t="shared" si="16"/>
        <v>-1.5357064620745533E-2</v>
      </c>
      <c r="M161" s="4">
        <f t="shared" si="17"/>
        <v>-0.168239077508058</v>
      </c>
    </row>
    <row r="162" spans="1:13" x14ac:dyDescent="0.2">
      <c r="A162" s="4">
        <v>6.8709909909909855E-2</v>
      </c>
      <c r="B162" s="4">
        <v>7.9336912751677952E-2</v>
      </c>
      <c r="C162" s="4">
        <v>0</v>
      </c>
      <c r="D162" s="4">
        <v>0.34395366430260055</v>
      </c>
      <c r="E162" s="4">
        <v>0.1328872374798061</v>
      </c>
      <c r="F162" s="4">
        <v>5.7401480612768375E-2</v>
      </c>
      <c r="H162" s="4">
        <f t="shared" si="12"/>
        <v>0.33757090350629493</v>
      </c>
      <c r="I162" s="4">
        <f t="shared" si="13"/>
        <v>-3.1119745182566741E-4</v>
      </c>
      <c r="J162" s="4">
        <f t="shared" si="14"/>
        <v>0.12146083520804765</v>
      </c>
      <c r="K162" s="4">
        <f t="shared" si="15"/>
        <v>3.1634739376085394E-2</v>
      </c>
      <c r="L162" s="4">
        <f t="shared" si="16"/>
        <v>7.4396618317267779E-2</v>
      </c>
      <c r="M162" s="4">
        <f t="shared" si="17"/>
        <v>5.9536477400167861E-2</v>
      </c>
    </row>
    <row r="163" spans="1:13" x14ac:dyDescent="0.2">
      <c r="A163" s="4">
        <v>3.79258426966292E-2</v>
      </c>
      <c r="B163" s="4">
        <v>-4.9323322683706025E-2</v>
      </c>
      <c r="C163" s="4">
        <v>0</v>
      </c>
      <c r="D163" s="4">
        <v>-0.13813469387755101</v>
      </c>
      <c r="E163" s="4">
        <v>0.10791899641577059</v>
      </c>
      <c r="F163" s="4">
        <v>0.14372338425381909</v>
      </c>
      <c r="H163" s="4">
        <f t="shared" si="12"/>
        <v>-0.14451745467385663</v>
      </c>
      <c r="I163" s="4">
        <f t="shared" si="13"/>
        <v>-3.1119745182566741E-4</v>
      </c>
      <c r="J163" s="4">
        <f t="shared" si="14"/>
        <v>9.6492594144012137E-2</v>
      </c>
      <c r="K163" s="4">
        <f t="shared" si="15"/>
        <v>0.11795664301713611</v>
      </c>
      <c r="L163" s="4">
        <f t="shared" si="16"/>
        <v>-5.4263617118116191E-2</v>
      </c>
      <c r="M163" s="4">
        <f t="shared" si="17"/>
        <v>2.8752410186887206E-2</v>
      </c>
    </row>
    <row r="164" spans="1:13" x14ac:dyDescent="0.2">
      <c r="A164" s="4">
        <v>-0.18984984802431609</v>
      </c>
      <c r="B164" s="4">
        <v>6.5039522998296365E-2</v>
      </c>
      <c r="C164" s="4">
        <v>0</v>
      </c>
      <c r="D164" s="4">
        <v>-0.16877468139337287</v>
      </c>
      <c r="E164" s="4">
        <v>-0.18081176470588239</v>
      </c>
      <c r="F164" s="4">
        <v>-0.18135663695495058</v>
      </c>
      <c r="H164" s="4">
        <f t="shared" si="12"/>
        <v>-0.17515744218967849</v>
      </c>
      <c r="I164" s="4">
        <f t="shared" si="13"/>
        <v>-3.1119745182566741E-4</v>
      </c>
      <c r="J164" s="4">
        <f t="shared" si="14"/>
        <v>-0.19223816697764085</v>
      </c>
      <c r="K164" s="4">
        <f t="shared" si="15"/>
        <v>-0.20712337819163357</v>
      </c>
      <c r="L164" s="4">
        <f t="shared" si="16"/>
        <v>6.0099228563886199E-2</v>
      </c>
      <c r="M164" s="4">
        <f t="shared" si="17"/>
        <v>-0.1990232805340581</v>
      </c>
    </row>
    <row r="165" spans="1:13" x14ac:dyDescent="0.2">
      <c r="A165" s="4">
        <v>-2.2815823914336716E-2</v>
      </c>
      <c r="B165" s="4">
        <v>2.30328097731239E-2</v>
      </c>
      <c r="C165" s="4">
        <v>0</v>
      </c>
      <c r="D165" s="4">
        <v>-0.12760638455827772</v>
      </c>
      <c r="E165" s="4">
        <v>-3.9589533239038174E-2</v>
      </c>
      <c r="F165" s="4">
        <v>-7.7165768631317785E-2</v>
      </c>
      <c r="H165" s="4">
        <f t="shared" si="12"/>
        <v>-0.13398914535458334</v>
      </c>
      <c r="I165" s="4">
        <f t="shared" si="13"/>
        <v>-3.1119745182566741E-4</v>
      </c>
      <c r="J165" s="4">
        <f t="shared" si="14"/>
        <v>-5.1015935510796626E-2</v>
      </c>
      <c r="K165" s="4">
        <f t="shared" si="15"/>
        <v>-0.10293250986800076</v>
      </c>
      <c r="L165" s="4">
        <f t="shared" si="16"/>
        <v>1.8092515338713734E-2</v>
      </c>
      <c r="M165" s="4">
        <f t="shared" si="17"/>
        <v>-3.198925642407871E-2</v>
      </c>
    </row>
    <row r="166" spans="1:13" x14ac:dyDescent="0.2">
      <c r="A166" s="4">
        <v>2.0384498480243096E-2</v>
      </c>
      <c r="B166" s="4">
        <v>-0.10055660377358494</v>
      </c>
      <c r="C166" s="4">
        <v>0</v>
      </c>
      <c r="D166" s="4">
        <v>-0.15962499999999996</v>
      </c>
      <c r="E166" s="4">
        <v>-2.3630013831258678E-2</v>
      </c>
      <c r="F166" s="4">
        <v>-6.220927071195953E-2</v>
      </c>
      <c r="H166" s="4">
        <f t="shared" si="12"/>
        <v>-0.16600776079630558</v>
      </c>
      <c r="I166" s="4">
        <f t="shared" si="13"/>
        <v>-3.1119745182566741E-4</v>
      </c>
      <c r="J166" s="4">
        <f t="shared" si="14"/>
        <v>-3.505641610301713E-2</v>
      </c>
      <c r="K166" s="4">
        <f t="shared" si="15"/>
        <v>-8.7976011948642505E-2</v>
      </c>
      <c r="L166" s="4">
        <f t="shared" si="16"/>
        <v>-0.10549689820799511</v>
      </c>
      <c r="M166" s="4">
        <f t="shared" si="17"/>
        <v>1.1211065970501102E-2</v>
      </c>
    </row>
    <row r="167" spans="1:13" x14ac:dyDescent="0.2">
      <c r="A167" s="4">
        <v>-0.13891467889908252</v>
      </c>
      <c r="B167" s="4">
        <v>-6.3246902654867238E-2</v>
      </c>
      <c r="C167" s="4">
        <v>0</v>
      </c>
      <c r="D167" s="4">
        <v>-9.478441926345596E-2</v>
      </c>
      <c r="E167" s="4">
        <v>-0.10316335403726709</v>
      </c>
      <c r="F167" s="4">
        <v>-7.1214135660099626E-2</v>
      </c>
      <c r="H167" s="4">
        <f t="shared" si="12"/>
        <v>-0.10116718005976158</v>
      </c>
      <c r="I167" s="4">
        <f t="shared" si="13"/>
        <v>-3.1119745182566741E-4</v>
      </c>
      <c r="J167" s="4">
        <f t="shared" si="14"/>
        <v>-0.11458975630902554</v>
      </c>
      <c r="K167" s="4">
        <f t="shared" si="15"/>
        <v>-9.69808768967826E-2</v>
      </c>
      <c r="L167" s="4">
        <f t="shared" si="16"/>
        <v>-6.818719708927741E-2</v>
      </c>
      <c r="M167" s="4">
        <f t="shared" si="17"/>
        <v>-0.1480881114088245</v>
      </c>
    </row>
    <row r="168" spans="1:13" x14ac:dyDescent="0.2">
      <c r="A168" s="4">
        <v>6.4540206761665234E-2</v>
      </c>
      <c r="B168" s="4">
        <v>-3.2828571428571471E-2</v>
      </c>
      <c r="C168" s="4">
        <v>0</v>
      </c>
      <c r="D168" s="4">
        <v>0.10172499999999991</v>
      </c>
      <c r="E168" s="4">
        <v>-0.16285833333333338</v>
      </c>
      <c r="F168" s="4">
        <v>2.2150157854319133E-2</v>
      </c>
      <c r="H168" s="4">
        <f t="shared" si="12"/>
        <v>9.5342239203694293E-2</v>
      </c>
      <c r="I168" s="4">
        <f t="shared" si="13"/>
        <v>-3.1119745182566741E-4</v>
      </c>
      <c r="J168" s="4">
        <f t="shared" si="14"/>
        <v>-0.17428473560509183</v>
      </c>
      <c r="K168" s="4">
        <f t="shared" si="15"/>
        <v>-3.6165833823638451E-3</v>
      </c>
      <c r="L168" s="4">
        <f t="shared" si="16"/>
        <v>-3.7768865862981636E-2</v>
      </c>
      <c r="M168" s="4">
        <f t="shared" si="17"/>
        <v>5.536677425192324E-2</v>
      </c>
    </row>
    <row r="169" spans="1:13" x14ac:dyDescent="0.2">
      <c r="A169" s="4">
        <v>-0.11779629629629634</v>
      </c>
      <c r="B169" s="4">
        <v>-4.2595890410958959E-2</v>
      </c>
      <c r="C169" s="4">
        <v>0</v>
      </c>
      <c r="D169" s="4">
        <v>-3.1214978775015056E-2</v>
      </c>
      <c r="E169" s="4">
        <v>0.14408472553699286</v>
      </c>
      <c r="F169" s="4">
        <v>-2.6242725583201676E-2</v>
      </c>
      <c r="H169" s="4">
        <f t="shared" si="12"/>
        <v>-3.7597739571320676E-2</v>
      </c>
      <c r="I169" s="4">
        <f t="shared" si="13"/>
        <v>-3.1119745182566741E-4</v>
      </c>
      <c r="J169" s="4">
        <f t="shared" si="14"/>
        <v>0.13265832326523441</v>
      </c>
      <c r="K169" s="4">
        <f t="shared" si="15"/>
        <v>-5.200946681988465E-2</v>
      </c>
      <c r="L169" s="4">
        <f t="shared" si="16"/>
        <v>-4.7536184845369124E-2</v>
      </c>
      <c r="M169" s="4">
        <f t="shared" si="17"/>
        <v>-0.12696972880603835</v>
      </c>
    </row>
    <row r="170" spans="1:13" x14ac:dyDescent="0.2">
      <c r="A170" s="4">
        <v>0.1237</v>
      </c>
      <c r="B170" s="4">
        <v>6.5951461988304011E-2</v>
      </c>
      <c r="C170" s="4">
        <v>0</v>
      </c>
      <c r="D170" s="4">
        <v>0.10689892473118254</v>
      </c>
      <c r="E170" s="4">
        <v>0.14979890109890101</v>
      </c>
      <c r="F170" s="4">
        <v>0.12395750671078107</v>
      </c>
      <c r="H170" s="4">
        <f t="shared" si="12"/>
        <v>0.10051616393487692</v>
      </c>
      <c r="I170" s="4">
        <f t="shared" si="13"/>
        <v>-3.1119745182566741E-4</v>
      </c>
      <c r="J170" s="4">
        <f t="shared" si="14"/>
        <v>0.13837249882714256</v>
      </c>
      <c r="K170" s="4">
        <f t="shared" si="15"/>
        <v>9.8190765474098093E-2</v>
      </c>
      <c r="L170" s="4">
        <f t="shared" si="16"/>
        <v>6.1011167553893846E-2</v>
      </c>
      <c r="M170" s="4">
        <f t="shared" si="17"/>
        <v>0.11452656749025801</v>
      </c>
    </row>
    <row r="171" spans="1:13" x14ac:dyDescent="0.2">
      <c r="A171" s="4">
        <v>-2.3570505160238984E-2</v>
      </c>
      <c r="B171" s="4">
        <v>-9.9956521739129923E-3</v>
      </c>
      <c r="C171" s="4">
        <v>0</v>
      </c>
      <c r="D171" s="4">
        <v>-2.8750980392156875E-2</v>
      </c>
      <c r="E171" s="4">
        <v>0.20200578512396702</v>
      </c>
      <c r="F171" s="4">
        <v>9.6230060635127262E-2</v>
      </c>
      <c r="H171" s="4">
        <f t="shared" si="12"/>
        <v>-3.5133741188462492E-2</v>
      </c>
      <c r="I171" s="4">
        <f t="shared" si="13"/>
        <v>-3.1119745182566741E-4</v>
      </c>
      <c r="J171" s="4">
        <f t="shared" si="14"/>
        <v>0.19057938285220857</v>
      </c>
      <c r="K171" s="4">
        <f t="shared" si="15"/>
        <v>7.0463319398444288E-2</v>
      </c>
      <c r="L171" s="4">
        <f t="shared" si="16"/>
        <v>-1.4935946608323159E-2</v>
      </c>
      <c r="M171" s="4">
        <f t="shared" si="17"/>
        <v>-3.2743937669980974E-2</v>
      </c>
    </row>
    <row r="172" spans="1:13" x14ac:dyDescent="0.2">
      <c r="A172" s="4">
        <v>5.5127977044476209E-2</v>
      </c>
      <c r="B172" s="4">
        <v>3.7756626506024141E-2</v>
      </c>
      <c r="C172" s="4">
        <v>0</v>
      </c>
      <c r="D172" s="4">
        <v>-2.8117557251908384E-2</v>
      </c>
      <c r="E172" s="4">
        <v>0.12313531598513013</v>
      </c>
      <c r="F172" s="4">
        <v>-4.1611744591306718E-2</v>
      </c>
      <c r="H172" s="4">
        <f t="shared" si="12"/>
        <v>-3.4500318048214004E-2</v>
      </c>
      <c r="I172" s="4">
        <f t="shared" si="13"/>
        <v>-3.1119745182566741E-4</v>
      </c>
      <c r="J172" s="4">
        <f t="shared" si="14"/>
        <v>0.11170891371337167</v>
      </c>
      <c r="K172" s="4">
        <f t="shared" si="15"/>
        <v>-6.7378485827989693E-2</v>
      </c>
      <c r="L172" s="4">
        <f t="shared" si="16"/>
        <v>3.2816332071613975E-2</v>
      </c>
      <c r="M172" s="4">
        <f t="shared" si="17"/>
        <v>4.5954544534734215E-2</v>
      </c>
    </row>
    <row r="173" spans="1:13" x14ac:dyDescent="0.2">
      <c r="A173" s="4">
        <v>5.5201030927835293E-2</v>
      </c>
      <c r="B173" s="4">
        <v>5.2468253968253997E-2</v>
      </c>
      <c r="C173" s="4">
        <v>0</v>
      </c>
      <c r="D173" s="4">
        <v>-0.17151055966209089</v>
      </c>
      <c r="E173" s="4">
        <v>5.7555118110236114E-2</v>
      </c>
      <c r="F173" s="4">
        <v>8.462143853357253E-3</v>
      </c>
      <c r="H173" s="4">
        <f t="shared" si="12"/>
        <v>-0.17789332045839651</v>
      </c>
      <c r="I173" s="4">
        <f t="shared" si="13"/>
        <v>-3.1119745182566741E-4</v>
      </c>
      <c r="J173" s="4">
        <f t="shared" si="14"/>
        <v>4.6128715838477663E-2</v>
      </c>
      <c r="K173" s="4">
        <f t="shared" si="15"/>
        <v>-1.7304597383325723E-2</v>
      </c>
      <c r="L173" s="4">
        <f t="shared" si="16"/>
        <v>4.7527959533843832E-2</v>
      </c>
      <c r="M173" s="4">
        <f t="shared" si="17"/>
        <v>4.6027598418093299E-2</v>
      </c>
    </row>
    <row r="174" spans="1:13" x14ac:dyDescent="0.2">
      <c r="A174" s="4">
        <v>0.15956760563380271</v>
      </c>
      <c r="B174" s="4">
        <v>5.8906060606060552E-2</v>
      </c>
      <c r="C174" s="4">
        <v>0</v>
      </c>
      <c r="D174" s="4">
        <v>0.17836230529595024</v>
      </c>
      <c r="E174" s="4">
        <v>0.21945384615384625</v>
      </c>
      <c r="F174" s="4">
        <v>4.5452096807844934E-2</v>
      </c>
      <c r="H174" s="4">
        <f t="shared" si="12"/>
        <v>0.17197954449964462</v>
      </c>
      <c r="I174" s="4">
        <f t="shared" si="13"/>
        <v>-3.1119745182566741E-4</v>
      </c>
      <c r="J174" s="4">
        <f t="shared" si="14"/>
        <v>0.2080274438820878</v>
      </c>
      <c r="K174" s="4">
        <f t="shared" si="15"/>
        <v>1.9685355571161956E-2</v>
      </c>
      <c r="L174" s="4">
        <f t="shared" si="16"/>
        <v>5.3965766171650387E-2</v>
      </c>
      <c r="M174" s="4">
        <f t="shared" si="17"/>
        <v>0.15039417312406073</v>
      </c>
    </row>
    <row r="175" spans="1:13" x14ac:dyDescent="0.2">
      <c r="A175" s="4">
        <v>7.4781418278346598E-2</v>
      </c>
      <c r="B175" s="4">
        <v>-3.161176470588236E-2</v>
      </c>
      <c r="C175" s="4">
        <v>0</v>
      </c>
      <c r="D175" s="4">
        <v>-7.7127953890489889E-2</v>
      </c>
      <c r="E175" s="4">
        <v>0.23589523809523813</v>
      </c>
      <c r="F175" s="4">
        <v>0.1017115580975778</v>
      </c>
      <c r="H175" s="4">
        <f t="shared" si="12"/>
        <v>-8.3510714686795509E-2</v>
      </c>
      <c r="I175" s="4">
        <f t="shared" si="13"/>
        <v>-3.1119745182566741E-4</v>
      </c>
      <c r="J175" s="4">
        <f t="shared" si="14"/>
        <v>0.22446883582347968</v>
      </c>
      <c r="K175" s="4">
        <f t="shared" si="15"/>
        <v>7.5944816860894826E-2</v>
      </c>
      <c r="L175" s="4">
        <f t="shared" si="16"/>
        <v>-3.6552059140292525E-2</v>
      </c>
      <c r="M175" s="4">
        <f t="shared" si="17"/>
        <v>6.5607985768604604E-2</v>
      </c>
    </row>
    <row r="176" spans="1:13" x14ac:dyDescent="0.2">
      <c r="A176" s="4">
        <v>-0.17224881889763774</v>
      </c>
      <c r="B176" s="4">
        <v>-0.1551545706371191</v>
      </c>
      <c r="C176" s="4">
        <v>0</v>
      </c>
      <c r="D176" s="4">
        <v>-0.12962435832913941</v>
      </c>
      <c r="E176" s="4">
        <v>-0.21406760563380287</v>
      </c>
      <c r="F176" s="4">
        <v>-0.22299337264645133</v>
      </c>
      <c r="H176" s="4">
        <f t="shared" si="12"/>
        <v>-0.13600711912544503</v>
      </c>
      <c r="I176" s="4">
        <f t="shared" si="13"/>
        <v>-3.1119745182566741E-4</v>
      </c>
      <c r="J176" s="4">
        <f t="shared" si="14"/>
        <v>-0.22549400790556132</v>
      </c>
      <c r="K176" s="4">
        <f t="shared" si="15"/>
        <v>-0.24876011388313432</v>
      </c>
      <c r="L176" s="4">
        <f t="shared" si="16"/>
        <v>-0.16009486507152926</v>
      </c>
      <c r="M176" s="4">
        <f t="shared" si="17"/>
        <v>-0.18142225140737972</v>
      </c>
    </row>
    <row r="177" spans="1:13" x14ac:dyDescent="0.2">
      <c r="A177" s="4">
        <v>-0.10848179768949008</v>
      </c>
      <c r="B177" s="4">
        <v>-0.12688640776699023</v>
      </c>
      <c r="C177" s="4">
        <v>0</v>
      </c>
      <c r="D177" s="4">
        <v>-0.22296650961915976</v>
      </c>
      <c r="E177" s="4">
        <v>-3.7113605442176907E-2</v>
      </c>
      <c r="F177" s="4">
        <v>-3.1825105393225923E-2</v>
      </c>
      <c r="H177" s="4">
        <f t="shared" si="12"/>
        <v>-0.22934927041546538</v>
      </c>
      <c r="I177" s="4">
        <f t="shared" si="13"/>
        <v>-3.1119745182566741E-4</v>
      </c>
      <c r="J177" s="4">
        <f t="shared" si="14"/>
        <v>-4.8540007713935358E-2</v>
      </c>
      <c r="K177" s="4">
        <f t="shared" si="15"/>
        <v>-5.7591846629908905E-2</v>
      </c>
      <c r="L177" s="4">
        <f t="shared" si="16"/>
        <v>-0.13182670220140039</v>
      </c>
      <c r="M177" s="4">
        <f t="shared" si="17"/>
        <v>-0.11765523019923207</v>
      </c>
    </row>
    <row r="178" spans="1:13" x14ac:dyDescent="0.2">
      <c r="A178" s="4">
        <v>-2.7732069249793875E-2</v>
      </c>
      <c r="B178" s="4">
        <v>-6.450341685649208E-2</v>
      </c>
      <c r="C178" s="4">
        <v>0</v>
      </c>
      <c r="D178" s="4">
        <v>3.4474541751527421E-2</v>
      </c>
      <c r="E178" s="4">
        <v>-0.22384805653710249</v>
      </c>
      <c r="F178" s="4">
        <v>5.0588611209023613</v>
      </c>
      <c r="H178" s="4">
        <f t="shared" si="12"/>
        <v>2.8091780955221805E-2</v>
      </c>
      <c r="I178" s="4">
        <f t="shared" si="13"/>
        <v>-3.1119745182566741E-4</v>
      </c>
      <c r="J178" s="4">
        <f t="shared" si="14"/>
        <v>-0.23527445880886094</v>
      </c>
      <c r="K178" s="4">
        <f t="shared" si="15"/>
        <v>5.0330943796656786</v>
      </c>
      <c r="L178" s="4">
        <f t="shared" si="16"/>
        <v>-6.9443711290902252E-2</v>
      </c>
      <c r="M178" s="4">
        <f t="shared" si="17"/>
        <v>-3.6905501759535872E-2</v>
      </c>
    </row>
    <row r="179" spans="1:13" x14ac:dyDescent="0.2">
      <c r="A179" s="4">
        <v>-2.9805347593582863E-2</v>
      </c>
      <c r="B179" s="4">
        <v>4.2438095238095302E-2</v>
      </c>
      <c r="C179" s="4">
        <v>0</v>
      </c>
      <c r="D179" s="4">
        <v>5.4135523613962032E-3</v>
      </c>
      <c r="E179" s="4">
        <v>0.1179920792079209</v>
      </c>
      <c r="F179" s="4">
        <v>-2.181798063623783E-2</v>
      </c>
      <c r="H179" s="4">
        <f t="shared" si="12"/>
        <v>-9.6920843490941322E-4</v>
      </c>
      <c r="I179" s="4">
        <f t="shared" si="13"/>
        <v>-3.1119745182566741E-4</v>
      </c>
      <c r="J179" s="4">
        <f t="shared" si="14"/>
        <v>0.10656567693616245</v>
      </c>
      <c r="K179" s="4">
        <f t="shared" si="15"/>
        <v>-4.7584721872920809E-2</v>
      </c>
      <c r="L179" s="4">
        <f t="shared" si="16"/>
        <v>3.7497800803685137E-2</v>
      </c>
      <c r="M179" s="4">
        <f t="shared" si="17"/>
        <v>-3.8978780103324853E-2</v>
      </c>
    </row>
    <row r="180" spans="1:13" x14ac:dyDescent="0.2">
      <c r="A180" s="4">
        <v>8.4325443442861178E-2</v>
      </c>
      <c r="B180" s="4">
        <v>1.8697810218978185E-2</v>
      </c>
      <c r="C180" s="4">
        <v>0</v>
      </c>
      <c r="D180" s="4">
        <v>-0.17721628222523747</v>
      </c>
      <c r="E180" s="4">
        <v>0.22252815533980583</v>
      </c>
      <c r="F180" s="4">
        <v>1.2427743634767155E-2</v>
      </c>
      <c r="H180" s="4">
        <f t="shared" si="12"/>
        <v>-0.18359904302154309</v>
      </c>
      <c r="I180" s="4">
        <f t="shared" si="13"/>
        <v>-3.1119745182566741E-4</v>
      </c>
      <c r="J180" s="4">
        <f t="shared" si="14"/>
        <v>0.21110175306804738</v>
      </c>
      <c r="K180" s="4">
        <f t="shared" si="15"/>
        <v>-1.3338997601915823E-2</v>
      </c>
      <c r="L180" s="4">
        <f t="shared" si="16"/>
        <v>1.3757515784568018E-2</v>
      </c>
      <c r="M180" s="4">
        <f t="shared" si="17"/>
        <v>7.5152010933119184E-2</v>
      </c>
    </row>
    <row r="181" spans="1:13" x14ac:dyDescent="0.2">
      <c r="A181" s="4">
        <v>8.095804416403786E-2</v>
      </c>
      <c r="B181" s="4">
        <v>-5.9072413793103448E-2</v>
      </c>
      <c r="C181" s="4">
        <v>0</v>
      </c>
      <c r="D181" s="4">
        <v>4.446415362731139E-2</v>
      </c>
      <c r="E181" s="4">
        <v>0.19377441860465108</v>
      </c>
      <c r="F181" s="4">
        <v>0.11760452934226075</v>
      </c>
      <c r="H181" s="4">
        <f t="shared" si="12"/>
        <v>3.808139283100577E-2</v>
      </c>
      <c r="I181" s="4">
        <f t="shared" si="13"/>
        <v>-3.1119745182566741E-4</v>
      </c>
      <c r="J181" s="4">
        <f t="shared" si="14"/>
        <v>0.18234801633289263</v>
      </c>
      <c r="K181" s="4">
        <f t="shared" si="15"/>
        <v>9.1837788105577772E-2</v>
      </c>
      <c r="L181" s="4">
        <f t="shared" si="16"/>
        <v>-6.4012708227513621E-2</v>
      </c>
      <c r="M181" s="4">
        <f t="shared" si="17"/>
        <v>7.1784611654295866E-2</v>
      </c>
    </row>
    <row r="182" spans="1:13" x14ac:dyDescent="0.2">
      <c r="A182" s="4">
        <v>-0.12291003614122877</v>
      </c>
      <c r="B182" s="4">
        <v>6.1976470588235279E-2</v>
      </c>
      <c r="C182" s="4">
        <v>0</v>
      </c>
      <c r="D182" s="4">
        <v>6.9470693994966122E-3</v>
      </c>
      <c r="E182" s="4">
        <v>7.079999999999996E-2</v>
      </c>
      <c r="F182" s="4">
        <v>-3.0283621020329905E-2</v>
      </c>
      <c r="H182" s="4">
        <f t="shared" si="12"/>
        <v>5.6430860319099576E-4</v>
      </c>
      <c r="I182" s="4">
        <f t="shared" si="13"/>
        <v>-3.1119745182566741E-4</v>
      </c>
      <c r="J182" s="4">
        <f t="shared" si="14"/>
        <v>5.9373597728241509E-2</v>
      </c>
      <c r="K182" s="4">
        <f t="shared" si="15"/>
        <v>-5.6050362257012883E-2</v>
      </c>
      <c r="L182" s="4">
        <f t="shared" si="16"/>
        <v>5.7036176153825113E-2</v>
      </c>
      <c r="M182" s="4">
        <f t="shared" si="17"/>
        <v>-0.13208346865097076</v>
      </c>
    </row>
    <row r="183" spans="1:13" x14ac:dyDescent="0.2">
      <c r="A183" s="4">
        <v>0.12555635792778633</v>
      </c>
      <c r="B183" s="4">
        <v>2.3907808564231716E-2</v>
      </c>
      <c r="C183" s="4">
        <v>0</v>
      </c>
      <c r="D183" s="4">
        <v>-1.7279957431713486E-2</v>
      </c>
      <c r="E183" s="4">
        <v>3.854527687296419E-2</v>
      </c>
      <c r="F183" s="4">
        <v>7.1695049504950675E-2</v>
      </c>
      <c r="H183" s="4">
        <f t="shared" si="12"/>
        <v>-2.3662718228019103E-2</v>
      </c>
      <c r="I183" s="4">
        <f t="shared" si="13"/>
        <v>-3.1119745182566741E-4</v>
      </c>
      <c r="J183" s="4">
        <f t="shared" si="14"/>
        <v>2.7118874601205739E-2</v>
      </c>
      <c r="K183" s="4">
        <f t="shared" si="15"/>
        <v>4.5928308268267701E-2</v>
      </c>
      <c r="L183" s="4">
        <f t="shared" si="16"/>
        <v>1.8967514129821547E-2</v>
      </c>
      <c r="M183" s="4">
        <f t="shared" si="17"/>
        <v>0.11638292541804433</v>
      </c>
    </row>
    <row r="184" spans="1:13" x14ac:dyDescent="0.2">
      <c r="A184" s="4">
        <v>-6.6813880126185936E-4</v>
      </c>
      <c r="B184" s="4">
        <v>8.2271232876712411E-2</v>
      </c>
      <c r="C184" s="4">
        <v>0</v>
      </c>
      <c r="D184" s="4">
        <v>0.19724505119453925</v>
      </c>
      <c r="E184" s="4">
        <v>0.26319504132231414</v>
      </c>
      <c r="F184" s="4">
        <v>0.12546074177746677</v>
      </c>
      <c r="H184" s="4">
        <f t="shared" si="12"/>
        <v>0.19086229039823363</v>
      </c>
      <c r="I184" s="4">
        <f t="shared" si="13"/>
        <v>-3.1119745182566741E-4</v>
      </c>
      <c r="J184" s="4">
        <f t="shared" si="14"/>
        <v>0.25176863905055569</v>
      </c>
      <c r="K184" s="4">
        <f t="shared" si="15"/>
        <v>9.9694000540783798E-2</v>
      </c>
      <c r="L184" s="4">
        <f t="shared" si="16"/>
        <v>7.7330938442302238E-2</v>
      </c>
      <c r="M184" s="4">
        <f t="shared" si="17"/>
        <v>-9.8415713110038532E-3</v>
      </c>
    </row>
    <row r="185" spans="1:13" x14ac:dyDescent="0.2">
      <c r="A185" s="4">
        <v>-4.9028950542822629E-2</v>
      </c>
      <c r="B185" s="4">
        <v>-8.094936708860756E-2</v>
      </c>
      <c r="C185" s="4">
        <v>0</v>
      </c>
      <c r="D185" s="4">
        <v>2.5329670329670487E-2</v>
      </c>
      <c r="E185" s="4">
        <v>-7.4230769230769211E-2</v>
      </c>
      <c r="F185" s="4">
        <v>1.6200571700809688E-2</v>
      </c>
      <c r="H185" s="4">
        <f t="shared" si="12"/>
        <v>1.8946909533364871E-2</v>
      </c>
      <c r="I185" s="4">
        <f t="shared" si="13"/>
        <v>-3.1119745182566741E-4</v>
      </c>
      <c r="J185" s="4">
        <f t="shared" si="14"/>
        <v>-8.5657171502527663E-2</v>
      </c>
      <c r="K185" s="4">
        <f t="shared" si="15"/>
        <v>-9.5661695358732896E-3</v>
      </c>
      <c r="L185" s="4">
        <f t="shared" si="16"/>
        <v>-8.5889661523017732E-2</v>
      </c>
      <c r="M185" s="4">
        <f t="shared" si="17"/>
        <v>-5.8202383052564623E-2</v>
      </c>
    </row>
    <row r="186" spans="1:13" x14ac:dyDescent="0.2">
      <c r="A186" s="4">
        <v>-3.9462259755387537E-2</v>
      </c>
      <c r="B186" s="4">
        <v>-9.9136697247706462E-2</v>
      </c>
      <c r="C186" s="4">
        <v>0</v>
      </c>
      <c r="D186" s="4">
        <v>-0.13445323383084573</v>
      </c>
      <c r="E186" s="4">
        <v>-5.1000000000000004E-3</v>
      </c>
      <c r="F186" s="4">
        <v>8.8413935920812814E-2</v>
      </c>
      <c r="H186" s="4">
        <f t="shared" si="12"/>
        <v>-0.14083599462715135</v>
      </c>
      <c r="I186" s="4">
        <f t="shared" si="13"/>
        <v>-3.1119745182566741E-4</v>
      </c>
      <c r="J186" s="4">
        <f t="shared" si="14"/>
        <v>-1.6526402271758452E-2</v>
      </c>
      <c r="K186" s="4">
        <f t="shared" si="15"/>
        <v>6.2647194684129839E-2</v>
      </c>
      <c r="L186" s="4">
        <f t="shared" si="16"/>
        <v>-0.10407699168211663</v>
      </c>
      <c r="M186" s="4">
        <f t="shared" si="17"/>
        <v>-4.8635692265129531E-2</v>
      </c>
    </row>
    <row r="187" spans="1:13" x14ac:dyDescent="0.2">
      <c r="A187" s="4">
        <v>8.4904922197523158E-2</v>
      </c>
      <c r="B187" s="4">
        <v>1.5477283372365362E-2</v>
      </c>
      <c r="C187" s="4">
        <v>0</v>
      </c>
      <c r="D187" s="4">
        <v>1.9105882352941132E-2</v>
      </c>
      <c r="E187" s="4">
        <v>-0.10904827586206894</v>
      </c>
      <c r="F187" s="4">
        <v>7.2165300393037646E-2</v>
      </c>
      <c r="H187" s="4">
        <f t="shared" si="12"/>
        <v>1.2723121556635516E-2</v>
      </c>
      <c r="I187" s="4">
        <f t="shared" si="13"/>
        <v>-3.1119745182566741E-4</v>
      </c>
      <c r="J187" s="4">
        <f t="shared" si="14"/>
        <v>-0.1204746781338274</v>
      </c>
      <c r="K187" s="4">
        <f t="shared" si="15"/>
        <v>4.6398559156354671E-2</v>
      </c>
      <c r="L187" s="4">
        <f t="shared" si="16"/>
        <v>1.0536988937955195E-2</v>
      </c>
      <c r="M187" s="4">
        <f t="shared" si="17"/>
        <v>7.5731489687781164E-2</v>
      </c>
    </row>
    <row r="188" spans="1:13" x14ac:dyDescent="0.2">
      <c r="A188" s="4">
        <v>8.0387762840399835E-2</v>
      </c>
      <c r="B188" s="4">
        <v>-8.4841379310344855E-2</v>
      </c>
      <c r="C188" s="4">
        <v>0</v>
      </c>
      <c r="D188" s="4">
        <v>4.9054609342703441E-2</v>
      </c>
      <c r="E188" s="4">
        <v>-0.14200476190476186</v>
      </c>
      <c r="F188" s="4">
        <v>-3.6638879825992461E-2</v>
      </c>
      <c r="H188" s="4">
        <f t="shared" si="12"/>
        <v>4.2671848546397828E-2</v>
      </c>
      <c r="I188" s="4">
        <f t="shared" si="13"/>
        <v>-3.1119745182566741E-4</v>
      </c>
      <c r="J188" s="4">
        <f t="shared" si="14"/>
        <v>-0.15343116417652031</v>
      </c>
      <c r="K188" s="4">
        <f t="shared" si="15"/>
        <v>-6.2405621062675443E-2</v>
      </c>
      <c r="L188" s="4">
        <f t="shared" si="16"/>
        <v>-8.9781673744755028E-2</v>
      </c>
      <c r="M188" s="4">
        <f t="shared" si="17"/>
        <v>7.1214330330657841E-2</v>
      </c>
    </row>
    <row r="189" spans="1:13" x14ac:dyDescent="0.2">
      <c r="A189" s="4">
        <v>2.1902654867256625E-2</v>
      </c>
      <c r="B189" s="4">
        <v>-5.0000000000000001E-3</v>
      </c>
      <c r="C189" s="4">
        <v>0</v>
      </c>
      <c r="D189" s="4">
        <v>-9.4231927710843322E-2</v>
      </c>
      <c r="E189" s="4">
        <v>0.11874581939799322</v>
      </c>
      <c r="F189" s="4">
        <v>-5.7550231839258108E-2</v>
      </c>
      <c r="H189" s="4">
        <f t="shared" si="12"/>
        <v>-0.10061468850714894</v>
      </c>
      <c r="I189" s="4">
        <f t="shared" si="13"/>
        <v>-3.1119745182566741E-4</v>
      </c>
      <c r="J189" s="4">
        <f t="shared" si="14"/>
        <v>0.10731941712623477</v>
      </c>
      <c r="K189" s="4">
        <f t="shared" si="15"/>
        <v>-8.3316973075941089E-2</v>
      </c>
      <c r="L189" s="4">
        <f t="shared" si="16"/>
        <v>-9.9402944344101664E-3</v>
      </c>
      <c r="M189" s="4">
        <f t="shared" si="17"/>
        <v>1.2729222357514631E-2</v>
      </c>
    </row>
    <row r="190" spans="1:13" x14ac:dyDescent="0.2">
      <c r="A190" s="4">
        <v>0.13707550525464832</v>
      </c>
      <c r="B190" s="4">
        <v>-4.4137474120082815E-2</v>
      </c>
      <c r="C190" s="4">
        <v>0</v>
      </c>
      <c r="D190" s="4">
        <v>7.7955809213208133E-2</v>
      </c>
      <c r="E190" s="4">
        <v>4.0654545454545415E-2</v>
      </c>
      <c r="F190" s="4">
        <v>3.9028986286636341E-2</v>
      </c>
      <c r="H190" s="4">
        <f t="shared" si="12"/>
        <v>7.1573048416902513E-2</v>
      </c>
      <c r="I190" s="4">
        <f t="shared" si="13"/>
        <v>-3.1119745182566741E-4</v>
      </c>
      <c r="J190" s="4">
        <f t="shared" si="14"/>
        <v>2.9228143182786964E-2</v>
      </c>
      <c r="K190" s="4">
        <f t="shared" si="15"/>
        <v>1.3262245049953363E-2</v>
      </c>
      <c r="L190" s="4">
        <f t="shared" si="16"/>
        <v>-4.907776855449298E-2</v>
      </c>
      <c r="M190" s="4">
        <f t="shared" si="17"/>
        <v>0.12790207274490634</v>
      </c>
    </row>
    <row r="191" spans="1:13" x14ac:dyDescent="0.2">
      <c r="A191" s="4">
        <v>-0.10108029197080293</v>
      </c>
      <c r="B191" s="4">
        <v>-1.6269938650306789E-2</v>
      </c>
      <c r="C191" s="4">
        <v>0</v>
      </c>
      <c r="D191" s="4">
        <v>-0.15315019077349978</v>
      </c>
      <c r="E191" s="4">
        <v>0.17781818181818188</v>
      </c>
      <c r="F191" s="4">
        <v>-4.8450154162384407E-2</v>
      </c>
      <c r="H191" s="4">
        <f t="shared" si="12"/>
        <v>-0.1595329515698054</v>
      </c>
      <c r="I191" s="4">
        <f t="shared" si="13"/>
        <v>-3.1119745182566741E-4</v>
      </c>
      <c r="J191" s="4">
        <f t="shared" si="14"/>
        <v>0.16639177954642342</v>
      </c>
      <c r="K191" s="4">
        <f t="shared" si="15"/>
        <v>-7.4216895399067381E-2</v>
      </c>
      <c r="L191" s="4">
        <f t="shared" si="16"/>
        <v>-2.1210233084716958E-2</v>
      </c>
      <c r="M191" s="4">
        <f t="shared" si="17"/>
        <v>-0.11025372448054492</v>
      </c>
    </row>
    <row r="192" spans="1:13" x14ac:dyDescent="0.2">
      <c r="A192" s="4">
        <v>9.9838709677419257E-2</v>
      </c>
      <c r="B192" s="4">
        <v>-9.4385474860335217E-2</v>
      </c>
      <c r="C192" s="4">
        <v>0</v>
      </c>
      <c r="D192" s="4">
        <v>-0.11819593971085818</v>
      </c>
      <c r="E192" s="4">
        <v>0.15289473684210531</v>
      </c>
      <c r="F192" s="4">
        <v>-3.8523714924261314E-2</v>
      </c>
      <c r="H192" s="4">
        <f t="shared" si="12"/>
        <v>-0.1245787005071638</v>
      </c>
      <c r="I192" s="4">
        <f t="shared" si="13"/>
        <v>-3.1119745182566741E-4</v>
      </c>
      <c r="J192" s="4">
        <f t="shared" si="14"/>
        <v>0.14146833457034685</v>
      </c>
      <c r="K192" s="4">
        <f t="shared" si="15"/>
        <v>-6.4290456160944295E-2</v>
      </c>
      <c r="L192" s="4">
        <f t="shared" si="16"/>
        <v>-9.9325769294745389E-2</v>
      </c>
      <c r="M192" s="4">
        <f t="shared" si="17"/>
        <v>9.0665277167677263E-2</v>
      </c>
    </row>
    <row r="193" spans="1:13" x14ac:dyDescent="0.2">
      <c r="A193" s="4">
        <v>-6.1992626377803069E-2</v>
      </c>
      <c r="B193" s="4">
        <v>-4.5999999999999999E-3</v>
      </c>
      <c r="C193" s="4">
        <v>0</v>
      </c>
      <c r="D193" s="4">
        <v>0.18711554252199408</v>
      </c>
      <c r="E193" s="4">
        <v>-0.2247492537313433</v>
      </c>
      <c r="F193" s="4">
        <v>2.401750437609422E-3</v>
      </c>
      <c r="H193" s="4">
        <f t="shared" si="12"/>
        <v>0.18073278172568846</v>
      </c>
      <c r="I193" s="4">
        <f t="shared" si="13"/>
        <v>-3.1119745182566741E-4</v>
      </c>
      <c r="J193" s="4">
        <f t="shared" si="14"/>
        <v>-0.23617565600310175</v>
      </c>
      <c r="K193" s="4">
        <f t="shared" si="15"/>
        <v>-2.3364990799073556E-2</v>
      </c>
      <c r="L193" s="4">
        <f t="shared" si="16"/>
        <v>-9.5402944344101671E-3</v>
      </c>
      <c r="M193" s="4">
        <f t="shared" si="17"/>
        <v>-7.1166058887545069E-2</v>
      </c>
    </row>
    <row r="194" spans="1:13" x14ac:dyDescent="0.2">
      <c r="A194" s="4">
        <v>0.11392244897959174</v>
      </c>
      <c r="B194" s="4">
        <v>0.21853462414578587</v>
      </c>
      <c r="C194" s="4">
        <v>0</v>
      </c>
      <c r="D194" s="4">
        <v>9.9306475111291023E-2</v>
      </c>
      <c r="E194" s="4">
        <v>0.10733319502074694</v>
      </c>
      <c r="F194" s="4">
        <v>5.1002217529039148E-2</v>
      </c>
      <c r="H194" s="4">
        <f t="shared" si="12"/>
        <v>9.2923714314985403E-2</v>
      </c>
      <c r="I194" s="4">
        <f t="shared" si="13"/>
        <v>-3.1119745182566741E-4</v>
      </c>
      <c r="J194" s="4">
        <f t="shared" si="14"/>
        <v>9.5906792748988487E-2</v>
      </c>
      <c r="K194" s="4">
        <f t="shared" si="15"/>
        <v>2.523547629235617E-2</v>
      </c>
      <c r="L194" s="4">
        <f t="shared" si="16"/>
        <v>0.21359432971137571</v>
      </c>
      <c r="M194" s="4">
        <f t="shared" si="17"/>
        <v>0.10474901646984974</v>
      </c>
    </row>
    <row r="195" spans="1:13" x14ac:dyDescent="0.2">
      <c r="A195" s="4">
        <v>-0.18192237762237765</v>
      </c>
      <c r="B195" s="4">
        <v>-6.8265884861407194E-2</v>
      </c>
      <c r="C195" s="4">
        <v>0</v>
      </c>
      <c r="D195" s="4">
        <v>-0.1678071090047393</v>
      </c>
      <c r="E195" s="4">
        <v>-0.29962163742690057</v>
      </c>
      <c r="F195" s="4">
        <v>-1.2676963350785305E-2</v>
      </c>
      <c r="H195" s="4">
        <f t="shared" ref="H195:H240" si="18">D195-D$242</f>
        <v>-0.17418986980104492</v>
      </c>
      <c r="I195" s="4">
        <f t="shared" ref="I195:I240" si="19">C195-C$242</f>
        <v>-3.1119745182566741E-4</v>
      </c>
      <c r="J195" s="4">
        <f t="shared" ref="J195:J240" si="20">E195-E$242</f>
        <v>-0.31104803969865902</v>
      </c>
      <c r="K195" s="4">
        <f t="shared" ref="K195:K240" si="21">F195-F$242</f>
        <v>-3.8443704587468285E-2</v>
      </c>
      <c r="L195" s="4">
        <f t="shared" ref="L195:L240" si="22">B195-B$242</f>
        <v>-7.3206179295817367E-2</v>
      </c>
      <c r="M195" s="4">
        <f t="shared" ref="M195:M240" si="23">A195-$A$242</f>
        <v>-0.19109581013211963</v>
      </c>
    </row>
    <row r="196" spans="1:13" x14ac:dyDescent="0.2">
      <c r="A196" s="4">
        <v>-8.8899999999999979E-2</v>
      </c>
      <c r="B196" s="4">
        <v>-5.662525252525253E-2</v>
      </c>
      <c r="C196" s="4">
        <v>0</v>
      </c>
      <c r="D196" s="4">
        <v>-7.0766666666666644E-2</v>
      </c>
      <c r="E196" s="4">
        <v>-5.4100000000000044E-2</v>
      </c>
      <c r="F196" s="4">
        <v>-4.6226379137412239E-2</v>
      </c>
      <c r="H196" s="4">
        <f t="shared" si="18"/>
        <v>-7.7149427462972264E-2</v>
      </c>
      <c r="I196" s="4">
        <f t="shared" si="19"/>
        <v>-3.1119745182566741E-4</v>
      </c>
      <c r="J196" s="4">
        <f t="shared" si="20"/>
        <v>-6.5526402271758488E-2</v>
      </c>
      <c r="K196" s="4">
        <f t="shared" si="21"/>
        <v>-7.1993120374095221E-2</v>
      </c>
      <c r="L196" s="4">
        <f t="shared" si="22"/>
        <v>-6.1565546959662695E-2</v>
      </c>
      <c r="M196" s="4">
        <f t="shared" si="23"/>
        <v>-9.8073432509741973E-2</v>
      </c>
    </row>
    <row r="197" spans="1:13" x14ac:dyDescent="0.2">
      <c r="A197" s="4">
        <v>0.19291800766283515</v>
      </c>
      <c r="B197" s="4">
        <v>0.42623583815028904</v>
      </c>
      <c r="C197" s="4">
        <v>0</v>
      </c>
      <c r="D197" s="4">
        <v>5.1303802535023382E-2</v>
      </c>
      <c r="E197" s="4">
        <v>-0.23844255319148935</v>
      </c>
      <c r="F197" s="4">
        <v>0.15456541702993329</v>
      </c>
      <c r="H197" s="4">
        <f t="shared" si="18"/>
        <v>4.4921041738717762E-2</v>
      </c>
      <c r="I197" s="4">
        <f t="shared" si="19"/>
        <v>-3.1119745182566741E-4</v>
      </c>
      <c r="J197" s="4">
        <f t="shared" si="20"/>
        <v>-0.2498689554632478</v>
      </c>
      <c r="K197" s="4">
        <f t="shared" si="21"/>
        <v>0.1287986757932503</v>
      </c>
      <c r="L197" s="4">
        <f t="shared" si="22"/>
        <v>0.42129554371587885</v>
      </c>
      <c r="M197" s="4">
        <f t="shared" si="23"/>
        <v>0.18374457515309317</v>
      </c>
    </row>
    <row r="198" spans="1:13" x14ac:dyDescent="0.2">
      <c r="A198" s="4">
        <v>-0.22356413628212785</v>
      </c>
      <c r="B198" s="4">
        <v>-4.5151246537396168E-2</v>
      </c>
      <c r="C198" s="4">
        <v>0</v>
      </c>
      <c r="D198" s="4">
        <v>-8.3403560466543805E-2</v>
      </c>
      <c r="E198" s="4">
        <v>0</v>
      </c>
      <c r="F198" s="4">
        <v>6.205500154846693E-2</v>
      </c>
      <c r="H198" s="4">
        <f t="shared" si="18"/>
        <v>-8.9786321262849425E-2</v>
      </c>
      <c r="I198" s="4">
        <f t="shared" si="19"/>
        <v>-3.1119745182566741E-4</v>
      </c>
      <c r="J198" s="4">
        <f t="shared" si="20"/>
        <v>-1.142640227175845E-2</v>
      </c>
      <c r="K198" s="4">
        <f t="shared" si="21"/>
        <v>3.6288260311783949E-2</v>
      </c>
      <c r="L198" s="4">
        <f t="shared" si="22"/>
        <v>-5.0091540971806334E-2</v>
      </c>
      <c r="M198" s="4">
        <f t="shared" si="23"/>
        <v>-0.23273756879186985</v>
      </c>
    </row>
    <row r="199" spans="1:13" x14ac:dyDescent="0.2">
      <c r="A199" s="4">
        <v>8.2463636363636419E-2</v>
      </c>
      <c r="B199" s="4">
        <v>6.0996755162241914E-2</v>
      </c>
      <c r="C199" s="4">
        <v>0</v>
      </c>
      <c r="D199" s="4">
        <v>8.792305630026799E-2</v>
      </c>
      <c r="E199" s="4">
        <v>0</v>
      </c>
      <c r="F199" s="4">
        <v>-3.423033033033028E-2</v>
      </c>
      <c r="H199" s="4">
        <f t="shared" si="18"/>
        <v>8.1540295503962371E-2</v>
      </c>
      <c r="I199" s="4">
        <f t="shared" si="19"/>
        <v>-3.1119745182566741E-4</v>
      </c>
      <c r="J199" s="4">
        <f t="shared" si="20"/>
        <v>-1.142640227175845E-2</v>
      </c>
      <c r="K199" s="4">
        <f t="shared" si="21"/>
        <v>-5.9997071567013255E-2</v>
      </c>
      <c r="L199" s="4">
        <f t="shared" si="22"/>
        <v>5.6056460727831749E-2</v>
      </c>
      <c r="M199" s="4">
        <f t="shared" si="23"/>
        <v>7.3290203853894426E-2</v>
      </c>
    </row>
    <row r="200" spans="1:13" x14ac:dyDescent="0.2">
      <c r="A200" s="4">
        <v>-8.4497014925373079E-2</v>
      </c>
      <c r="B200" s="4">
        <v>4.5635603715170184E-2</v>
      </c>
      <c r="C200" s="4">
        <v>0</v>
      </c>
      <c r="D200" s="4">
        <v>-3.9764297253634825E-2</v>
      </c>
      <c r="E200" s="4">
        <v>0</v>
      </c>
      <c r="F200" s="4">
        <v>7.7619974017538076E-2</v>
      </c>
      <c r="H200" s="4">
        <f t="shared" si="18"/>
        <v>-4.6147058049940445E-2</v>
      </c>
      <c r="I200" s="4">
        <f t="shared" si="19"/>
        <v>-3.1119745182566741E-4</v>
      </c>
      <c r="J200" s="4">
        <f t="shared" si="20"/>
        <v>-1.142640227175845E-2</v>
      </c>
      <c r="K200" s="4">
        <f t="shared" si="21"/>
        <v>5.1853232780855102E-2</v>
      </c>
      <c r="L200" s="4">
        <f t="shared" si="22"/>
        <v>4.0695309280760018E-2</v>
      </c>
      <c r="M200" s="4">
        <f t="shared" si="23"/>
        <v>-9.3670447435115073E-2</v>
      </c>
    </row>
    <row r="201" spans="1:13" x14ac:dyDescent="0.2">
      <c r="A201" s="4">
        <v>1.5886910197869156E-2</v>
      </c>
      <c r="B201" s="4">
        <v>-0.20439504950495044</v>
      </c>
      <c r="C201" s="4">
        <v>0</v>
      </c>
      <c r="D201" s="4">
        <v>7.0752777777777678E-2</v>
      </c>
      <c r="E201" s="4">
        <v>0</v>
      </c>
      <c r="F201" s="4">
        <v>7.683008073008081E-2</v>
      </c>
      <c r="H201" s="4">
        <f t="shared" si="18"/>
        <v>6.4370016981472059E-2</v>
      </c>
      <c r="I201" s="4">
        <f t="shared" si="19"/>
        <v>-3.1119745182566741E-4</v>
      </c>
      <c r="J201" s="4">
        <f t="shared" si="20"/>
        <v>-1.142640227175845E-2</v>
      </c>
      <c r="K201" s="4">
        <f t="shared" si="21"/>
        <v>5.1063339493397836E-2</v>
      </c>
      <c r="L201" s="4">
        <f t="shared" si="22"/>
        <v>-0.2093353439393606</v>
      </c>
      <c r="M201" s="4">
        <f t="shared" si="23"/>
        <v>6.7134776881271618E-3</v>
      </c>
    </row>
    <row r="202" spans="1:13" x14ac:dyDescent="0.2">
      <c r="A202" s="4">
        <v>-9.884132231404949E-2</v>
      </c>
      <c r="B202" s="4">
        <v>5.1030287206266262E-2</v>
      </c>
      <c r="C202" s="4">
        <v>0</v>
      </c>
      <c r="D202" s="4">
        <v>-0.14435505819158453</v>
      </c>
      <c r="E202" s="4">
        <v>0</v>
      </c>
      <c r="F202" s="4">
        <v>4.8656594015515503E-2</v>
      </c>
      <c r="H202" s="4">
        <f t="shared" si="18"/>
        <v>-0.15073781898789015</v>
      </c>
      <c r="I202" s="4">
        <f t="shared" si="19"/>
        <v>-3.1119745182566741E-4</v>
      </c>
      <c r="J202" s="4">
        <f t="shared" si="20"/>
        <v>-1.142640227175845E-2</v>
      </c>
      <c r="K202" s="4">
        <f t="shared" si="21"/>
        <v>2.2889852778832525E-2</v>
      </c>
      <c r="L202" s="4">
        <f t="shared" si="22"/>
        <v>4.6089992771856096E-2</v>
      </c>
      <c r="M202" s="4">
        <f t="shared" si="23"/>
        <v>-0.10801475482379148</v>
      </c>
    </row>
    <row r="203" spans="1:13" x14ac:dyDescent="0.2">
      <c r="A203" s="4">
        <v>0</v>
      </c>
      <c r="B203" s="4">
        <v>0.18175851393188847</v>
      </c>
      <c r="C203" s="4">
        <v>0</v>
      </c>
      <c r="D203" s="4">
        <v>-1.6087264150943522E-2</v>
      </c>
      <c r="E203" s="4">
        <v>0</v>
      </c>
      <c r="F203" s="4">
        <v>6.0072327044025098E-2</v>
      </c>
      <c r="H203" s="4">
        <f t="shared" si="18"/>
        <v>-2.2470024947249138E-2</v>
      </c>
      <c r="I203" s="4">
        <f t="shared" si="19"/>
        <v>-3.1119745182566741E-4</v>
      </c>
      <c r="J203" s="4">
        <f t="shared" si="20"/>
        <v>-1.142640227175845E-2</v>
      </c>
      <c r="K203" s="4">
        <f t="shared" si="21"/>
        <v>3.4305585807342123E-2</v>
      </c>
      <c r="L203" s="4">
        <f t="shared" si="22"/>
        <v>0.17681821949747831</v>
      </c>
      <c r="M203" s="4">
        <f t="shared" si="23"/>
        <v>-9.1734325097419939E-3</v>
      </c>
    </row>
    <row r="204" spans="1:13" x14ac:dyDescent="0.2">
      <c r="A204" s="4">
        <v>0</v>
      </c>
      <c r="B204" s="4">
        <v>-5.05976401179941E-2</v>
      </c>
      <c r="C204" s="4">
        <v>0</v>
      </c>
      <c r="D204" s="4">
        <v>-0.1098278187565858</v>
      </c>
      <c r="E204" s="4">
        <v>0</v>
      </c>
      <c r="F204" s="4">
        <v>-8.7633261339092813E-2</v>
      </c>
      <c r="H204" s="4">
        <f t="shared" si="18"/>
        <v>-0.11621057955289142</v>
      </c>
      <c r="I204" s="4">
        <f t="shared" si="19"/>
        <v>-3.1119745182566741E-4</v>
      </c>
      <c r="J204" s="4">
        <f t="shared" si="20"/>
        <v>-1.142640227175845E-2</v>
      </c>
      <c r="K204" s="4">
        <f t="shared" si="21"/>
        <v>-0.11340000257577579</v>
      </c>
      <c r="L204" s="4">
        <f t="shared" si="22"/>
        <v>-5.5537934552404265E-2</v>
      </c>
      <c r="M204" s="4">
        <f t="shared" si="23"/>
        <v>-9.1734325097419939E-3</v>
      </c>
    </row>
    <row r="205" spans="1:13" x14ac:dyDescent="0.2">
      <c r="A205" s="4">
        <v>0</v>
      </c>
      <c r="B205" s="4">
        <v>-1.5361807580174877E-2</v>
      </c>
      <c r="C205" s="4">
        <v>0</v>
      </c>
      <c r="D205" s="4">
        <v>0.12404806892453961</v>
      </c>
      <c r="E205" s="4">
        <v>0</v>
      </c>
      <c r="F205" s="4">
        <v>0.17491688587187085</v>
      </c>
      <c r="H205" s="4">
        <f t="shared" si="18"/>
        <v>0.11766530812823399</v>
      </c>
      <c r="I205" s="4">
        <f t="shared" si="19"/>
        <v>-3.1119745182566741E-4</v>
      </c>
      <c r="J205" s="4">
        <f t="shared" si="20"/>
        <v>-1.142640227175845E-2</v>
      </c>
      <c r="K205" s="4">
        <f t="shared" si="21"/>
        <v>0.14915014463518786</v>
      </c>
      <c r="L205" s="4">
        <f t="shared" si="22"/>
        <v>-2.0302102014585044E-2</v>
      </c>
      <c r="M205" s="4">
        <f t="shared" si="23"/>
        <v>-9.1734325097419939E-3</v>
      </c>
    </row>
    <row r="206" spans="1:13" x14ac:dyDescent="0.2">
      <c r="A206" s="4">
        <v>0</v>
      </c>
      <c r="B206" s="4">
        <v>0.1021516129032258</v>
      </c>
      <c r="C206" s="4">
        <v>0</v>
      </c>
      <c r="D206" s="4">
        <v>-4.8593015332197648E-2</v>
      </c>
      <c r="E206" s="4">
        <v>0</v>
      </c>
      <c r="F206" s="4">
        <v>9.1979069767442051E-2</v>
      </c>
      <c r="H206" s="4">
        <f t="shared" si="18"/>
        <v>-5.4975776128503268E-2</v>
      </c>
      <c r="I206" s="4">
        <f t="shared" si="19"/>
        <v>-3.1119745182566741E-4</v>
      </c>
      <c r="J206" s="4">
        <f t="shared" si="20"/>
        <v>-1.142640227175845E-2</v>
      </c>
      <c r="K206" s="4">
        <f t="shared" si="21"/>
        <v>6.6212328530759076E-2</v>
      </c>
      <c r="L206" s="4">
        <f t="shared" si="22"/>
        <v>9.721131846881563E-2</v>
      </c>
      <c r="M206" s="4">
        <f t="shared" si="23"/>
        <v>-9.1734325097419939E-3</v>
      </c>
    </row>
    <row r="207" spans="1:13" x14ac:dyDescent="0.2">
      <c r="A207" s="4">
        <v>0</v>
      </c>
      <c r="B207" s="4">
        <v>9.5718954248365552E-3</v>
      </c>
      <c r="C207" s="4">
        <v>0</v>
      </c>
      <c r="D207" s="4">
        <v>-3.8039473684210512E-2</v>
      </c>
      <c r="E207" s="4">
        <v>0</v>
      </c>
      <c r="F207" s="4">
        <v>-0.19125972799395535</v>
      </c>
      <c r="H207" s="4">
        <f t="shared" si="18"/>
        <v>-4.4422234480516132E-2</v>
      </c>
      <c r="I207" s="4">
        <f t="shared" si="19"/>
        <v>-3.1119745182566741E-4</v>
      </c>
      <c r="J207" s="4">
        <f t="shared" si="20"/>
        <v>-1.142640227175845E-2</v>
      </c>
      <c r="K207" s="4">
        <f t="shared" si="21"/>
        <v>-0.21702646923063834</v>
      </c>
      <c r="L207" s="4">
        <f t="shared" si="22"/>
        <v>4.6316009904263881E-3</v>
      </c>
      <c r="M207" s="4">
        <f t="shared" si="23"/>
        <v>-9.1734325097419939E-3</v>
      </c>
    </row>
    <row r="208" spans="1:13" x14ac:dyDescent="0.2">
      <c r="A208" s="4">
        <v>0</v>
      </c>
      <c r="B208" s="4">
        <v>-6.7573289902280141E-3</v>
      </c>
      <c r="C208" s="4">
        <v>0</v>
      </c>
      <c r="D208" s="4">
        <v>4.3271879483500586E-2</v>
      </c>
      <c r="E208" s="4">
        <v>0</v>
      </c>
      <c r="F208" s="4">
        <v>0.13109065580797236</v>
      </c>
      <c r="H208" s="4">
        <f t="shared" si="18"/>
        <v>3.6889118687194966E-2</v>
      </c>
      <c r="I208" s="4">
        <f t="shared" si="19"/>
        <v>-3.1119745182566741E-4</v>
      </c>
      <c r="J208" s="4">
        <f t="shared" si="20"/>
        <v>-1.142640227175845E-2</v>
      </c>
      <c r="K208" s="4">
        <f t="shared" si="21"/>
        <v>0.10532391457128938</v>
      </c>
      <c r="L208" s="4">
        <f t="shared" si="22"/>
        <v>-1.1697623424638181E-2</v>
      </c>
      <c r="M208" s="4">
        <f t="shared" si="23"/>
        <v>-9.1734325097419939E-3</v>
      </c>
    </row>
    <row r="209" spans="1:13" x14ac:dyDescent="0.2">
      <c r="A209" s="4">
        <v>0</v>
      </c>
      <c r="B209" s="4">
        <v>-1.9825641025641081E-2</v>
      </c>
      <c r="C209" s="4">
        <v>0</v>
      </c>
      <c r="D209" s="4">
        <v>6.2275252370755735E-2</v>
      </c>
      <c r="E209" s="4">
        <v>0</v>
      </c>
      <c r="F209" s="4">
        <v>-4.2926853377265178E-2</v>
      </c>
      <c r="H209" s="4">
        <f t="shared" si="18"/>
        <v>5.5892491574450115E-2</v>
      </c>
      <c r="I209" s="4">
        <f t="shared" si="19"/>
        <v>-3.1119745182566741E-4</v>
      </c>
      <c r="J209" s="4">
        <f t="shared" si="20"/>
        <v>-1.142640227175845E-2</v>
      </c>
      <c r="K209" s="4">
        <f t="shared" si="21"/>
        <v>-6.8693594613948153E-2</v>
      </c>
      <c r="L209" s="4">
        <f t="shared" si="22"/>
        <v>-2.476593546005125E-2</v>
      </c>
      <c r="M209" s="4">
        <f t="shared" si="23"/>
        <v>-9.1734325097419939E-3</v>
      </c>
    </row>
    <row r="210" spans="1:13" x14ac:dyDescent="0.2">
      <c r="A210" s="4">
        <v>0</v>
      </c>
      <c r="B210" s="4">
        <v>0.11118571428571432</v>
      </c>
      <c r="C210" s="4">
        <v>0</v>
      </c>
      <c r="D210" s="4">
        <v>1.1802204284383602E-2</v>
      </c>
      <c r="E210" s="4">
        <v>0</v>
      </c>
      <c r="F210" s="4">
        <v>-3.1900000000000046E-2</v>
      </c>
      <c r="H210" s="4">
        <f t="shared" si="18"/>
        <v>5.4194434880779855E-3</v>
      </c>
      <c r="I210" s="4">
        <f t="shared" si="19"/>
        <v>-3.1119745182566741E-4</v>
      </c>
      <c r="J210" s="4">
        <f t="shared" si="20"/>
        <v>-1.142640227175845E-2</v>
      </c>
      <c r="K210" s="4">
        <f t="shared" si="21"/>
        <v>-5.7666741236683028E-2</v>
      </c>
      <c r="L210" s="4">
        <f t="shared" si="22"/>
        <v>0.10624541985130415</v>
      </c>
      <c r="M210" s="4">
        <f t="shared" si="23"/>
        <v>-9.1734325097419939E-3</v>
      </c>
    </row>
    <row r="211" spans="1:13" x14ac:dyDescent="0.2">
      <c r="A211" s="4">
        <v>0</v>
      </c>
      <c r="B211" s="4">
        <v>-8.5167213114754073E-2</v>
      </c>
      <c r="C211" s="4">
        <v>0</v>
      </c>
      <c r="D211" s="4">
        <v>0.15086664278036541</v>
      </c>
      <c r="E211" s="4">
        <v>0</v>
      </c>
      <c r="F211" s="4">
        <v>-3.3832027917797623E-2</v>
      </c>
      <c r="H211" s="4">
        <f t="shared" si="18"/>
        <v>0.14448388198405979</v>
      </c>
      <c r="I211" s="4">
        <f t="shared" si="19"/>
        <v>-3.1119745182566741E-4</v>
      </c>
      <c r="J211" s="4">
        <f t="shared" si="20"/>
        <v>-1.142640227175845E-2</v>
      </c>
      <c r="K211" s="4">
        <f t="shared" si="21"/>
        <v>-5.9598769154480605E-2</v>
      </c>
      <c r="L211" s="4">
        <f t="shared" si="22"/>
        <v>-9.0107507549164245E-2</v>
      </c>
      <c r="M211" s="4">
        <f t="shared" si="23"/>
        <v>-9.1734325097419939E-3</v>
      </c>
    </row>
    <row r="212" spans="1:13" x14ac:dyDescent="0.2">
      <c r="A212" s="4">
        <v>0</v>
      </c>
      <c r="B212" s="4">
        <v>8.6890365448505855E-3</v>
      </c>
      <c r="C212" s="4">
        <v>0</v>
      </c>
      <c r="D212" s="4">
        <v>4.8607547169811242E-2</v>
      </c>
      <c r="E212" s="4">
        <v>0</v>
      </c>
      <c r="F212" s="4">
        <v>-3.3956417011667246E-2</v>
      </c>
      <c r="H212" s="4">
        <f t="shared" si="18"/>
        <v>4.2224786373505629E-2</v>
      </c>
      <c r="I212" s="4">
        <f t="shared" si="19"/>
        <v>-3.1119745182566741E-4</v>
      </c>
      <c r="J212" s="4">
        <f t="shared" si="20"/>
        <v>-1.142640227175845E-2</v>
      </c>
      <c r="K212" s="4">
        <f t="shared" si="21"/>
        <v>-5.9723158248350228E-2</v>
      </c>
      <c r="L212" s="4">
        <f t="shared" si="22"/>
        <v>3.7487421104404183E-3</v>
      </c>
      <c r="M212" s="4">
        <f t="shared" si="23"/>
        <v>-9.1734325097419939E-3</v>
      </c>
    </row>
    <row r="213" spans="1:13" x14ac:dyDescent="0.2">
      <c r="A213" s="4">
        <v>0</v>
      </c>
      <c r="B213" s="4">
        <v>-0.15641267605633805</v>
      </c>
      <c r="C213" s="4">
        <v>0</v>
      </c>
      <c r="D213" s="4">
        <v>-0.22120307328605207</v>
      </c>
      <c r="E213" s="4">
        <v>0</v>
      </c>
      <c r="F213" s="4">
        <v>-0.16797642429965379</v>
      </c>
      <c r="H213" s="4">
        <f t="shared" si="18"/>
        <v>-0.22758583408235769</v>
      </c>
      <c r="I213" s="4">
        <f t="shared" si="19"/>
        <v>-3.1119745182566741E-4</v>
      </c>
      <c r="J213" s="4">
        <f t="shared" si="20"/>
        <v>-1.142640227175845E-2</v>
      </c>
      <c r="K213" s="4">
        <f t="shared" si="21"/>
        <v>-0.19374316553633678</v>
      </c>
      <c r="L213" s="4">
        <f t="shared" si="22"/>
        <v>-0.1613529704907482</v>
      </c>
      <c r="M213" s="4">
        <f t="shared" si="23"/>
        <v>-9.1734325097419939E-3</v>
      </c>
    </row>
    <row r="214" spans="1:13" x14ac:dyDescent="0.2">
      <c r="A214" s="4">
        <v>0</v>
      </c>
      <c r="B214" s="4">
        <v>-1.5142061281337101E-2</v>
      </c>
      <c r="C214" s="4">
        <v>0</v>
      </c>
      <c r="D214" s="4">
        <v>-3.7970882101056147E-2</v>
      </c>
      <c r="E214" s="4">
        <v>0</v>
      </c>
      <c r="F214" s="4">
        <v>-9.7839132915002791E-2</v>
      </c>
      <c r="H214" s="4">
        <f t="shared" si="18"/>
        <v>-4.4353642897361767E-2</v>
      </c>
      <c r="I214" s="4">
        <f t="shared" si="19"/>
        <v>-3.1119745182566741E-4</v>
      </c>
      <c r="J214" s="4">
        <f t="shared" si="20"/>
        <v>-1.142640227175845E-2</v>
      </c>
      <c r="K214" s="4">
        <f t="shared" si="21"/>
        <v>-0.12360587415168577</v>
      </c>
      <c r="L214" s="4">
        <f t="shared" si="22"/>
        <v>-2.008235571574727E-2</v>
      </c>
      <c r="M214" s="4">
        <f t="shared" si="23"/>
        <v>-9.1734325097419939E-3</v>
      </c>
    </row>
    <row r="215" spans="1:13" x14ac:dyDescent="0.2">
      <c r="A215" s="4">
        <v>0</v>
      </c>
      <c r="B215" s="4">
        <v>4.2547230320699729E-2</v>
      </c>
      <c r="C215" s="4">
        <v>0</v>
      </c>
      <c r="D215" s="4">
        <v>0.13323766233766232</v>
      </c>
      <c r="E215" s="4">
        <v>0</v>
      </c>
      <c r="F215" s="4">
        <v>0.10785686647637172</v>
      </c>
      <c r="H215" s="4">
        <f t="shared" si="18"/>
        <v>0.1268549015413567</v>
      </c>
      <c r="I215" s="4">
        <f t="shared" si="19"/>
        <v>-3.1119745182566741E-4</v>
      </c>
      <c r="J215" s="4">
        <f t="shared" si="20"/>
        <v>-1.142640227175845E-2</v>
      </c>
      <c r="K215" s="4">
        <f t="shared" si="21"/>
        <v>8.2090125239688741E-2</v>
      </c>
      <c r="L215" s="4">
        <f t="shared" si="22"/>
        <v>3.7606935886289564E-2</v>
      </c>
      <c r="M215" s="4">
        <f t="shared" si="23"/>
        <v>-9.1734325097419939E-3</v>
      </c>
    </row>
    <row r="216" spans="1:13" x14ac:dyDescent="0.2">
      <c r="A216" s="4">
        <v>0</v>
      </c>
      <c r="B216" s="4">
        <v>-9.7971014492753659E-3</v>
      </c>
      <c r="C216" s="4">
        <v>0</v>
      </c>
      <c r="D216" s="4">
        <v>0.12835294117647056</v>
      </c>
      <c r="E216" s="4">
        <v>0</v>
      </c>
      <c r="F216" s="4">
        <v>0.11567329545454563</v>
      </c>
      <c r="H216" s="4">
        <f t="shared" si="18"/>
        <v>0.12197018038016494</v>
      </c>
      <c r="I216" s="4">
        <f t="shared" si="19"/>
        <v>-3.1119745182566741E-4</v>
      </c>
      <c r="J216" s="4">
        <f t="shared" si="20"/>
        <v>-1.142640227175845E-2</v>
      </c>
      <c r="K216" s="4">
        <f t="shared" si="21"/>
        <v>8.9906554217862658E-2</v>
      </c>
      <c r="L216" s="4">
        <f t="shared" si="22"/>
        <v>-1.4737395883685533E-2</v>
      </c>
      <c r="M216" s="4">
        <f t="shared" si="23"/>
        <v>-9.1734325097419939E-3</v>
      </c>
    </row>
    <row r="217" spans="1:13" x14ac:dyDescent="0.2">
      <c r="A217" s="4">
        <v>0</v>
      </c>
      <c r="B217" s="4">
        <v>-3.2469014084507003E-2</v>
      </c>
      <c r="C217" s="4">
        <v>0</v>
      </c>
      <c r="D217" s="4">
        <v>5.9862754303599414E-2</v>
      </c>
      <c r="E217" s="4">
        <v>0</v>
      </c>
      <c r="F217" s="4">
        <v>-2.6861610551891651E-2</v>
      </c>
      <c r="H217" s="4">
        <f t="shared" si="18"/>
        <v>5.3479993507293794E-2</v>
      </c>
      <c r="I217" s="4">
        <f t="shared" si="19"/>
        <v>-3.1119745182566741E-4</v>
      </c>
      <c r="J217" s="4">
        <f t="shared" si="20"/>
        <v>-1.142640227175845E-2</v>
      </c>
      <c r="K217" s="4">
        <f t="shared" si="21"/>
        <v>-5.2628351788574626E-2</v>
      </c>
      <c r="L217" s="4">
        <f t="shared" si="22"/>
        <v>-3.7409308518917168E-2</v>
      </c>
      <c r="M217" s="4">
        <f t="shared" si="23"/>
        <v>-9.1734325097419939E-3</v>
      </c>
    </row>
    <row r="218" spans="1:13" x14ac:dyDescent="0.2">
      <c r="A218" s="4">
        <v>0</v>
      </c>
      <c r="B218" s="4">
        <v>1.3291977077363862E-2</v>
      </c>
      <c r="C218" s="4">
        <v>0</v>
      </c>
      <c r="D218" s="4">
        <v>0.1422883408071747</v>
      </c>
      <c r="E218" s="4">
        <v>0</v>
      </c>
      <c r="F218" s="4">
        <v>0.22834978614200166</v>
      </c>
      <c r="H218" s="4">
        <f t="shared" si="18"/>
        <v>0.13590558001086908</v>
      </c>
      <c r="I218" s="4">
        <f t="shared" si="19"/>
        <v>-3.1119745182566741E-4</v>
      </c>
      <c r="J218" s="4">
        <f t="shared" si="20"/>
        <v>-1.142640227175845E-2</v>
      </c>
      <c r="K218" s="4">
        <f t="shared" si="21"/>
        <v>0.20258304490531867</v>
      </c>
      <c r="L218" s="4">
        <f t="shared" si="22"/>
        <v>8.3516826429536947E-3</v>
      </c>
      <c r="M218" s="4">
        <f t="shared" si="23"/>
        <v>-9.1734325097419939E-3</v>
      </c>
    </row>
    <row r="219" spans="1:13" x14ac:dyDescent="0.2">
      <c r="A219" s="4">
        <v>0</v>
      </c>
      <c r="B219" s="4">
        <v>-1.8024293785310772E-2</v>
      </c>
      <c r="C219" s="4">
        <v>0</v>
      </c>
      <c r="D219" s="4">
        <v>0.10500104425658875</v>
      </c>
      <c r="E219" s="4">
        <v>0</v>
      </c>
      <c r="F219" s="4">
        <v>7.4016090364223089E-2</v>
      </c>
      <c r="H219" s="4">
        <f t="shared" si="18"/>
        <v>9.8618283460283132E-2</v>
      </c>
      <c r="I219" s="4">
        <f t="shared" si="19"/>
        <v>-3.1119745182566741E-4</v>
      </c>
      <c r="J219" s="4">
        <f t="shared" si="20"/>
        <v>-1.142640227175845E-2</v>
      </c>
      <c r="K219" s="4">
        <f t="shared" si="21"/>
        <v>4.8249349127540114E-2</v>
      </c>
      <c r="L219" s="4">
        <f t="shared" si="22"/>
        <v>-2.2964588219720937E-2</v>
      </c>
      <c r="M219" s="4">
        <f t="shared" si="23"/>
        <v>-9.1734325097419939E-3</v>
      </c>
    </row>
    <row r="220" spans="1:13" x14ac:dyDescent="0.2">
      <c r="A220" s="4">
        <v>0</v>
      </c>
      <c r="B220" s="4">
        <v>-5.7775935828876995E-2</v>
      </c>
      <c r="C220" s="4">
        <v>0</v>
      </c>
      <c r="D220" s="4">
        <v>4.5830548302872004E-2</v>
      </c>
      <c r="E220" s="4">
        <v>0</v>
      </c>
      <c r="F220" s="4">
        <v>5.5299413776257883E-2</v>
      </c>
      <c r="H220" s="4">
        <f t="shared" si="18"/>
        <v>3.9447787506566384E-2</v>
      </c>
      <c r="I220" s="4">
        <f t="shared" si="19"/>
        <v>-3.1119745182566741E-4</v>
      </c>
      <c r="J220" s="4">
        <f t="shared" si="20"/>
        <v>-1.142640227175845E-2</v>
      </c>
      <c r="K220" s="4">
        <f t="shared" si="21"/>
        <v>2.9532672539574905E-2</v>
      </c>
      <c r="L220" s="4">
        <f t="shared" si="22"/>
        <v>-6.2716230263287168E-2</v>
      </c>
      <c r="M220" s="4">
        <f t="shared" si="23"/>
        <v>-9.1734325097419939E-3</v>
      </c>
    </row>
    <row r="221" spans="1:13" x14ac:dyDescent="0.2">
      <c r="A221" s="4">
        <v>0</v>
      </c>
      <c r="B221" s="4">
        <v>1.1504347826086919E-2</v>
      </c>
      <c r="C221" s="4">
        <v>0</v>
      </c>
      <c r="D221" s="4">
        <v>0.12432735849056589</v>
      </c>
      <c r="E221" s="4">
        <v>0</v>
      </c>
      <c r="F221" s="4">
        <v>0.13305436353529757</v>
      </c>
      <c r="H221" s="4">
        <f t="shared" si="18"/>
        <v>0.11794459769426027</v>
      </c>
      <c r="I221" s="4">
        <f t="shared" si="19"/>
        <v>-3.1119745182566741E-4</v>
      </c>
      <c r="J221" s="4">
        <f t="shared" si="20"/>
        <v>-1.142640227175845E-2</v>
      </c>
      <c r="K221" s="4">
        <f t="shared" si="21"/>
        <v>0.10728762229861459</v>
      </c>
      <c r="L221" s="4">
        <f t="shared" si="22"/>
        <v>6.564053391676752E-3</v>
      </c>
      <c r="M221" s="4">
        <f t="shared" si="23"/>
        <v>-9.1734325097419939E-3</v>
      </c>
    </row>
    <row r="222" spans="1:13" x14ac:dyDescent="0.2">
      <c r="A222" s="4">
        <v>0</v>
      </c>
      <c r="B222" s="4">
        <v>9.4607462686567181E-2</v>
      </c>
      <c r="C222" s="4">
        <v>0</v>
      </c>
      <c r="D222" s="4">
        <v>-1.9570342426001183E-2</v>
      </c>
      <c r="E222" s="4">
        <v>0</v>
      </c>
      <c r="F222" s="4">
        <v>1.7678648495173213E-2</v>
      </c>
      <c r="H222" s="4">
        <f t="shared" si="18"/>
        <v>-2.59531032223068E-2</v>
      </c>
      <c r="I222" s="4">
        <f t="shared" si="19"/>
        <v>-3.1119745182566741E-4</v>
      </c>
      <c r="J222" s="4">
        <f t="shared" si="20"/>
        <v>-1.142640227175845E-2</v>
      </c>
      <c r="K222" s="4">
        <f t="shared" si="21"/>
        <v>-8.0880927415097649E-3</v>
      </c>
      <c r="L222" s="4">
        <f t="shared" si="22"/>
        <v>8.9667168252157009E-2</v>
      </c>
      <c r="M222" s="4">
        <f t="shared" si="23"/>
        <v>-9.1734325097419939E-3</v>
      </c>
    </row>
    <row r="223" spans="1:13" x14ac:dyDescent="0.2">
      <c r="A223" s="4">
        <v>0</v>
      </c>
      <c r="B223" s="4">
        <v>-9.8794594594594623E-2</v>
      </c>
      <c r="C223" s="4">
        <v>0</v>
      </c>
      <c r="D223" s="4">
        <v>-3.567835862844284E-2</v>
      </c>
      <c r="E223" s="4">
        <v>0</v>
      </c>
      <c r="F223" s="4">
        <v>-0.16920711237553346</v>
      </c>
      <c r="H223" s="4">
        <f t="shared" si="18"/>
        <v>-4.2061119424748453E-2</v>
      </c>
      <c r="I223" s="4">
        <f t="shared" si="19"/>
        <v>-3.1119745182566741E-4</v>
      </c>
      <c r="J223" s="4">
        <f t="shared" si="20"/>
        <v>-1.142640227175845E-2</v>
      </c>
      <c r="K223" s="4">
        <f t="shared" si="21"/>
        <v>-0.19497385361221645</v>
      </c>
      <c r="L223" s="4">
        <f t="shared" si="22"/>
        <v>-0.1037348890290048</v>
      </c>
      <c r="M223" s="4">
        <f t="shared" si="23"/>
        <v>-9.1734325097419939E-3</v>
      </c>
    </row>
    <row r="224" spans="1:13" x14ac:dyDescent="0.2">
      <c r="A224" s="4">
        <v>0</v>
      </c>
      <c r="B224" s="4">
        <v>0.17020317460317466</v>
      </c>
      <c r="C224" s="4">
        <v>0</v>
      </c>
      <c r="D224" s="4">
        <v>4.4538679245282833E-2</v>
      </c>
      <c r="E224" s="4">
        <v>0</v>
      </c>
      <c r="F224" s="4">
        <v>0.14366750136091452</v>
      </c>
      <c r="H224" s="4">
        <f t="shared" si="18"/>
        <v>3.8155918448977214E-2</v>
      </c>
      <c r="I224" s="4">
        <f t="shared" si="19"/>
        <v>-3.1119745182566741E-4</v>
      </c>
      <c r="J224" s="4">
        <f t="shared" si="20"/>
        <v>-1.142640227175845E-2</v>
      </c>
      <c r="K224" s="4">
        <f t="shared" si="21"/>
        <v>0.11790076012423155</v>
      </c>
      <c r="L224" s="4">
        <f t="shared" si="22"/>
        <v>0.1652628801687645</v>
      </c>
      <c r="M224" s="4">
        <f t="shared" si="23"/>
        <v>-9.1734325097419939E-3</v>
      </c>
    </row>
    <row r="225" spans="1:13" x14ac:dyDescent="0.2">
      <c r="A225" s="4">
        <v>0</v>
      </c>
      <c r="B225" s="4">
        <v>-0.13633140495867768</v>
      </c>
      <c r="C225" s="4">
        <v>0</v>
      </c>
      <c r="D225" s="4">
        <v>4.8009181141439143E-2</v>
      </c>
      <c r="E225" s="4">
        <v>0</v>
      </c>
      <c r="F225" s="4">
        <v>-5.2779440704298304E-2</v>
      </c>
      <c r="H225" s="4">
        <f t="shared" si="18"/>
        <v>4.162642034513353E-2</v>
      </c>
      <c r="I225" s="4">
        <f t="shared" si="19"/>
        <v>-3.1119745182566741E-4</v>
      </c>
      <c r="J225" s="4">
        <f t="shared" si="20"/>
        <v>-1.142640227175845E-2</v>
      </c>
      <c r="K225" s="4">
        <f t="shared" si="21"/>
        <v>-7.8546181940981286E-2</v>
      </c>
      <c r="L225" s="4">
        <f t="shared" si="22"/>
        <v>-0.14127169939308784</v>
      </c>
      <c r="M225" s="4">
        <f t="shared" si="23"/>
        <v>-9.1734325097419939E-3</v>
      </c>
    </row>
    <row r="226" spans="1:13" x14ac:dyDescent="0.2">
      <c r="A226" s="4">
        <v>0</v>
      </c>
      <c r="B226" s="4">
        <v>6.9664497041420165E-2</v>
      </c>
      <c r="C226" s="4">
        <v>0</v>
      </c>
      <c r="D226" s="4">
        <v>7.1801468624833137E-2</v>
      </c>
      <c r="E226" s="4">
        <v>0</v>
      </c>
      <c r="F226" s="4">
        <v>0.25614386422976504</v>
      </c>
      <c r="H226" s="4">
        <f t="shared" si="18"/>
        <v>6.5418707828527517E-2</v>
      </c>
      <c r="I226" s="4">
        <f t="shared" si="19"/>
        <v>-3.1119745182566741E-4</v>
      </c>
      <c r="J226" s="4">
        <f t="shared" si="20"/>
        <v>-1.142640227175845E-2</v>
      </c>
      <c r="K226" s="4">
        <f t="shared" si="21"/>
        <v>0.23037712299308205</v>
      </c>
      <c r="L226" s="4">
        <f t="shared" si="22"/>
        <v>6.4724202607009992E-2</v>
      </c>
      <c r="M226" s="4">
        <f t="shared" si="23"/>
        <v>-9.1734325097419939E-3</v>
      </c>
    </row>
    <row r="227" spans="1:13" x14ac:dyDescent="0.2">
      <c r="A227" s="4">
        <v>0</v>
      </c>
      <c r="B227" s="4">
        <v>8.276047904191711E-3</v>
      </c>
      <c r="C227" s="4">
        <v>0</v>
      </c>
      <c r="D227" s="4">
        <v>9.1465179175119014E-3</v>
      </c>
      <c r="E227" s="4">
        <v>0</v>
      </c>
      <c r="F227" s="4">
        <v>-8.8948051948051967E-3</v>
      </c>
      <c r="H227" s="4">
        <f t="shared" si="18"/>
        <v>2.763757121206285E-3</v>
      </c>
      <c r="I227" s="4">
        <f t="shared" si="19"/>
        <v>-3.1119745182566741E-4</v>
      </c>
      <c r="J227" s="4">
        <f t="shared" si="20"/>
        <v>-1.142640227175845E-2</v>
      </c>
      <c r="K227" s="4">
        <f t="shared" si="21"/>
        <v>-3.4661546431488173E-2</v>
      </c>
      <c r="L227" s="4">
        <f t="shared" si="22"/>
        <v>3.3357534697815439E-3</v>
      </c>
      <c r="M227" s="4">
        <f t="shared" si="23"/>
        <v>-9.1734325097419939E-3</v>
      </c>
    </row>
    <row r="228" spans="1:13" x14ac:dyDescent="0.2">
      <c r="A228" s="4">
        <v>0</v>
      </c>
      <c r="B228" s="4">
        <v>-9.7291304347826055E-2</v>
      </c>
      <c r="C228" s="4">
        <v>0</v>
      </c>
      <c r="D228" s="4">
        <v>7.4662043795620373E-2</v>
      </c>
      <c r="E228" s="4">
        <v>0</v>
      </c>
      <c r="F228" s="4">
        <v>-2.2130376515634972E-2</v>
      </c>
      <c r="H228" s="4">
        <f t="shared" si="18"/>
        <v>6.8279282999314753E-2</v>
      </c>
      <c r="I228" s="4">
        <f t="shared" si="19"/>
        <v>-3.1119745182566741E-4</v>
      </c>
      <c r="J228" s="4">
        <f t="shared" si="20"/>
        <v>-1.142640227175845E-2</v>
      </c>
      <c r="K228" s="4">
        <f t="shared" si="21"/>
        <v>-4.7897117752317947E-2</v>
      </c>
      <c r="L228" s="4">
        <f t="shared" si="22"/>
        <v>-0.10223159878223623</v>
      </c>
      <c r="M228" s="4">
        <f t="shared" si="23"/>
        <v>-9.1734325097419939E-3</v>
      </c>
    </row>
    <row r="229" spans="1:13" x14ac:dyDescent="0.2">
      <c r="A229" s="4">
        <v>0</v>
      </c>
      <c r="B229" s="4">
        <v>0.17141884984025554</v>
      </c>
      <c r="C229" s="4">
        <v>0</v>
      </c>
      <c r="D229" s="4">
        <v>0.10321818916734046</v>
      </c>
      <c r="E229" s="4">
        <v>0</v>
      </c>
      <c r="F229" s="4">
        <v>-9.7995777906304343E-2</v>
      </c>
      <c r="H229" s="4">
        <f t="shared" si="18"/>
        <v>9.6835428371034843E-2</v>
      </c>
      <c r="I229" s="4">
        <f t="shared" si="19"/>
        <v>-3.1119745182566741E-4</v>
      </c>
      <c r="J229" s="4">
        <f t="shared" si="20"/>
        <v>-1.142640227175845E-2</v>
      </c>
      <c r="K229" s="4">
        <f t="shared" si="21"/>
        <v>-0.12376251914298732</v>
      </c>
      <c r="L229" s="4">
        <f t="shared" si="22"/>
        <v>0.16647855540584539</v>
      </c>
      <c r="M229" s="4">
        <f t="shared" si="23"/>
        <v>-9.1734325097419939E-3</v>
      </c>
    </row>
    <row r="230" spans="1:13" x14ac:dyDescent="0.2">
      <c r="A230" s="4">
        <v>0</v>
      </c>
      <c r="B230" s="4">
        <v>8.6449838187702948E-3</v>
      </c>
      <c r="C230" s="4">
        <v>0</v>
      </c>
      <c r="D230" s="4">
        <v>-4.9824691358024836E-2</v>
      </c>
      <c r="E230" s="4">
        <v>0</v>
      </c>
      <c r="F230" s="4">
        <v>1.3357445556209517E-2</v>
      </c>
      <c r="H230" s="4">
        <f t="shared" si="18"/>
        <v>-5.6207452154330456E-2</v>
      </c>
      <c r="I230" s="4">
        <f t="shared" si="19"/>
        <v>-3.1119745182566741E-4</v>
      </c>
      <c r="J230" s="4">
        <f t="shared" si="20"/>
        <v>-1.142640227175845E-2</v>
      </c>
      <c r="K230" s="4">
        <f t="shared" si="21"/>
        <v>-1.2409295680473461E-2</v>
      </c>
      <c r="L230" s="4">
        <f t="shared" si="22"/>
        <v>3.7046893843601277E-3</v>
      </c>
      <c r="M230" s="4">
        <f t="shared" si="23"/>
        <v>-9.1734325097419939E-3</v>
      </c>
    </row>
    <row r="231" spans="1:13" x14ac:dyDescent="0.2">
      <c r="A231" s="4">
        <v>0</v>
      </c>
      <c r="B231" s="4">
        <v>-1.6679552715655008E-2</v>
      </c>
      <c r="C231" s="4">
        <v>0</v>
      </c>
      <c r="D231" s="4">
        <v>1.8988713496448387E-2</v>
      </c>
      <c r="E231" s="4">
        <v>0</v>
      </c>
      <c r="F231" s="4">
        <v>5.8639086929330966E-2</v>
      </c>
      <c r="H231" s="4">
        <f t="shared" si="18"/>
        <v>1.260595270014277E-2</v>
      </c>
      <c r="I231" s="4">
        <f t="shared" si="19"/>
        <v>-3.1119745182566741E-4</v>
      </c>
      <c r="J231" s="4">
        <f t="shared" si="20"/>
        <v>-1.142640227175845E-2</v>
      </c>
      <c r="K231" s="4">
        <f t="shared" si="21"/>
        <v>3.2872345692647992E-2</v>
      </c>
      <c r="L231" s="4">
        <f t="shared" si="22"/>
        <v>-2.1619847150065173E-2</v>
      </c>
      <c r="M231" s="4">
        <f t="shared" si="23"/>
        <v>-9.1734325097419939E-3</v>
      </c>
    </row>
    <row r="232" spans="1:13" x14ac:dyDescent="0.2">
      <c r="A232" s="4">
        <v>0</v>
      </c>
      <c r="B232" s="4">
        <v>-6.4560060060060043E-2</v>
      </c>
      <c r="C232" s="4">
        <v>0</v>
      </c>
      <c r="D232" s="4">
        <v>-8.430817610062976E-3</v>
      </c>
      <c r="E232" s="4">
        <v>0</v>
      </c>
      <c r="F232" s="4">
        <v>1.0738095238095272E-2</v>
      </c>
      <c r="H232" s="4">
        <f t="shared" si="18"/>
        <v>-1.4813578406368592E-2</v>
      </c>
      <c r="I232" s="4">
        <f t="shared" si="19"/>
        <v>-3.1119745182566741E-4</v>
      </c>
      <c r="J232" s="4">
        <f t="shared" si="20"/>
        <v>-1.142640227175845E-2</v>
      </c>
      <c r="K232" s="4">
        <f t="shared" si="21"/>
        <v>-1.5028645998587706E-2</v>
      </c>
      <c r="L232" s="4">
        <f t="shared" si="22"/>
        <v>-6.9500354494470215E-2</v>
      </c>
      <c r="M232" s="4">
        <f t="shared" si="23"/>
        <v>-9.1734325097419939E-3</v>
      </c>
    </row>
    <row r="233" spans="1:13" x14ac:dyDescent="0.2">
      <c r="A233" s="4">
        <v>0</v>
      </c>
      <c r="B233" s="4">
        <v>6.6139549839228262E-2</v>
      </c>
      <c r="C233" s="4">
        <v>0</v>
      </c>
      <c r="D233" s="4">
        <v>-1.9317273431448463E-2</v>
      </c>
      <c r="E233" s="4">
        <v>0</v>
      </c>
      <c r="F233" s="4">
        <v>-9.5246651270207872E-2</v>
      </c>
      <c r="H233" s="4">
        <f t="shared" si="18"/>
        <v>-2.570003422775408E-2</v>
      </c>
      <c r="I233" s="4">
        <f t="shared" si="19"/>
        <v>-3.1119745182566741E-4</v>
      </c>
      <c r="J233" s="4">
        <f t="shared" si="20"/>
        <v>-1.142640227175845E-2</v>
      </c>
      <c r="K233" s="4">
        <f t="shared" si="21"/>
        <v>-0.12101339250689085</v>
      </c>
      <c r="L233" s="4">
        <f t="shared" si="22"/>
        <v>6.1199255404818097E-2</v>
      </c>
      <c r="M233" s="4">
        <f t="shared" si="23"/>
        <v>-9.1734325097419939E-3</v>
      </c>
    </row>
    <row r="234" spans="1:13" x14ac:dyDescent="0.2">
      <c r="A234" s="4">
        <v>0</v>
      </c>
      <c r="B234" s="4">
        <v>0.15203382899628259</v>
      </c>
      <c r="C234" s="4">
        <v>0</v>
      </c>
      <c r="D234" s="4">
        <v>4.3789610389610482E-2</v>
      </c>
      <c r="E234" s="4">
        <v>0</v>
      </c>
      <c r="F234" s="4">
        <v>0.20035062586926289</v>
      </c>
      <c r="H234" s="4">
        <f t="shared" si="18"/>
        <v>3.7406849593304869E-2</v>
      </c>
      <c r="I234" s="4">
        <f t="shared" si="19"/>
        <v>-3.1119745182566741E-4</v>
      </c>
      <c r="J234" s="4">
        <f t="shared" si="20"/>
        <v>-1.142640227175845E-2</v>
      </c>
      <c r="K234" s="4">
        <f t="shared" si="21"/>
        <v>0.1745838846325799</v>
      </c>
      <c r="L234" s="4">
        <f t="shared" si="22"/>
        <v>0.14709353456187244</v>
      </c>
      <c r="M234" s="4">
        <f t="shared" si="23"/>
        <v>-9.1734325097419939E-3</v>
      </c>
    </row>
    <row r="235" spans="1:13" x14ac:dyDescent="0.2">
      <c r="A235" s="4">
        <v>0</v>
      </c>
      <c r="B235" s="4">
        <v>-6.0340350877192937E-2</v>
      </c>
      <c r="C235" s="4">
        <v>0</v>
      </c>
      <c r="D235" s="4">
        <v>-4.1999999999999997E-3</v>
      </c>
      <c r="E235" s="4">
        <v>0</v>
      </c>
      <c r="F235" s="4">
        <v>-6.7392182410423454E-2</v>
      </c>
      <c r="H235" s="4">
        <f t="shared" si="18"/>
        <v>-1.0582760796305615E-2</v>
      </c>
      <c r="I235" s="4">
        <f t="shared" si="19"/>
        <v>-3.1119745182566741E-4</v>
      </c>
      <c r="J235" s="4">
        <f t="shared" si="20"/>
        <v>-1.142640227175845E-2</v>
      </c>
      <c r="K235" s="4">
        <f t="shared" si="21"/>
        <v>-9.3158923647106429E-2</v>
      </c>
      <c r="L235" s="4">
        <f t="shared" si="22"/>
        <v>-6.5280645311603103E-2</v>
      </c>
      <c r="M235" s="4">
        <f t="shared" si="23"/>
        <v>-9.1734325097419939E-3</v>
      </c>
    </row>
    <row r="236" spans="1:13" x14ac:dyDescent="0.2">
      <c r="A236" s="4">
        <v>0</v>
      </c>
      <c r="B236" s="4">
        <v>8.3386259541984711E-2</v>
      </c>
      <c r="C236" s="4">
        <v>0</v>
      </c>
      <c r="D236" s="4">
        <v>-7.1773202119606402E-2</v>
      </c>
      <c r="E236" s="4">
        <v>0</v>
      </c>
      <c r="F236" s="4">
        <v>-2.2942199488491119E-2</v>
      </c>
      <c r="H236" s="4">
        <f t="shared" si="18"/>
        <v>-7.8155962915912022E-2</v>
      </c>
      <c r="I236" s="4">
        <f t="shared" si="19"/>
        <v>-3.1119745182566741E-4</v>
      </c>
      <c r="J236" s="4">
        <f t="shared" si="20"/>
        <v>-1.142640227175845E-2</v>
      </c>
      <c r="K236" s="4">
        <f t="shared" si="21"/>
        <v>-4.8708940725174094E-2</v>
      </c>
      <c r="L236" s="4">
        <f t="shared" si="22"/>
        <v>7.8445965107574539E-2</v>
      </c>
      <c r="M236" s="4">
        <f t="shared" si="23"/>
        <v>-9.1734325097419939E-3</v>
      </c>
    </row>
    <row r="237" spans="1:13" x14ac:dyDescent="0.2">
      <c r="A237" s="4">
        <v>0</v>
      </c>
      <c r="B237" s="4">
        <v>7.4830115830115604E-3</v>
      </c>
      <c r="C237" s="4">
        <v>0</v>
      </c>
      <c r="D237" s="4">
        <v>3.0355755677369027E-2</v>
      </c>
      <c r="E237" s="4">
        <v>0</v>
      </c>
      <c r="F237" s="4">
        <v>-4.4001780233271955E-2</v>
      </c>
      <c r="H237" s="4">
        <f t="shared" si="18"/>
        <v>2.3972994881063411E-2</v>
      </c>
      <c r="I237" s="4">
        <f t="shared" si="19"/>
        <v>-3.1119745182566741E-4</v>
      </c>
      <c r="J237" s="4">
        <f t="shared" si="20"/>
        <v>-1.142640227175845E-2</v>
      </c>
      <c r="K237" s="4">
        <f t="shared" si="21"/>
        <v>-6.9768521469954936E-2</v>
      </c>
      <c r="L237" s="4">
        <f t="shared" si="22"/>
        <v>2.5427171486013932E-3</v>
      </c>
      <c r="M237" s="4">
        <f t="shared" si="23"/>
        <v>-9.1734325097419939E-3</v>
      </c>
    </row>
    <row r="238" spans="1:13" x14ac:dyDescent="0.2">
      <c r="A238" s="4">
        <v>0</v>
      </c>
      <c r="B238" s="4">
        <v>-5.9244525547445248E-2</v>
      </c>
      <c r="C238" s="4">
        <v>0</v>
      </c>
      <c r="D238" s="4">
        <v>-4.5000000000000005E-3</v>
      </c>
      <c r="E238" s="4">
        <v>0</v>
      </c>
      <c r="F238" s="4">
        <v>-0.12775080731969862</v>
      </c>
      <c r="H238" s="4">
        <f t="shared" si="18"/>
        <v>-1.0882760796305617E-2</v>
      </c>
      <c r="I238" s="4">
        <f t="shared" si="19"/>
        <v>-3.1119745182566741E-4</v>
      </c>
      <c r="J238" s="4">
        <f t="shared" si="20"/>
        <v>-1.142640227175845E-2</v>
      </c>
      <c r="K238" s="4">
        <f t="shared" si="21"/>
        <v>-0.15351754855638161</v>
      </c>
      <c r="L238" s="4">
        <f t="shared" si="22"/>
        <v>-6.418481998185542E-2</v>
      </c>
      <c r="M238" s="4">
        <f t="shared" si="23"/>
        <v>-9.1734325097419939E-3</v>
      </c>
    </row>
    <row r="239" spans="1:13" x14ac:dyDescent="0.2">
      <c r="A239" s="4">
        <v>0</v>
      </c>
      <c r="B239" s="4">
        <v>0.10531174089068829</v>
      </c>
      <c r="C239" s="4">
        <v>0</v>
      </c>
      <c r="D239" s="4">
        <v>-0.11657817929117453</v>
      </c>
      <c r="E239" s="4">
        <v>0</v>
      </c>
      <c r="F239" s="4">
        <v>-4.7254376930998876E-2</v>
      </c>
      <c r="H239" s="4">
        <f t="shared" si="18"/>
        <v>-0.12296094008748015</v>
      </c>
      <c r="I239" s="4">
        <f t="shared" si="19"/>
        <v>-3.1119745182566741E-4</v>
      </c>
      <c r="J239" s="4">
        <f t="shared" si="20"/>
        <v>-1.142640227175845E-2</v>
      </c>
      <c r="K239" s="4">
        <f t="shared" si="21"/>
        <v>-7.302111816768185E-2</v>
      </c>
      <c r="L239" s="4">
        <f t="shared" si="22"/>
        <v>0.10037144645627812</v>
      </c>
      <c r="M239" s="4">
        <f t="shared" si="23"/>
        <v>-9.1734325097419939E-3</v>
      </c>
    </row>
    <row r="240" spans="1:13" x14ac:dyDescent="0.2">
      <c r="A240" s="4">
        <v>0</v>
      </c>
      <c r="B240" s="4">
        <v>2.9272803347280423E-2</v>
      </c>
      <c r="C240" s="4">
        <v>0</v>
      </c>
      <c r="D240" s="4">
        <v>1.2761130742049414E-2</v>
      </c>
      <c r="E240" s="4">
        <v>0</v>
      </c>
      <c r="F240" s="4">
        <v>-6.7680534155111398E-3</v>
      </c>
      <c r="H240" s="4">
        <f t="shared" si="18"/>
        <v>6.3783699457437976E-3</v>
      </c>
      <c r="I240" s="4">
        <f t="shared" si="19"/>
        <v>-3.1119745182566741E-4</v>
      </c>
      <c r="J240" s="4">
        <f t="shared" si="20"/>
        <v>-1.142640227175845E-2</v>
      </c>
      <c r="K240" s="4">
        <f t="shared" si="21"/>
        <v>-3.2534794652194117E-2</v>
      </c>
      <c r="L240" s="4">
        <f t="shared" si="22"/>
        <v>2.4332508912870254E-2</v>
      </c>
      <c r="M240" s="4">
        <f t="shared" si="23"/>
        <v>-9.1734325097419939E-3</v>
      </c>
    </row>
    <row r="241" spans="1:6" x14ac:dyDescent="0.2">
      <c r="A241" s="62" t="s">
        <v>40</v>
      </c>
      <c r="B241" s="62"/>
      <c r="C241" s="62"/>
      <c r="D241" s="62"/>
      <c r="E241" s="62"/>
      <c r="F241" s="62"/>
    </row>
    <row r="242" spans="1:6" x14ac:dyDescent="0.2">
      <c r="A242" s="4">
        <f t="shared" ref="A242:F242" si="24">AVERAGE(A3:A240)</f>
        <v>9.1734325097419939E-3</v>
      </c>
      <c r="B242" s="4">
        <f t="shared" si="24"/>
        <v>4.9402944344101671E-3</v>
      </c>
      <c r="C242" s="4">
        <f t="shared" si="24"/>
        <v>3.1119745182566741E-4</v>
      </c>
      <c r="D242" s="4">
        <f t="shared" si="24"/>
        <v>6.3827607963056164E-3</v>
      </c>
      <c r="E242" s="4">
        <f t="shared" si="24"/>
        <v>1.142640227175845E-2</v>
      </c>
      <c r="F242" s="4">
        <f t="shared" si="24"/>
        <v>2.5766741236682978E-2</v>
      </c>
    </row>
    <row r="244" spans="1:6" x14ac:dyDescent="0.2">
      <c r="A244" s="8"/>
    </row>
  </sheetData>
  <mergeCells count="5">
    <mergeCell ref="A1:F1"/>
    <mergeCell ref="H1:M1"/>
    <mergeCell ref="A241:F241"/>
    <mergeCell ref="P5:U5"/>
    <mergeCell ref="P15:U1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le7" enableFormatConditionsCalculation="0"/>
  <dimension ref="A1:Z70"/>
  <sheetViews>
    <sheetView showGridLines="0" tabSelected="1" workbookViewId="0">
      <selection activeCell="I33" sqref="I33"/>
    </sheetView>
  </sheetViews>
  <sheetFormatPr baseColWidth="10" defaultColWidth="8.83203125" defaultRowHeight="15" x14ac:dyDescent="0.2"/>
  <cols>
    <col min="1" max="1" width="17" customWidth="1"/>
    <col min="2" max="5" width="18" customWidth="1"/>
    <col min="6" max="6" width="19" customWidth="1"/>
    <col min="7" max="7" width="16.83203125" customWidth="1"/>
    <col min="8" max="8" width="30.1640625" customWidth="1"/>
    <col min="9" max="14" width="13.83203125" customWidth="1"/>
  </cols>
  <sheetData>
    <row r="1" spans="1:26" s="5" customFormat="1" x14ac:dyDescent="0.2">
      <c r="A1" s="6" t="s">
        <v>1</v>
      </c>
      <c r="B1" s="6" t="s">
        <v>4</v>
      </c>
      <c r="C1" s="6" t="s">
        <v>14</v>
      </c>
      <c r="D1" s="6" t="s">
        <v>3</v>
      </c>
      <c r="E1" s="6" t="s">
        <v>2</v>
      </c>
    </row>
    <row r="2" spans="1:26" x14ac:dyDescent="0.2">
      <c r="A2" t="s">
        <v>24</v>
      </c>
      <c r="B2" s="9">
        <v>2.7310583318721367E-3</v>
      </c>
      <c r="C2" s="9">
        <v>-5.3763473225344998E-4</v>
      </c>
      <c r="D2" s="9">
        <v>6.294461310497915E-3</v>
      </c>
      <c r="E2" s="9">
        <v>8.3155947867633723E-3</v>
      </c>
      <c r="F2" s="3"/>
    </row>
    <row r="3" spans="1:26" x14ac:dyDescent="0.2">
      <c r="A3" t="s">
        <v>20</v>
      </c>
      <c r="B3">
        <v>2.2200000000000002</v>
      </c>
      <c r="C3">
        <v>-2.8</v>
      </c>
      <c r="D3">
        <v>10.47</v>
      </c>
      <c r="E3">
        <v>1</v>
      </c>
      <c r="H3" s="21" t="s">
        <v>8</v>
      </c>
      <c r="I3" s="22">
        <v>1</v>
      </c>
    </row>
    <row r="4" spans="1:26" x14ac:dyDescent="0.2">
      <c r="A4" t="s">
        <v>21</v>
      </c>
      <c r="B4" s="1">
        <f>B2*B3*B5</f>
        <v>6.0629494967561438E-3</v>
      </c>
      <c r="C4" s="1">
        <f>C2*C3*C5</f>
        <v>1.50537725030966E-3</v>
      </c>
      <c r="D4" s="1">
        <f>D2*D3*D5</f>
        <v>6.5903009920913178E-2</v>
      </c>
      <c r="E4" s="1">
        <f>E2*E3*E5</f>
        <v>8.3155947867633723E-3</v>
      </c>
      <c r="H4" s="23" t="s">
        <v>9</v>
      </c>
      <c r="I4" s="24">
        <v>-0.5</v>
      </c>
    </row>
    <row r="5" spans="1:26" x14ac:dyDescent="0.2">
      <c r="A5" t="s">
        <v>22</v>
      </c>
      <c r="B5" s="2">
        <v>1</v>
      </c>
      <c r="C5" s="2">
        <v>1</v>
      </c>
      <c r="D5" s="2">
        <v>1</v>
      </c>
      <c r="E5" s="2">
        <v>1</v>
      </c>
    </row>
    <row r="6" spans="1:26" hidden="1" x14ac:dyDescent="0.2">
      <c r="A6" t="s">
        <v>23</v>
      </c>
      <c r="B6" s="1">
        <f>B4+C4+D4</f>
        <v>7.3471336667978976E-2</v>
      </c>
      <c r="E6" s="3">
        <f>B6+E4</f>
        <v>8.1786931454742348E-2</v>
      </c>
    </row>
    <row r="7" spans="1:26" x14ac:dyDescent="0.2">
      <c r="A7" t="s">
        <v>23</v>
      </c>
      <c r="B7" s="3">
        <f>SUM(B4:E4)</f>
        <v>8.1786931454742348E-2</v>
      </c>
      <c r="H7" s="64" t="s">
        <v>26</v>
      </c>
      <c r="I7" s="64"/>
      <c r="J7" s="64"/>
      <c r="K7" s="64"/>
      <c r="L7" s="64"/>
      <c r="M7" s="64"/>
      <c r="N7" s="64"/>
      <c r="W7" s="2">
        <f>SUM(B5,B14,B22,B30,B38,B46)</f>
        <v>1</v>
      </c>
      <c r="X7" s="2">
        <f>SUM(C5,C14,C22,C30,C38,C46)</f>
        <v>1.0000000000000002</v>
      </c>
      <c r="Y7" s="2">
        <f>SUM(D5,D14,D22,D30,D38,D46)</f>
        <v>1</v>
      </c>
      <c r="Z7" s="2">
        <f>SUM(E5,E14,E22,E30,E38,E46)</f>
        <v>1</v>
      </c>
    </row>
    <row r="8" spans="1:26" ht="16" thickBot="1" x14ac:dyDescent="0.25"/>
    <row r="9" spans="1:26" x14ac:dyDescent="0.2">
      <c r="H9" s="48"/>
      <c r="I9" s="48" t="s">
        <v>25</v>
      </c>
      <c r="J9" s="48" t="s">
        <v>7</v>
      </c>
      <c r="K9" s="48" t="s">
        <v>6</v>
      </c>
      <c r="L9" s="48" t="s">
        <v>5</v>
      </c>
      <c r="M9" s="48" t="s">
        <v>1</v>
      </c>
      <c r="N9" s="48" t="s">
        <v>10</v>
      </c>
    </row>
    <row r="10" spans="1:26" s="10" customFormat="1" x14ac:dyDescent="0.2">
      <c r="A10" s="10" t="s">
        <v>5</v>
      </c>
      <c r="B10" s="10" t="s">
        <v>4</v>
      </c>
      <c r="C10" s="10" t="s">
        <v>14</v>
      </c>
      <c r="D10" s="10" t="s">
        <v>3</v>
      </c>
      <c r="E10" s="10" t="s">
        <v>2</v>
      </c>
      <c r="H10" s="46" t="s">
        <v>25</v>
      </c>
      <c r="I10" s="46">
        <f>VARP('Covariance Matrix'!$A$3:$A$240)</f>
        <v>1.100328153379132E-2</v>
      </c>
      <c r="J10" s="46">
        <f>I11</f>
        <v>2.2369758908702543E-3</v>
      </c>
      <c r="K10" s="46">
        <f>I12</f>
        <v>1.2953342060195844E-3</v>
      </c>
      <c r="L10" s="46">
        <f>I13</f>
        <v>4.6024712521644702E-3</v>
      </c>
      <c r="M10" s="46">
        <f>I14</f>
        <v>3.3720932694945196E-3</v>
      </c>
      <c r="N10" s="46">
        <f>I15</f>
        <v>3.6829549743698513E-3</v>
      </c>
    </row>
    <row r="11" spans="1:26" s="13" customFormat="1" x14ac:dyDescent="0.2">
      <c r="A11" s="14" t="s">
        <v>24</v>
      </c>
      <c r="B11" s="15">
        <v>9.3619743115179767E-3</v>
      </c>
      <c r="C11" s="15">
        <v>8.4886776029941501E-4</v>
      </c>
      <c r="D11" s="15">
        <v>1.7342682841391472E-2</v>
      </c>
      <c r="E11" s="15">
        <v>-5.5621326411712715E-3</v>
      </c>
      <c r="F11" s="2"/>
      <c r="H11" s="46" t="s">
        <v>7</v>
      </c>
      <c r="I11" s="46">
        <v>2.2369758908702543E-3</v>
      </c>
      <c r="J11" s="46">
        <f>VARP('Covariance Matrix'!$B$3:$B$240)</f>
        <v>6.2725159723643733E-3</v>
      </c>
      <c r="K11" s="46">
        <f>J12</f>
        <v>6.6149660231268304E-4</v>
      </c>
      <c r="L11" s="46">
        <f>J13</f>
        <v>3.382090185970217E-3</v>
      </c>
      <c r="M11" s="46">
        <f>J14</f>
        <v>1.1642225261459071E-3</v>
      </c>
      <c r="N11" s="46">
        <f>J15</f>
        <v>1.5889580730187194E-3</v>
      </c>
    </row>
    <row r="12" spans="1:26" x14ac:dyDescent="0.2">
      <c r="A12" t="s">
        <v>20</v>
      </c>
      <c r="B12">
        <v>2.11</v>
      </c>
      <c r="C12">
        <v>1.05</v>
      </c>
      <c r="D12">
        <v>7</v>
      </c>
      <c r="E12">
        <v>1</v>
      </c>
      <c r="H12" s="46" t="s">
        <v>6</v>
      </c>
      <c r="I12" s="46">
        <v>1.2953342060195844E-3</v>
      </c>
      <c r="J12" s="46">
        <v>6.6149660231268304E-4</v>
      </c>
      <c r="K12" s="46">
        <f>VARP('Covariance Matrix'!$C$3:$C$240)</f>
        <v>1.9321323114003806E-3</v>
      </c>
      <c r="L12" s="46">
        <f>K13</f>
        <v>1.3903255570360781E-3</v>
      </c>
      <c r="M12" s="46">
        <f>K14</f>
        <v>1.2619982184509343E-4</v>
      </c>
      <c r="N12" s="46">
        <f>K15</f>
        <v>1.1502040590981592E-3</v>
      </c>
    </row>
    <row r="13" spans="1:26" x14ac:dyDescent="0.2">
      <c r="A13" t="s">
        <v>21</v>
      </c>
      <c r="B13" s="1">
        <f>B12*B11*B14</f>
        <v>-8.1165841869114807E-3</v>
      </c>
      <c r="C13" s="1">
        <f>C12*C11*C14</f>
        <v>-3.6622900394081841E-4</v>
      </c>
      <c r="D13" s="1">
        <f>D12*D11*D14</f>
        <v>-4.9881294902157189E-2</v>
      </c>
      <c r="E13" s="1">
        <f>E12*E11*E14</f>
        <v>2.2854132373584619E-3</v>
      </c>
      <c r="H13" s="46" t="s">
        <v>5</v>
      </c>
      <c r="I13" s="46">
        <v>4.6024712521644702E-3</v>
      </c>
      <c r="J13" s="46">
        <v>3.382090185970217E-3</v>
      </c>
      <c r="K13" s="46">
        <v>1.3903255570360781E-3</v>
      </c>
      <c r="L13" s="46">
        <f>VARP('Covariance Matrix'!$D$3:$D$240)</f>
        <v>2.0021090805419188E-2</v>
      </c>
      <c r="M13" s="46">
        <f>L14</f>
        <v>3.7158248639715206E-3</v>
      </c>
      <c r="N13" s="46">
        <f>L15</f>
        <v>6.1325024356900185E-3</v>
      </c>
      <c r="W13" s="2">
        <f>B5+C5-D5-E5</f>
        <v>0</v>
      </c>
    </row>
    <row r="14" spans="1:26" x14ac:dyDescent="0.2">
      <c r="A14" t="s">
        <v>22</v>
      </c>
      <c r="B14" s="2">
        <v>-0.41088794259268152</v>
      </c>
      <c r="C14" s="2">
        <v>-0.41088794259268152</v>
      </c>
      <c r="D14" s="2">
        <v>-0.41088794259268147</v>
      </c>
      <c r="E14" s="2">
        <v>-0.41088794259268158</v>
      </c>
      <c r="H14" s="46" t="s">
        <v>1</v>
      </c>
      <c r="I14" s="46">
        <v>3.3720932694945196E-3</v>
      </c>
      <c r="J14" s="46">
        <v>1.1642225261459071E-3</v>
      </c>
      <c r="K14" s="46">
        <v>1.2619982184509343E-4</v>
      </c>
      <c r="L14" s="46">
        <v>3.7158248639715206E-3</v>
      </c>
      <c r="M14" s="46">
        <f>VARP('Covariance Matrix'!$E$3:$E$240)</f>
        <v>9.6329147748508946E-3</v>
      </c>
      <c r="N14" s="46">
        <f>M15</f>
        <v>-2.2154217351682132E-3</v>
      </c>
      <c r="W14" s="2">
        <f>B14+C14-D14-E14</f>
        <v>0</v>
      </c>
    </row>
    <row r="15" spans="1:26" ht="16" hidden="1" thickBot="1" x14ac:dyDescent="0.25">
      <c r="A15" t="s">
        <v>23</v>
      </c>
      <c r="B15" s="1">
        <f>B13+C13+D13</f>
        <v>-5.8364108093009487E-2</v>
      </c>
      <c r="E15" s="3">
        <f>B15+E13</f>
        <v>-5.6078694855651028E-2</v>
      </c>
      <c r="H15" s="47" t="s">
        <v>10</v>
      </c>
      <c r="I15" s="47">
        <v>3.6829549743698513E-3</v>
      </c>
      <c r="J15" s="47">
        <v>1.5889580730187194E-3</v>
      </c>
      <c r="K15" s="47">
        <v>1.1502040590981592E-3</v>
      </c>
      <c r="L15" s="47">
        <v>6.1325024356900185E-3</v>
      </c>
      <c r="M15" s="47">
        <v>-2.2154217351682132E-3</v>
      </c>
      <c r="N15" s="47">
        <f>VARP('Covariance Matrix'!$F$3:$F$240)</f>
        <v>0.11835170778353227</v>
      </c>
      <c r="W15" s="2">
        <f>B22+C22-D22-E22</f>
        <v>0</v>
      </c>
    </row>
    <row r="16" spans="1:26" ht="16" thickBot="1" x14ac:dyDescent="0.25">
      <c r="A16" t="s">
        <v>23</v>
      </c>
      <c r="B16" s="1">
        <f>SUM(B13:E13)</f>
        <v>-5.6078694855651028E-2</v>
      </c>
      <c r="H16" s="47" t="s">
        <v>10</v>
      </c>
      <c r="I16" s="47">
        <v>3.6829549743698513E-3</v>
      </c>
      <c r="J16" s="47">
        <v>1.5889580730187194E-3</v>
      </c>
      <c r="K16" s="47">
        <v>1.1502040590981592E-3</v>
      </c>
      <c r="L16" s="47">
        <v>6.1325024356900185E-3</v>
      </c>
      <c r="M16" s="47">
        <v>-2.2154217351682132E-3</v>
      </c>
      <c r="N16" s="47">
        <f>VARP('Covariance Matrix'!$F$3:$F$240)</f>
        <v>0.11835170778353227</v>
      </c>
      <c r="W16" s="2">
        <f>B30+C30-D30-E30</f>
        <v>0</v>
      </c>
    </row>
    <row r="17" spans="1:23" x14ac:dyDescent="0.2">
      <c r="H17" s="19" t="s">
        <v>22</v>
      </c>
      <c r="I17" s="2">
        <f>B38</f>
        <v>0.39548640252920553</v>
      </c>
      <c r="J17" s="2">
        <f>B30</f>
        <v>0.52307582308795675</v>
      </c>
      <c r="K17" s="2">
        <f>B22</f>
        <v>-4.5956923104357075E-2</v>
      </c>
      <c r="L17" s="2">
        <f>B14</f>
        <v>-0.41088794259268152</v>
      </c>
      <c r="M17" s="2">
        <f>B5</f>
        <v>1</v>
      </c>
      <c r="N17" s="2">
        <f>B46</f>
        <v>-0.46171735992012358</v>
      </c>
    </row>
    <row r="18" spans="1:23" s="10" customFormat="1" x14ac:dyDescent="0.2">
      <c r="A18" s="6" t="s">
        <v>6</v>
      </c>
      <c r="B18" s="6" t="s">
        <v>4</v>
      </c>
      <c r="C18" s="6" t="s">
        <v>14</v>
      </c>
      <c r="D18" s="6" t="s">
        <v>3</v>
      </c>
      <c r="E18" s="6" t="s">
        <v>2</v>
      </c>
      <c r="W18" s="11">
        <f>B38+C38-D38-E38</f>
        <v>0</v>
      </c>
    </row>
    <row r="19" spans="1:23" s="12" customFormat="1" x14ac:dyDescent="0.2">
      <c r="A19" s="13" t="s">
        <v>24</v>
      </c>
      <c r="B19" s="16">
        <v>2.2756416417321909E-3</v>
      </c>
      <c r="C19" s="16">
        <v>5.1713370895527201E-3</v>
      </c>
      <c r="D19" s="16">
        <v>1.5263770383958005E-2</v>
      </c>
      <c r="E19" s="16">
        <v>-1.0509060711284362E-2</v>
      </c>
      <c r="F19" s="37"/>
      <c r="H19" s="25" t="s">
        <v>27</v>
      </c>
      <c r="I19" s="7">
        <v>1.100328153379132E-2</v>
      </c>
      <c r="J19" s="7">
        <v>6.2725159723643733E-3</v>
      </c>
      <c r="K19" s="7">
        <v>1.9321323114003806E-3</v>
      </c>
      <c r="L19" s="7">
        <v>2.0021090805419188E-2</v>
      </c>
      <c r="M19" s="7">
        <v>9.6329147748508946E-3</v>
      </c>
      <c r="N19" s="7">
        <v>0.11835170778353227</v>
      </c>
    </row>
    <row r="20" spans="1:23" x14ac:dyDescent="0.2">
      <c r="A20" t="s">
        <v>20</v>
      </c>
      <c r="B20">
        <v>2.11</v>
      </c>
      <c r="C20">
        <v>1.05</v>
      </c>
      <c r="D20">
        <v>7</v>
      </c>
      <c r="E20">
        <v>1</v>
      </c>
      <c r="I20" s="7"/>
      <c r="J20" s="7"/>
      <c r="K20" s="7"/>
      <c r="L20" s="7"/>
      <c r="M20" s="7"/>
      <c r="N20" s="7"/>
    </row>
    <row r="21" spans="1:23" x14ac:dyDescent="0.2">
      <c r="A21" t="s">
        <v>21</v>
      </c>
      <c r="B21" s="8">
        <f>B20*B19*B22</f>
        <v>-2.2066693955795588E-4</v>
      </c>
      <c r="C21" s="8">
        <f>C20*C19*C22</f>
        <v>-2.4954167801984832E-4</v>
      </c>
      <c r="D21" s="8">
        <f>D20*D19*D22</f>
        <v>-4.9103314527268469E-3</v>
      </c>
      <c r="E21" s="8">
        <f>E20*E19*E22</f>
        <v>4.8296409500751548E-4</v>
      </c>
      <c r="H21" t="s">
        <v>28</v>
      </c>
      <c r="I21" s="7">
        <f>I19*(B38^2)</f>
        <v>1.7210177034821862E-3</v>
      </c>
      <c r="J21" s="7">
        <f>J19*(B30^2)</f>
        <v>1.716212536667107E-3</v>
      </c>
      <c r="K21" s="7">
        <f>K19*(B22^2)</f>
        <v>4.0807383721254333E-6</v>
      </c>
      <c r="L21" s="7">
        <f>L19*(B14^2)</f>
        <v>3.3801387648688236E-3</v>
      </c>
      <c r="M21" s="7">
        <f>M19*(B5^2)</f>
        <v>9.6329147748508946E-3</v>
      </c>
      <c r="N21" s="7">
        <f>N19*(B46^2)</f>
        <v>2.5230562705728828E-2</v>
      </c>
    </row>
    <row r="22" spans="1:23" ht="16" thickBot="1" x14ac:dyDescent="0.25">
      <c r="A22" t="s">
        <v>22</v>
      </c>
      <c r="B22" s="2">
        <v>-4.5956923104357075E-2</v>
      </c>
      <c r="C22" s="2">
        <v>-4.5956923104357075E-2</v>
      </c>
      <c r="D22" s="2">
        <v>-4.5956923104357075E-2</v>
      </c>
      <c r="E22" s="2">
        <v>-4.5956923104357075E-2</v>
      </c>
      <c r="H22" s="20" t="s">
        <v>33</v>
      </c>
      <c r="I22" s="27">
        <f>SUM(I21:N21)</f>
        <v>4.1684927223969964E-2</v>
      </c>
    </row>
    <row r="23" spans="1:23" hidden="1" x14ac:dyDescent="0.2">
      <c r="A23" t="s">
        <v>23</v>
      </c>
      <c r="B23" s="1">
        <f>SUM(B21:D21)</f>
        <v>-5.3805400703046506E-3</v>
      </c>
      <c r="E23" s="3">
        <f>B23+E21</f>
        <v>-4.8975759752971351E-3</v>
      </c>
    </row>
    <row r="24" spans="1:23" ht="16" thickTop="1" x14ac:dyDescent="0.2">
      <c r="A24" t="s">
        <v>23</v>
      </c>
      <c r="B24" s="1">
        <f>SUM(B21:E21)</f>
        <v>-4.8975759752971351E-3</v>
      </c>
      <c r="H24" t="s">
        <v>31</v>
      </c>
      <c r="I24" s="26">
        <f t="array" ref="I24:N24">MMULT(I17:N17,I10:N15)</f>
        <v>5.2427357390395198E-3</v>
      </c>
      <c r="J24" s="26">
        <v>3.1762075756871498E-3</v>
      </c>
      <c r="K24" s="26">
        <v>-2.0663227848186365E-4</v>
      </c>
      <c r="L24" s="26">
        <v>-3.8166734585069876E-3</v>
      </c>
      <c r="M24" s="26">
        <v>1.1065819752888759E-2</v>
      </c>
      <c r="N24" s="26">
        <v>-5.7145386777875146E-2</v>
      </c>
    </row>
    <row r="25" spans="1:23" ht="16" thickBot="1" x14ac:dyDescent="0.25">
      <c r="H25" s="28" t="s">
        <v>32</v>
      </c>
      <c r="I25" s="27">
        <f>SUM(I24:N24)</f>
        <v>-4.1683929447248566E-2</v>
      </c>
      <c r="J25" s="26"/>
      <c r="K25" s="26"/>
      <c r="L25" s="26"/>
      <c r="M25" s="26"/>
      <c r="N25" s="26"/>
    </row>
    <row r="26" spans="1:23" ht="16" thickTop="1" x14ac:dyDescent="0.2">
      <c r="A26" s="6" t="s">
        <v>7</v>
      </c>
      <c r="B26" s="6" t="s">
        <v>4</v>
      </c>
      <c r="C26" s="6" t="s">
        <v>14</v>
      </c>
      <c r="D26" s="6" t="s">
        <v>3</v>
      </c>
      <c r="E26" s="6" t="s">
        <v>2</v>
      </c>
      <c r="J26" s="26"/>
      <c r="K26" s="26"/>
      <c r="L26" s="26"/>
      <c r="M26" s="26"/>
      <c r="N26" s="26"/>
    </row>
    <row r="27" spans="1:23" x14ac:dyDescent="0.2">
      <c r="A27" s="13" t="s">
        <v>24</v>
      </c>
      <c r="B27" s="8">
        <v>-3.6339194022076091E-4</v>
      </c>
      <c r="C27" s="8">
        <v>-9.6990093627503885E-3</v>
      </c>
      <c r="D27" s="8">
        <v>5.7858893358251643E-3</v>
      </c>
      <c r="E27" s="8">
        <v>5.3019974468743241E-3</v>
      </c>
      <c r="F27" s="3"/>
    </row>
    <row r="28" spans="1:23" ht="16" thickBot="1" x14ac:dyDescent="0.25">
      <c r="A28" t="s">
        <v>20</v>
      </c>
      <c r="B28">
        <v>-2.2000000000000002</v>
      </c>
      <c r="C28">
        <v>3.4</v>
      </c>
      <c r="D28">
        <v>4.8099999999999996</v>
      </c>
      <c r="E28">
        <v>1</v>
      </c>
    </row>
    <row r="29" spans="1:23" x14ac:dyDescent="0.2">
      <c r="A29" t="s">
        <v>21</v>
      </c>
      <c r="B29" s="1">
        <f>B28*B27*B30</f>
        <v>4.1817938411590902E-4</v>
      </c>
      <c r="C29" s="1">
        <f>C28*C27*C30</f>
        <v>-1.7249278838898759E-2</v>
      </c>
      <c r="D29" s="1">
        <f>D28*D27*D30</f>
        <v>1.4557266956102705E-2</v>
      </c>
      <c r="E29" s="1">
        <f>E28*E27*E30</f>
        <v>2.7733466785340322E-3</v>
      </c>
      <c r="H29" s="30" t="s">
        <v>29</v>
      </c>
      <c r="I29" s="31">
        <f>B39+B31+B23+B15+B6+B47</f>
        <v>1.1456773030271705E-11</v>
      </c>
    </row>
    <row r="30" spans="1:23" x14ac:dyDescent="0.2">
      <c r="A30" t="s">
        <v>22</v>
      </c>
      <c r="B30" s="2">
        <v>0.52307582308795675</v>
      </c>
      <c r="C30" s="2">
        <v>0.52307582308795686</v>
      </c>
      <c r="D30" s="2">
        <v>0.52307582308795675</v>
      </c>
      <c r="E30" s="2">
        <v>0.52307582308795675</v>
      </c>
      <c r="H30" s="32" t="s">
        <v>34</v>
      </c>
      <c r="I30" s="33">
        <f>I25+I22</f>
        <v>9.9777672139811369E-7</v>
      </c>
    </row>
    <row r="31" spans="1:23" hidden="1" x14ac:dyDescent="0.2">
      <c r="A31" t="s">
        <v>23</v>
      </c>
      <c r="B31" s="1">
        <f>SUM(B29:D29)</f>
        <v>-2.273832498680144E-3</v>
      </c>
      <c r="H31" s="32"/>
      <c r="I31" s="34"/>
    </row>
    <row r="32" spans="1:23" x14ac:dyDescent="0.2">
      <c r="A32" t="s">
        <v>23</v>
      </c>
      <c r="B32" s="1">
        <f>SUM(B29:E29)</f>
        <v>4.9951417985388824E-4</v>
      </c>
      <c r="H32" s="32"/>
      <c r="I32" s="44"/>
    </row>
    <row r="33" spans="1:9" ht="16" thickBot="1" x14ac:dyDescent="0.25">
      <c r="H33" s="35" t="s">
        <v>30</v>
      </c>
      <c r="I33" s="36">
        <f>E37+E29+E21+E13+E4+E45</f>
        <v>1.6736199276595337E-2</v>
      </c>
    </row>
    <row r="34" spans="1:9" x14ac:dyDescent="0.2">
      <c r="A34" s="6" t="s">
        <v>25</v>
      </c>
      <c r="B34" s="6" t="s">
        <v>4</v>
      </c>
      <c r="C34" s="6" t="s">
        <v>14</v>
      </c>
      <c r="D34" s="6" t="s">
        <v>3</v>
      </c>
      <c r="E34" s="6" t="s">
        <v>2</v>
      </c>
    </row>
    <row r="35" spans="1:9" x14ac:dyDescent="0.2">
      <c r="A35" s="13" t="s">
        <v>24</v>
      </c>
      <c r="B35" s="8">
        <v>7.2443520348958838E-3</v>
      </c>
      <c r="C35" s="8">
        <v>3.4383552973589102E-4</v>
      </c>
      <c r="D35" s="8">
        <v>9.5445174454078102E-3</v>
      </c>
      <c r="E35" s="8">
        <v>4.7938298704254464E-3</v>
      </c>
      <c r="F35" s="3"/>
    </row>
    <row r="36" spans="1:9" x14ac:dyDescent="0.2">
      <c r="A36" t="s">
        <v>20</v>
      </c>
      <c r="B36">
        <v>1.1599999999999999</v>
      </c>
      <c r="C36">
        <v>1.7</v>
      </c>
      <c r="D36">
        <v>6.74</v>
      </c>
      <c r="E36">
        <v>1</v>
      </c>
    </row>
    <row r="37" spans="1:9" x14ac:dyDescent="0.2">
      <c r="A37" t="s">
        <v>21</v>
      </c>
      <c r="B37" s="1">
        <f>B36*B35*B38</f>
        <v>3.3234495609258791E-3</v>
      </c>
      <c r="C37" s="1">
        <f>C36*C35*C38</f>
        <v>2.3116987041885105E-4</v>
      </c>
      <c r="D37" s="1">
        <f>D36*D35*D38</f>
        <v>2.5441659092757044E-2</v>
      </c>
      <c r="E37" s="1">
        <f>E36*E35*E38</f>
        <v>1.8958945297916079E-3</v>
      </c>
    </row>
    <row r="38" spans="1:9" x14ac:dyDescent="0.2">
      <c r="A38" t="s">
        <v>22</v>
      </c>
      <c r="B38" s="2">
        <v>0.39548640252920553</v>
      </c>
      <c r="C38" s="2">
        <v>0.39548640252920553</v>
      </c>
      <c r="D38" s="2">
        <v>0.39548640252920564</v>
      </c>
      <c r="E38" s="2">
        <v>0.39548640252920564</v>
      </c>
    </row>
    <row r="39" spans="1:9" hidden="1" x14ac:dyDescent="0.2">
      <c r="A39" t="s">
        <v>23</v>
      </c>
      <c r="B39" s="1">
        <f>SUM(B37:D37)</f>
        <v>2.8996278524101773E-2</v>
      </c>
    </row>
    <row r="40" spans="1:9" x14ac:dyDescent="0.2">
      <c r="A40" t="s">
        <v>23</v>
      </c>
      <c r="B40" s="3">
        <f>SUM(B37:E37)</f>
        <v>3.0892173053893381E-2</v>
      </c>
    </row>
    <row r="42" spans="1:9" x14ac:dyDescent="0.2">
      <c r="A42" s="6" t="s">
        <v>10</v>
      </c>
      <c r="B42" s="10" t="s">
        <v>4</v>
      </c>
      <c r="C42" s="6" t="s">
        <v>14</v>
      </c>
      <c r="D42" s="6" t="s">
        <v>3</v>
      </c>
      <c r="E42" s="6" t="s">
        <v>2</v>
      </c>
    </row>
    <row r="43" spans="1:9" x14ac:dyDescent="0.2">
      <c r="A43" s="13" t="s">
        <v>24</v>
      </c>
      <c r="B43" s="59">
        <v>4.0080526998064426E-3</v>
      </c>
      <c r="C43" s="46">
        <v>2.719882683701534E-3</v>
      </c>
      <c r="D43" s="46">
        <v>1.0336703847842414E-2</v>
      </c>
      <c r="E43" s="46">
        <v>-2.1289776700412618E-3</v>
      </c>
      <c r="F43" s="3"/>
    </row>
    <row r="44" spans="1:9" x14ac:dyDescent="0.2">
      <c r="A44" t="s">
        <v>20</v>
      </c>
      <c r="B44">
        <v>1.1599999999999999</v>
      </c>
      <c r="C44">
        <v>1.7</v>
      </c>
      <c r="D44">
        <v>6.74</v>
      </c>
      <c r="E44">
        <v>1</v>
      </c>
    </row>
    <row r="45" spans="1:9" x14ac:dyDescent="0.2">
      <c r="A45" t="s">
        <v>21</v>
      </c>
      <c r="B45" s="17">
        <f>B43*B44*B46</f>
        <v>-2.1466815127314108E-3</v>
      </c>
      <c r="C45" s="17">
        <f>C43*C44*C46</f>
        <v>-2.1348889884189254E-3</v>
      </c>
      <c r="D45" s="17">
        <f>D43*D44*D46</f>
        <v>-3.2167564017479361E-2</v>
      </c>
      <c r="E45" s="17">
        <f>E43*E44*E46</f>
        <v>9.829859491403475E-4</v>
      </c>
    </row>
    <row r="46" spans="1:9" x14ac:dyDescent="0.2">
      <c r="A46" t="s">
        <v>22</v>
      </c>
      <c r="B46" s="2">
        <v>-0.46171735992012358</v>
      </c>
      <c r="C46" s="2">
        <v>-0.46171735992012358</v>
      </c>
      <c r="D46" s="2">
        <v>-0.46171735992012358</v>
      </c>
      <c r="E46" s="2">
        <v>-0.46171735992012358</v>
      </c>
    </row>
    <row r="47" spans="1:9" x14ac:dyDescent="0.2">
      <c r="A47" t="s">
        <v>23</v>
      </c>
      <c r="B47">
        <f>B45+C45+D45</f>
        <v>-3.6449134518629696E-2</v>
      </c>
    </row>
    <row r="48" spans="1:9" x14ac:dyDescent="0.2">
      <c r="A48" t="s">
        <v>23</v>
      </c>
      <c r="B48" s="18">
        <f>SUM(B45:E45)</f>
        <v>-3.5466148569489347E-2</v>
      </c>
    </row>
    <row r="49" spans="9:12" x14ac:dyDescent="0.2">
      <c r="K49" s="2"/>
    </row>
    <row r="50" spans="9:12" x14ac:dyDescent="0.2">
      <c r="K50" s="2"/>
    </row>
    <row r="54" spans="9:12" x14ac:dyDescent="0.2">
      <c r="L54" s="3"/>
    </row>
    <row r="55" spans="9:12" x14ac:dyDescent="0.2">
      <c r="I55" s="1"/>
      <c r="J55" s="3"/>
    </row>
    <row r="56" spans="9:12" x14ac:dyDescent="0.2">
      <c r="I56" s="3"/>
      <c r="J56" s="3"/>
      <c r="L56" s="3"/>
    </row>
    <row r="57" spans="9:12" x14ac:dyDescent="0.2">
      <c r="I57" s="3"/>
      <c r="J57" s="3"/>
      <c r="L57" s="3"/>
    </row>
    <row r="58" spans="9:12" x14ac:dyDescent="0.2">
      <c r="I58" s="3"/>
      <c r="J58" s="3"/>
      <c r="L58" s="3"/>
    </row>
    <row r="59" spans="9:12" x14ac:dyDescent="0.2">
      <c r="I59" s="3"/>
      <c r="J59" s="3"/>
      <c r="L59" s="3"/>
    </row>
    <row r="60" spans="9:12" x14ac:dyDescent="0.2">
      <c r="I60" s="2"/>
      <c r="J60" s="3"/>
      <c r="L60" s="3"/>
    </row>
    <row r="61" spans="9:12" x14ac:dyDescent="0.2">
      <c r="I61" s="2"/>
      <c r="J61" s="3"/>
      <c r="L61" s="3"/>
    </row>
    <row r="62" spans="9:12" x14ac:dyDescent="0.2">
      <c r="I62" s="2"/>
      <c r="J62" s="3"/>
      <c r="L62" s="3"/>
    </row>
    <row r="63" spans="9:12" x14ac:dyDescent="0.2">
      <c r="I63" s="2"/>
      <c r="J63" s="3"/>
      <c r="L63" s="3"/>
    </row>
    <row r="64" spans="9:12" x14ac:dyDescent="0.2">
      <c r="I64" s="2"/>
      <c r="J64" s="3"/>
      <c r="L64" s="3"/>
    </row>
    <row r="65" spans="9:12" x14ac:dyDescent="0.2">
      <c r="I65" s="2"/>
      <c r="J65" s="3"/>
      <c r="L65" s="3"/>
    </row>
    <row r="66" spans="9:12" x14ac:dyDescent="0.2">
      <c r="I66" s="2"/>
      <c r="J66" s="3"/>
      <c r="L66" s="3"/>
    </row>
    <row r="67" spans="9:12" x14ac:dyDescent="0.2">
      <c r="I67" s="2"/>
      <c r="J67" s="3"/>
      <c r="L67" s="3"/>
    </row>
    <row r="68" spans="9:12" x14ac:dyDescent="0.2">
      <c r="I68" s="2"/>
      <c r="J68" s="3"/>
      <c r="L68" s="3"/>
    </row>
    <row r="69" spans="9:12" x14ac:dyDescent="0.2">
      <c r="I69" s="2"/>
      <c r="J69" s="3"/>
      <c r="L69" s="3"/>
    </row>
    <row r="70" spans="9:12" x14ac:dyDescent="0.2">
      <c r="I70" s="2"/>
      <c r="J70" s="3"/>
      <c r="L70" s="3"/>
    </row>
  </sheetData>
  <mergeCells count="1">
    <mergeCell ref="H7:N7"/>
  </mergeCells>
  <phoneticPr fontId="10" type="noConversion"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9"/>
  <sheetViews>
    <sheetView showGridLines="0" workbookViewId="0">
      <selection activeCell="B27" sqref="B27"/>
    </sheetView>
  </sheetViews>
  <sheetFormatPr baseColWidth="10" defaultColWidth="8.83203125" defaultRowHeight="15" x14ac:dyDescent="0.2"/>
  <cols>
    <col min="1" max="1" width="21.5" customWidth="1"/>
    <col min="2" max="2" width="19" customWidth="1"/>
    <col min="3" max="3" width="16.83203125" customWidth="1"/>
    <col min="4" max="4" width="30.1640625" customWidth="1"/>
    <col min="5" max="10" width="13.83203125" customWidth="1"/>
  </cols>
  <sheetData>
    <row r="1" spans="1:22" s="5" customFormat="1" x14ac:dyDescent="0.2"/>
    <row r="2" spans="1:22" x14ac:dyDescent="0.2">
      <c r="A2" s="40" t="s">
        <v>25</v>
      </c>
    </row>
    <row r="3" spans="1:22" x14ac:dyDescent="0.2">
      <c r="A3" t="s">
        <v>23</v>
      </c>
      <c r="B3" s="3">
        <v>3.7000000000000002E-3</v>
      </c>
      <c r="D3" s="21" t="s">
        <v>8</v>
      </c>
      <c r="E3" s="22">
        <v>1</v>
      </c>
    </row>
    <row r="4" spans="1:22" x14ac:dyDescent="0.2">
      <c r="A4" t="s">
        <v>35</v>
      </c>
      <c r="B4" s="2">
        <v>-0.5</v>
      </c>
      <c r="D4" s="23" t="s">
        <v>9</v>
      </c>
      <c r="E4" s="24">
        <v>-0.5</v>
      </c>
    </row>
    <row r="5" spans="1:22" ht="16" thickBot="1" x14ac:dyDescent="0.25">
      <c r="A5" s="38" t="s">
        <v>36</v>
      </c>
      <c r="B5" s="39">
        <f>B3*B4</f>
        <v>-1.8500000000000001E-3</v>
      </c>
    </row>
    <row r="6" spans="1:22" hidden="1" x14ac:dyDescent="0.2"/>
    <row r="7" spans="1:22" x14ac:dyDescent="0.2">
      <c r="A7" s="40" t="s">
        <v>7</v>
      </c>
      <c r="D7" s="64" t="s">
        <v>26</v>
      </c>
      <c r="E7" s="64"/>
      <c r="F7" s="64"/>
      <c r="G7" s="64"/>
      <c r="H7" s="64"/>
      <c r="I7" s="64"/>
      <c r="J7" s="64"/>
      <c r="S7" s="2" t="e">
        <f>SUM(#REF!,#REF!,#REF!,#REF!,#REF!,#REF!)</f>
        <v>#REF!</v>
      </c>
      <c r="T7" s="2" t="e">
        <f>SUM(#REF!,#REF!,#REF!,#REF!,#REF!,#REF!)</f>
        <v>#REF!</v>
      </c>
      <c r="U7" s="2" t="e">
        <f>SUM(#REF!,#REF!,#REF!,#REF!,#REF!,#REF!)</f>
        <v>#REF!</v>
      </c>
      <c r="V7" s="2" t="e">
        <f>SUM(#REF!,#REF!,#REF!,#REF!,#REF!,#REF!)</f>
        <v>#REF!</v>
      </c>
    </row>
    <row r="8" spans="1:22" ht="16" thickBot="1" x14ac:dyDescent="0.25">
      <c r="A8" t="s">
        <v>23</v>
      </c>
      <c r="B8" s="3">
        <v>3.4099999999999998E-2</v>
      </c>
    </row>
    <row r="9" spans="1:22" x14ac:dyDescent="0.2">
      <c r="A9" t="s">
        <v>35</v>
      </c>
      <c r="B9" s="2">
        <v>1</v>
      </c>
      <c r="D9" s="48"/>
      <c r="E9" s="48" t="s">
        <v>25</v>
      </c>
      <c r="F9" s="48" t="s">
        <v>7</v>
      </c>
      <c r="G9" s="48" t="s">
        <v>6</v>
      </c>
      <c r="H9" s="48" t="s">
        <v>5</v>
      </c>
      <c r="I9" s="48" t="s">
        <v>1</v>
      </c>
      <c r="J9" s="48" t="s">
        <v>10</v>
      </c>
    </row>
    <row r="10" spans="1:22" s="10" customFormat="1" ht="16" thickBot="1" x14ac:dyDescent="0.25">
      <c r="A10" s="38" t="s">
        <v>36</v>
      </c>
      <c r="B10" s="39">
        <f>B8*B9</f>
        <v>3.4099999999999998E-2</v>
      </c>
      <c r="D10" s="46" t="s">
        <v>25</v>
      </c>
      <c r="E10" s="46">
        <f>VARP('Covariance Matrix'!$A$3:$A$240)</f>
        <v>1.100328153379132E-2</v>
      </c>
      <c r="F10" s="46">
        <f>E11</f>
        <v>2.2369758908702543E-3</v>
      </c>
      <c r="G10" s="46">
        <f>E12</f>
        <v>1.2953342060195844E-3</v>
      </c>
      <c r="H10" s="46">
        <f>E13</f>
        <v>4.6024712521644702E-3</v>
      </c>
      <c r="I10" s="46">
        <f>E14</f>
        <v>3.3720932694945196E-3</v>
      </c>
      <c r="J10" s="46">
        <f>E15</f>
        <v>3.6829549743698513E-3</v>
      </c>
    </row>
    <row r="11" spans="1:22" s="13" customFormat="1" x14ac:dyDescent="0.2">
      <c r="A11" s="40" t="s">
        <v>6</v>
      </c>
      <c r="D11" s="46" t="s">
        <v>7</v>
      </c>
      <c r="E11" s="46">
        <v>2.2369758908702543E-3</v>
      </c>
      <c r="F11" s="46">
        <f>VARP('Covariance Matrix'!$B$3:$B$240)</f>
        <v>6.2725159723643733E-3</v>
      </c>
      <c r="G11" s="46">
        <f>F12</f>
        <v>6.6149660231268304E-4</v>
      </c>
      <c r="H11" s="46">
        <f>F13</f>
        <v>3.382090185970217E-3</v>
      </c>
      <c r="I11" s="46">
        <f>F14</f>
        <v>1.1642225261459071E-3</v>
      </c>
      <c r="J11" s="46">
        <f>F15</f>
        <v>1.5889580730187194E-3</v>
      </c>
    </row>
    <row r="12" spans="1:22" x14ac:dyDescent="0.2">
      <c r="A12" t="s">
        <v>23</v>
      </c>
      <c r="B12" s="37">
        <v>7.3000000000000001E-3</v>
      </c>
      <c r="D12" s="46" t="s">
        <v>6</v>
      </c>
      <c r="E12" s="46">
        <v>1.2953342060195844E-3</v>
      </c>
      <c r="F12" s="46">
        <v>6.6149660231268304E-4</v>
      </c>
      <c r="G12" s="46">
        <f>VARP('Covariance Matrix'!$C$3:$C$240)</f>
        <v>1.9321323114003806E-3</v>
      </c>
      <c r="H12" s="46">
        <f>G13</f>
        <v>1.3903255570360781E-3</v>
      </c>
      <c r="I12" s="46">
        <f>G14</f>
        <v>1.2619982184509343E-4</v>
      </c>
      <c r="J12" s="46">
        <f>G15</f>
        <v>1.1502040590981592E-3</v>
      </c>
    </row>
    <row r="13" spans="1:22" x14ac:dyDescent="0.2">
      <c r="A13" t="s">
        <v>35</v>
      </c>
      <c r="B13" s="2">
        <v>4.2299540318055471E-4</v>
      </c>
      <c r="D13" s="46" t="s">
        <v>5</v>
      </c>
      <c r="E13" s="46">
        <v>4.6024712521644702E-3</v>
      </c>
      <c r="F13" s="46">
        <v>3.382090185970217E-3</v>
      </c>
      <c r="G13" s="46">
        <v>1.3903255570360781E-3</v>
      </c>
      <c r="H13" s="46">
        <f>VARP('Covariance Matrix'!$D$3:$D$240)</f>
        <v>2.0021090805419188E-2</v>
      </c>
      <c r="I13" s="46">
        <f>H14</f>
        <v>3.7158248639715206E-3</v>
      </c>
      <c r="J13" s="46">
        <f>H15</f>
        <v>6.1325024356900185E-3</v>
      </c>
      <c r="S13" s="2" t="e">
        <f>#REF!+#REF!-#REF!-#REF!</f>
        <v>#REF!</v>
      </c>
    </row>
    <row r="14" spans="1:22" ht="16" thickBot="1" x14ac:dyDescent="0.25">
      <c r="A14" s="38" t="s">
        <v>36</v>
      </c>
      <c r="B14" s="39">
        <f>B12*B13</f>
        <v>3.0878664432180492E-6</v>
      </c>
      <c r="D14" s="46" t="s">
        <v>1</v>
      </c>
      <c r="E14" s="46">
        <v>3.3720932694945196E-3</v>
      </c>
      <c r="F14" s="46">
        <v>1.1642225261459071E-3</v>
      </c>
      <c r="G14" s="46">
        <v>1.2619982184509343E-4</v>
      </c>
      <c r="H14" s="46">
        <v>3.7158248639715206E-3</v>
      </c>
      <c r="I14" s="46">
        <f>VARP('Covariance Matrix'!$E$3:$E$240)</f>
        <v>9.6329147748508946E-3</v>
      </c>
      <c r="J14" s="46">
        <f>I15</f>
        <v>-2.2154217351682132E-3</v>
      </c>
      <c r="S14" s="2" t="e">
        <f>#REF!+#REF!-#REF!-#REF!</f>
        <v>#REF!</v>
      </c>
    </row>
    <row r="15" spans="1:22" ht="16" hidden="1" thickBot="1" x14ac:dyDescent="0.25">
      <c r="D15" s="47" t="s">
        <v>10</v>
      </c>
      <c r="E15" s="47">
        <v>3.6829549743698513E-3</v>
      </c>
      <c r="F15" s="47">
        <v>1.5889580730187194E-3</v>
      </c>
      <c r="G15" s="47">
        <v>1.1502040590981592E-3</v>
      </c>
      <c r="H15" s="47">
        <v>6.1325024356900185E-3</v>
      </c>
      <c r="I15" s="47">
        <v>-2.2154217351682132E-3</v>
      </c>
      <c r="J15" s="47">
        <f>VARP('Covariance Matrix'!$F$3:$F$240)</f>
        <v>0.11835170778353227</v>
      </c>
      <c r="S15" s="2" t="e">
        <f>#REF!+#REF!-#REF!-#REF!</f>
        <v>#REF!</v>
      </c>
    </row>
    <row r="16" spans="1:22" ht="16" thickBot="1" x14ac:dyDescent="0.25">
      <c r="A16" s="40" t="s">
        <v>5</v>
      </c>
      <c r="D16" s="47" t="s">
        <v>10</v>
      </c>
      <c r="E16" s="47">
        <v>3.6829549743698513E-3</v>
      </c>
      <c r="F16" s="47">
        <v>1.5889580730187194E-3</v>
      </c>
      <c r="G16" s="47">
        <v>1.1502040590981592E-3</v>
      </c>
      <c r="H16" s="47">
        <v>6.1325024356900185E-3</v>
      </c>
      <c r="I16" s="47">
        <v>-2.2154217351682132E-3</v>
      </c>
      <c r="J16" s="47">
        <f>VARP('Covariance Matrix'!$F$3:$F$240)</f>
        <v>0.11835170778353227</v>
      </c>
      <c r="S16" s="2" t="e">
        <f>#REF!+#REF!-#REF!-#REF!</f>
        <v>#REF!</v>
      </c>
    </row>
    <row r="17" spans="1:19" x14ac:dyDescent="0.2">
      <c r="A17" t="s">
        <v>23</v>
      </c>
      <c r="B17" s="2">
        <v>-2.1999999999999999E-2</v>
      </c>
      <c r="D17" s="13" t="s">
        <v>22</v>
      </c>
      <c r="E17" s="2">
        <f>B4</f>
        <v>-0.5</v>
      </c>
      <c r="F17" s="2">
        <f>B9</f>
        <v>1</v>
      </c>
      <c r="G17" s="2">
        <f>B13</f>
        <v>4.2299540318055471E-4</v>
      </c>
      <c r="H17" s="2">
        <f>B18</f>
        <v>-0.5</v>
      </c>
      <c r="I17" s="2">
        <f>B22</f>
        <v>1</v>
      </c>
      <c r="J17" s="2">
        <f>B27</f>
        <v>-4.2303263423119539E-4</v>
      </c>
    </row>
    <row r="18" spans="1:19" s="10" customFormat="1" x14ac:dyDescent="0.2">
      <c r="A18" t="s">
        <v>35</v>
      </c>
      <c r="B18" s="11">
        <v>-0.5</v>
      </c>
      <c r="S18" s="11" t="e">
        <f>#REF!+#REF!-#REF!-#REF!</f>
        <v>#REF!</v>
      </c>
    </row>
    <row r="19" spans="1:19" s="12" customFormat="1" ht="16" thickBot="1" x14ac:dyDescent="0.25">
      <c r="A19" s="38" t="s">
        <v>36</v>
      </c>
      <c r="B19" s="39">
        <f>B17*B18</f>
        <v>1.0999999999999999E-2</v>
      </c>
      <c r="D19" s="25" t="s">
        <v>27</v>
      </c>
      <c r="E19" s="7">
        <v>1.100328153379132E-2</v>
      </c>
      <c r="F19" s="7">
        <v>6.2725159723643733E-3</v>
      </c>
      <c r="G19" s="7">
        <v>1.9321323114003806E-3</v>
      </c>
      <c r="H19" s="7">
        <v>2.0021090805419188E-2</v>
      </c>
      <c r="I19" s="7">
        <v>9.6329147748508946E-3</v>
      </c>
      <c r="J19" s="7">
        <v>0.11835170778353227</v>
      </c>
    </row>
    <row r="20" spans="1:19" x14ac:dyDescent="0.2">
      <c r="A20" s="40" t="s">
        <v>1</v>
      </c>
      <c r="E20" s="7"/>
      <c r="F20" s="7"/>
      <c r="G20" s="7"/>
      <c r="H20" s="7"/>
      <c r="I20" s="7"/>
      <c r="J20" s="7"/>
    </row>
    <row r="21" spans="1:19" x14ac:dyDescent="0.2">
      <c r="A21" t="s">
        <v>23</v>
      </c>
      <c r="B21" s="3">
        <v>2.3599999999999999E-2</v>
      </c>
      <c r="D21" t="s">
        <v>28</v>
      </c>
      <c r="E21" s="7">
        <f t="shared" ref="E21:J21" si="0">E19*(E19^2)</f>
        <v>1.3321915521608992E-6</v>
      </c>
      <c r="F21" s="7">
        <f t="shared" si="0"/>
        <v>2.467887325953161E-7</v>
      </c>
      <c r="G21" s="7">
        <f t="shared" si="0"/>
        <v>7.2129112755944716E-9</v>
      </c>
      <c r="H21" s="7">
        <f t="shared" si="0"/>
        <v>8.025335665209075E-6</v>
      </c>
      <c r="I21" s="7">
        <f t="shared" si="0"/>
        <v>8.9386751402328359E-7</v>
      </c>
      <c r="J21" s="7">
        <f t="shared" si="0"/>
        <v>1.6577673702605966E-3</v>
      </c>
    </row>
    <row r="22" spans="1:19" ht="16" thickBot="1" x14ac:dyDescent="0.25">
      <c r="A22" t="s">
        <v>35</v>
      </c>
      <c r="B22" s="2">
        <v>1</v>
      </c>
      <c r="D22" s="20" t="s">
        <v>33</v>
      </c>
      <c r="E22" s="27">
        <f>SUM(E21:J21)</f>
        <v>1.6682727666358609E-3</v>
      </c>
    </row>
    <row r="23" spans="1:19" ht="16" hidden="1" thickTop="1" x14ac:dyDescent="0.2"/>
    <row r="24" spans="1:19" ht="17" thickTop="1" thickBot="1" x14ac:dyDescent="0.25">
      <c r="A24" s="38" t="s">
        <v>36</v>
      </c>
      <c r="B24" s="39">
        <f>B21*B22</f>
        <v>2.3599999999999999E-2</v>
      </c>
      <c r="D24" t="s">
        <v>31</v>
      </c>
      <c r="E24" s="26">
        <f t="array" ref="E24:J24">MMULT(E17:J17,E10:J15)</f>
        <v>-2.1948173223429548E-3</v>
      </c>
      <c r="F24" s="26">
        <v>4.6268130889927303E-3</v>
      </c>
      <c r="G24" s="26">
        <v>-5.5480274813701953E-4</v>
      </c>
      <c r="H24" s="26">
        <v>-5.2158721261903393E-3</v>
      </c>
      <c r="I24" s="26">
        <v>7.2541688119008652E-3</v>
      </c>
      <c r="J24" s="26">
        <v>-5.583772470859138E-3</v>
      </c>
    </row>
    <row r="25" spans="1:19" ht="16" thickBot="1" x14ac:dyDescent="0.25">
      <c r="A25" s="41" t="s">
        <v>10</v>
      </c>
      <c r="D25" s="28" t="s">
        <v>32</v>
      </c>
      <c r="E25" s="29">
        <f>SUM(E24:J24)</f>
        <v>-1.6682827666358565E-3</v>
      </c>
      <c r="F25" s="26"/>
      <c r="G25" s="26"/>
      <c r="H25" s="26"/>
      <c r="I25" s="26"/>
      <c r="J25" s="26"/>
    </row>
    <row r="26" spans="1:19" ht="16" thickTop="1" x14ac:dyDescent="0.2">
      <c r="A26" t="s">
        <v>23</v>
      </c>
      <c r="B26" s="3">
        <v>2.1700000000000001E-2</v>
      </c>
      <c r="F26" s="26"/>
      <c r="G26" s="26"/>
      <c r="H26" s="26"/>
      <c r="I26" s="26"/>
      <c r="J26" s="26"/>
    </row>
    <row r="27" spans="1:19" x14ac:dyDescent="0.2">
      <c r="A27" t="s">
        <v>35</v>
      </c>
      <c r="B27" s="2">
        <v>-4.2303263423119539E-4</v>
      </c>
    </row>
    <row r="28" spans="1:19" ht="16" thickBot="1" x14ac:dyDescent="0.25">
      <c r="A28" s="38" t="s">
        <v>36</v>
      </c>
      <c r="B28" s="39">
        <f>B26*B27</f>
        <v>-9.1798081628169408E-6</v>
      </c>
    </row>
    <row r="29" spans="1:19" ht="16" thickBot="1" x14ac:dyDescent="0.25">
      <c r="B29">
        <v>0</v>
      </c>
      <c r="D29" s="13"/>
      <c r="E29" s="42"/>
    </row>
    <row r="30" spans="1:19" x14ac:dyDescent="0.2">
      <c r="A30" t="s">
        <v>37</v>
      </c>
      <c r="B30" s="2">
        <f>B27+B22+B18+B13+B9+B4</f>
        <v>0.99999996276894931</v>
      </c>
      <c r="D30" s="30" t="s">
        <v>34</v>
      </c>
      <c r="E30" s="43">
        <f>E25+E22</f>
        <v>-9.9999999956038033E-9</v>
      </c>
    </row>
    <row r="31" spans="1:19" hidden="1" x14ac:dyDescent="0.2">
      <c r="D31" s="32"/>
      <c r="E31" s="34"/>
    </row>
    <row r="32" spans="1:19" ht="16" thickBot="1" x14ac:dyDescent="0.25">
      <c r="D32" s="35" t="s">
        <v>30</v>
      </c>
      <c r="E32" s="36">
        <f>B5+B10+B14+B19+B24+B28</f>
        <v>6.6843908058280402E-2</v>
      </c>
    </row>
    <row r="38" spans="7:9" x14ac:dyDescent="0.2">
      <c r="G38" s="2"/>
      <c r="H38" s="3"/>
    </row>
    <row r="39" spans="7:9" hidden="1" x14ac:dyDescent="0.2"/>
    <row r="40" spans="7:9" x14ac:dyDescent="0.2">
      <c r="G40" s="2"/>
      <c r="H40" s="3"/>
      <c r="I40" s="3"/>
    </row>
    <row r="41" spans="7:9" x14ac:dyDescent="0.2">
      <c r="G41" s="2"/>
      <c r="H41" s="3"/>
      <c r="I41" s="3"/>
    </row>
    <row r="42" spans="7:9" x14ac:dyDescent="0.2">
      <c r="G42" s="2"/>
      <c r="H42" s="3"/>
      <c r="I42" s="3"/>
    </row>
    <row r="43" spans="7:9" x14ac:dyDescent="0.2">
      <c r="G43" s="2"/>
      <c r="H43" s="3"/>
      <c r="I43" s="3"/>
    </row>
    <row r="44" spans="7:9" x14ac:dyDescent="0.2">
      <c r="G44" s="2"/>
      <c r="H44" s="3"/>
      <c r="I44" s="3"/>
    </row>
    <row r="45" spans="7:9" x14ac:dyDescent="0.2">
      <c r="G45" s="3"/>
      <c r="H45" s="3"/>
      <c r="I45" s="3"/>
    </row>
    <row r="49" spans="5:8" x14ac:dyDescent="0.2">
      <c r="G49" s="2"/>
    </row>
    <row r="50" spans="5:8" x14ac:dyDescent="0.2">
      <c r="G50" s="2"/>
    </row>
    <row r="54" spans="5:8" x14ac:dyDescent="0.2">
      <c r="E54" s="1"/>
      <c r="F54" s="3"/>
      <c r="H54" s="3"/>
    </row>
    <row r="55" spans="5:8" x14ac:dyDescent="0.2">
      <c r="E55" s="3"/>
      <c r="F55" s="3"/>
      <c r="H55" s="3"/>
    </row>
    <row r="56" spans="5:8" x14ac:dyDescent="0.2">
      <c r="E56" s="3"/>
      <c r="F56" s="3"/>
      <c r="H56" s="3"/>
    </row>
    <row r="57" spans="5:8" x14ac:dyDescent="0.2">
      <c r="E57" s="3"/>
      <c r="F57" s="3"/>
      <c r="H57" s="3"/>
    </row>
    <row r="58" spans="5:8" x14ac:dyDescent="0.2">
      <c r="E58" s="3"/>
      <c r="F58" s="3"/>
      <c r="H58" s="3"/>
    </row>
    <row r="59" spans="5:8" x14ac:dyDescent="0.2">
      <c r="E59" s="3"/>
      <c r="F59" s="3"/>
      <c r="H59" s="3"/>
    </row>
    <row r="60" spans="5:8" x14ac:dyDescent="0.2">
      <c r="E60" s="2"/>
      <c r="F60" s="3"/>
      <c r="H60" s="3"/>
    </row>
    <row r="61" spans="5:8" x14ac:dyDescent="0.2">
      <c r="E61" s="2"/>
      <c r="F61" s="3"/>
      <c r="H61" s="3"/>
    </row>
    <row r="62" spans="5:8" x14ac:dyDescent="0.2">
      <c r="E62" s="2"/>
      <c r="F62" s="3"/>
      <c r="H62" s="3"/>
    </row>
    <row r="63" spans="5:8" x14ac:dyDescent="0.2">
      <c r="E63" s="2"/>
      <c r="F63" s="3"/>
      <c r="H63" s="3"/>
    </row>
    <row r="64" spans="5:8" x14ac:dyDescent="0.2">
      <c r="E64" s="2"/>
      <c r="F64" s="3"/>
      <c r="H64" s="3"/>
    </row>
    <row r="65" spans="5:8" x14ac:dyDescent="0.2">
      <c r="E65" s="2"/>
      <c r="F65" s="3"/>
      <c r="H65" s="3"/>
    </row>
    <row r="66" spans="5:8" x14ac:dyDescent="0.2">
      <c r="E66" s="2"/>
      <c r="F66" s="3"/>
      <c r="H66" s="3"/>
    </row>
    <row r="67" spans="5:8" x14ac:dyDescent="0.2">
      <c r="E67" s="2"/>
      <c r="F67" s="3"/>
      <c r="H67" s="3"/>
    </row>
    <row r="68" spans="5:8" x14ac:dyDescent="0.2">
      <c r="E68" s="2"/>
      <c r="F68" s="3"/>
      <c r="H68" s="3"/>
    </row>
    <row r="69" spans="5:8" x14ac:dyDescent="0.2">
      <c r="E69" s="2"/>
      <c r="F69" s="3"/>
      <c r="H69" s="3"/>
    </row>
  </sheetData>
  <mergeCells count="1">
    <mergeCell ref="D7:J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VW</vt:lpstr>
      <vt:lpstr>Toyota</vt:lpstr>
      <vt:lpstr>GM</vt:lpstr>
      <vt:lpstr>Ford</vt:lpstr>
      <vt:lpstr>Hyundai</vt:lpstr>
      <vt:lpstr>Peugeot</vt:lpstr>
      <vt:lpstr>Covariance Matrix</vt:lpstr>
      <vt:lpstr>Fama and Frech</vt:lpstr>
      <vt:lpstr>Idiosyncratic</vt:lpstr>
    </vt:vector>
  </TitlesOfParts>
  <Company>ING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Lasanow, D. (Didrik)</dc:creator>
  <cp:lastModifiedBy>Utilisateur de Microsoft Office</cp:lastModifiedBy>
  <cp:lastPrinted>2016-04-27T16:11:47Z</cp:lastPrinted>
  <dcterms:created xsi:type="dcterms:W3CDTF">2016-04-07T14:08:19Z</dcterms:created>
  <dcterms:modified xsi:type="dcterms:W3CDTF">2016-05-23T17:10:49Z</dcterms:modified>
</cp:coreProperties>
</file>